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ctrlProps/ctrlProps8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xl/drawings/drawing7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wer East Price" sheetId="1" state="visible" r:id="rId3"/>
    <sheet name="E. Power Desk Daily Price" sheetId="2" state="visible" r:id="rId4"/>
    <sheet name="Power Off-Peak Prices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1" name="_xlnm.Print_Area" vbProcedure="false">'E. Power Desk Daily Price'!$A$8:$AC$44</definedName>
    <definedName function="false" hidden="false" localSheetId="0" name="_xlnm.Print_Area" vbProcedure="false">'Power East Price'!$A$6:$AG$103</definedName>
    <definedName function="false" hidden="false" localSheetId="2" name="_xlnm.Print_Area" vbProcedure="false">'Power Off-Peak Prices'!$A$8:$AG$103</definedName>
    <definedName function="false" hidden="false" name="cCols" vbProcedure="false">COUNTA('[1]'!$A$1:$XFD$1)</definedName>
    <definedName function="false" hidden="false" name="cRows" vbProcedure="false">COUNTA('[1]'!$A$1:$A$1048576)</definedName>
    <definedName function="false" hidden="false" name="epr19sec1" vbProcedure="false">'Power Off-Peak Prices'!$A$6:$AG$44</definedName>
    <definedName function="false" hidden="false" name="erp15sec1" vbProcedure="false">'E. Power Desk Daily Price'!$A$8:$AC$44</definedName>
    <definedName function="false" hidden="false" name="erp18sec1" vbProcedure="false">'Power East Price'!$A$6:$AH$62</definedName>
    <definedName function="false" hidden="false" name="erp19sec1" vbProcedure="false">'Power Off-Peak Prices'!$A$6:$AG$44</definedName>
    <definedName function="false" hidden="false" name="Excel_BuiltIn_Database" vbProcedure="false">'[1]'!$D$4</definedName>
    <definedName function="false" hidden="false" name="Factors" vbProcedure="false">'Power Off-Peak Prices'!$C$9:$EN$25</definedName>
    <definedName function="false" hidden="false" name="fStart" vbProcedure="false">'[1]'!$A$1</definedName>
    <definedName function="false" hidden="false" name="Holidays" vbProcedure="false">[2]Holidays!$B$2:$B$61</definedName>
    <definedName function="false" hidden="false" name="LCRAFile" vbProcedure="false">'[1]'!$H$2</definedName>
    <definedName function="false" hidden="false" name="LCRAPositions" vbProcedure="false">'[1]'!$A$7:$G$54</definedName>
    <definedName function="false" hidden="false" name="NOTIONALREG" vbProcedure="false">'[1]'!$A$8:$J$90</definedName>
    <definedName function="false" hidden="false" name="NOTIONALSFile" vbProcedure="false">'[1]'!$H$3</definedName>
    <definedName function="false" hidden="false" name="nr_east_pow_pos" vbProcedure="false">'[1]'!$A$8:$T$58</definedName>
    <definedName function="false" hidden="false" name="nr_EPDDPrR" vbProcedure="false">'E. Power Desk Daily Price'!$A$8:$AC$44</definedName>
    <definedName function="false" hidden="false" name="nr_POPPrc" vbProcedure="false">'Power Off-Peak Prices'!$A$6:$AG$44</definedName>
    <definedName function="false" hidden="false" name="nr_pow_east_price" vbProcedure="false">'Power East Price'!$A$6:$AH$62</definedName>
    <definedName function="false" hidden="false" name="PASSWORD" vbProcedure="false">'[1]'!$D$3</definedName>
    <definedName function="false" hidden="false" name="PrReportDate" vbProcedure="false">'Power East Price'!$A$2</definedName>
    <definedName function="false" hidden="false" name="ReportDate" vbProcedure="false">'[1]'!$A$2</definedName>
    <definedName function="false" hidden="false" name="totData" vbProcedure="false">OFFSET(fStart,0,0,cRows,cCols)</definedName>
    <definedName function="false" hidden="false" name="USER" vbProcedure="false">'[1]'!$D$2</definedName>
    <definedName function="false" hidden="false" localSheetId="0" name="cCols" vbProcedure="false">COUNTA('[5]'!$A$1:$XFD$1)</definedName>
    <definedName function="false" hidden="false" localSheetId="0" name="cRows" vbProcedure="false">COUNTA('[5]'!$A$1:$A$1048576)</definedName>
    <definedName function="false" hidden="false" localSheetId="0" name="DetailData" vbProcedure="false">'Power East Price'!$C$9:$EN$25</definedName>
    <definedName function="false" hidden="false" localSheetId="0" name="Excel_BuiltIn_Database" vbProcedure="false">#REF!</definedName>
    <definedName function="false" hidden="false" localSheetId="0" name="fStart" vbProcedure="false">'[5]'!$A$1</definedName>
    <definedName function="false" hidden="false" localSheetId="0" name="LCRAFile" vbProcedure="false">#REF!</definedName>
    <definedName function="false" hidden="false" localSheetId="0" name="NOTIONALSFile" vbProcedure="false">#REF!</definedName>
    <definedName function="false" hidden="false" localSheetId="0" name="PASSWORD" vbProcedure="false">#REF!</definedName>
    <definedName function="false" hidden="false" localSheetId="0" name="totData" vbProcedure="false">OFFSET(fStart,0,0,cRows,cCols)</definedName>
    <definedName function="false" hidden="false" localSheetId="0" name="USER" vbProcedure="false">#REF!</definedName>
    <definedName function="false" hidden="false" localSheetId="2" name="cCols" vbProcedure="false">COUNTA('[4]'!$A$1:$XFD$1)</definedName>
    <definedName function="false" hidden="false" localSheetId="2" name="cRows" vbProcedure="false">COUNTA('[4]'!$A$1:$A$1048576)</definedName>
    <definedName function="false" hidden="false" localSheetId="2" name="DetailData" vbProcedure="false">'Power Off-Peak Prices'!$C$9:$EN$25</definedName>
    <definedName function="false" hidden="false" localSheetId="2" name="Excel_BuiltIn_Database" vbProcedure="false">#REF!</definedName>
    <definedName function="false" hidden="false" localSheetId="2" name="fStart" vbProcedure="false">'[4]'!$A$1</definedName>
    <definedName function="false" hidden="false" localSheetId="2" name="HOLIDAYS" vbProcedure="false">[2]Holidays!B65497:B65515</definedName>
    <definedName function="false" hidden="false" localSheetId="2" name="LCRAFile" vbProcedure="false">#REF!</definedName>
    <definedName function="false" hidden="false" localSheetId="2" name="NOTIONALSFile" vbProcedure="false">#REF!</definedName>
    <definedName function="false" hidden="false" localSheetId="2" name="nr_pow_east_price" vbProcedure="false">'Power Off-Peak Prices'!$A$6:$AG$62</definedName>
    <definedName function="false" hidden="false" localSheetId="2" name="PASSWORD" vbProcedure="false">#REF!</definedName>
    <definedName function="false" hidden="false" localSheetId="2" name="ReportDate" vbProcedure="false">'[5]'!$A$2</definedName>
    <definedName function="false" hidden="false" localSheetId="2" name="totData" vbProcedure="false">OFFSET('Power Off-Peak Prices'!fStart,0,0,'Power Off-Peak Prices'!cRows,'Power Off-Peak Prices'!cCols)</definedName>
    <definedName function="false" hidden="false" localSheetId="2" name="USER" vbProcedure="false">#REF!</definedName>
  </definedNames>
  <calcPr iterateCount="3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<sst xmlns="http://schemas.openxmlformats.org/spreadsheetml/2006/main" count="370" uniqueCount="49">
  <si>
    <t xml:space="preserve">Report Date</t>
  </si>
  <si>
    <t xml:space="preserve">Peak Prices</t>
  </si>
  <si>
    <t xml:space="preserve">M:\Genco\Position\spread position 16 hr.xls</t>
  </si>
  <si>
    <t xml:space="preserve">M:\common\power\riskmgmt\lcra\lcra_newexotica.xls</t>
  </si>
  <si>
    <t xml:space="preserve">Sep-01</t>
  </si>
  <si>
    <t xml:space="preserve">Oct-Dec 01</t>
  </si>
  <si>
    <t xml:space="preserve">2001 Total</t>
  </si>
  <si>
    <t xml:space="preserve">Jan-Feb '02</t>
  </si>
  <si>
    <t xml:space="preserve">Mar-Apr '02</t>
  </si>
  <si>
    <t xml:space="preserve">Jul-Aug '02</t>
  </si>
  <si>
    <t xml:space="preserve">Oct-Dec '02</t>
  </si>
  <si>
    <t xml:space="preserve">2002</t>
  </si>
  <si>
    <t xml:space="preserve">2003</t>
  </si>
  <si>
    <t xml:space="preserve">2004</t>
  </si>
  <si>
    <t xml:space="preserve">2005</t>
  </si>
  <si>
    <t xml:space="preserve">2006-2010</t>
  </si>
  <si>
    <t xml:space="preserve">&gt; 2010</t>
  </si>
  <si>
    <t xml:space="preserve">Total Peak</t>
  </si>
  <si>
    <t xml:space="preserve">10 Min Spin</t>
  </si>
  <si>
    <t xml:space="preserve">TenMinSpin</t>
  </si>
  <si>
    <t xml:space="preserve">10 Min Non-Spin</t>
  </si>
  <si>
    <t xml:space="preserve">OpRes</t>
  </si>
  <si>
    <t xml:space="preserve">Operating Reserves</t>
  </si>
  <si>
    <t xml:space="preserve">AGC</t>
  </si>
  <si>
    <t xml:space="preserve">UI Congestion Up-lift</t>
  </si>
  <si>
    <t xml:space="preserve">NEPOOLU</t>
  </si>
  <si>
    <t xml:space="preserve">ICAP</t>
  </si>
  <si>
    <t xml:space="preserve">NEPOOL</t>
  </si>
  <si>
    <t xml:space="preserve">PJM</t>
  </si>
  <si>
    <t xml:space="preserve">NY Zone G</t>
  </si>
  <si>
    <t xml:space="preserve">NYPP</t>
  </si>
  <si>
    <t xml:space="preserve">NY Zone A</t>
  </si>
  <si>
    <t xml:space="preserve">NY Zone J</t>
  </si>
  <si>
    <t xml:space="preserve">Cinergy</t>
  </si>
  <si>
    <t xml:space="preserve">Com-Ed</t>
  </si>
  <si>
    <t xml:space="preserve">Comed</t>
  </si>
  <si>
    <t xml:space="preserve">TVA</t>
  </si>
  <si>
    <t xml:space="preserve">Entergy</t>
  </si>
  <si>
    <t xml:space="preserve">SOCO</t>
  </si>
  <si>
    <t xml:space="preserve">SERC</t>
  </si>
  <si>
    <t xml:space="preserve">ERCOT</t>
  </si>
  <si>
    <t xml:space="preserve">Change</t>
  </si>
  <si>
    <t xml:space="preserve">Heat Rates</t>
  </si>
  <si>
    <t xml:space="preserve"> </t>
  </si>
  <si>
    <t xml:space="preserve">Update heat rate curve import file!</t>
  </si>
  <si>
    <t xml:space="preserve">Total</t>
  </si>
  <si>
    <t xml:space="preserve">Off-Peak Prices</t>
  </si>
  <si>
    <t xml:space="preserve">Total Off-Peak</t>
  </si>
  <si>
    <t xml:space="preserve">NEPOOL 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</si>
</sst>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d\-mmm\-yy"/>
    <numFmt numFmtId="166" formatCode="dd\-mmm\-yyyy"/>
    <numFmt numFmtId="167" formatCode="[$-409]m/d/yyyy"/>
    <numFmt numFmtId="168" formatCode="&quot;Effective Date:  &quot;dd\-mmm\-yyyy"/>
    <numFmt numFmtId="169" formatCode="[$-409]mmm\-yy"/>
    <numFmt numFmtId="170" formatCode="_(* #,##0.00_);_(* \(#,##0.00\);_(* \-??_);_(@_)"/>
    <numFmt numFmtId="171" formatCode="[$-409]#,##0.00_);[RED]\(#,##0.00\)"/>
    <numFmt numFmtId="172" formatCode="[$-409]#,##0_);[RED]\(#,##0\)"/>
    <numFmt numFmtId="173" formatCode="_(* #,##0_);_(* \(#,##0\);_(* \-??_);_(@_)"/>
    <numFmt numFmtId="174" formatCode="m/d"/>
  </numFmts>
  <fonts count="8">
    <font>
      <sz val="8"/>
      <name val="Lucida Console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1"/>
    </font>
    <font>
      <b val="true"/>
      <sz val="8"/>
      <name val="Times New Roman"/>
      <family val="1"/>
    </font>
    <font>
      <b val="true"/>
      <sz val="12"/>
      <color rgb="FFFF0000"/>
      <name val="Times New Roman"/>
      <family val="1"/>
    </font>
    <font>
      <sz val="8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CC99FF"/>
        <bgColor rgb="FF9999FF"/>
      </patternFill>
    </fill>
    <fill>
      <patternFill patternType="solid">
        <fgColor rgb="FFFFFF99"/>
        <bgColor rgb="FFFFFF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3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4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4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6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6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6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6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6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- Style1" xfId="20"/>
    <cellStyle name="Normal - Style2" xfId="21"/>
    <cellStyle name="Normal - Style3" xfId="22"/>
    <cellStyle name="Normal - Style4" xfId="23"/>
    <cellStyle name="Normal - Style5" xfId="24"/>
    <cellStyle name="Normal - Style6" xfId="25"/>
    <cellStyle name="Normal - Style7" xfId="26"/>
    <cellStyle name="Normal - Style8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564840</xdr:colOff>
          <xdr:row>1</xdr:row>
          <xdr:rowOff>37800</xdr:rowOff>
        </xdr:from>
        <xdr:to>
          <xdr:col>17</xdr:col>
          <xdr:colOff>524520</xdr:colOff>
          <xdr:row>2</xdr:row>
          <xdr:rowOff>162000</xdr:rowOff>
        </xdr:to>
        <xdr:sp>
          <xdr:nvSpPr>
            <xdr:cNvPr id="1001" name="Button 1" descr="Publish East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East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459000</xdr:colOff>
          <xdr:row>0</xdr:row>
          <xdr:rowOff>104760</xdr:rowOff>
        </xdr:from>
        <xdr:to>
          <xdr:col>31</xdr:col>
          <xdr:colOff>435600</xdr:colOff>
          <xdr:row>2</xdr:row>
          <xdr:rowOff>114480</xdr:rowOff>
        </xdr:to>
        <xdr:sp>
          <xdr:nvSpPr>
            <xdr:cNvPr id="1002" name="Button 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371160</xdr:colOff>
          <xdr:row>1</xdr:row>
          <xdr:rowOff>0</xdr:rowOff>
        </xdr:from>
        <xdr:to>
          <xdr:col>35</xdr:col>
          <xdr:colOff>493200</xdr:colOff>
          <xdr:row>2</xdr:row>
          <xdr:rowOff>162000</xdr:rowOff>
        </xdr:to>
        <xdr:sp>
          <xdr:nvSpPr>
            <xdr:cNvPr id="1003" name="Button 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290520</xdr:colOff>
          <xdr:row>0</xdr:row>
          <xdr:rowOff>133560</xdr:rowOff>
        </xdr:from>
        <xdr:to>
          <xdr:col>2</xdr:col>
          <xdr:colOff>622080</xdr:colOff>
          <xdr:row>4</xdr:row>
          <xdr:rowOff>37800</xdr:rowOff>
        </xdr:to>
        <xdr:sp>
          <xdr:nvSpPr>
            <xdr:cNvPr id="1001" name="Button 2" descr="PublishEPowerDeskDaily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PublishEPowerDeskDailyPrice</a:t>
              </a:r>
            </a:p>
          </xdr:txBody>
        </xdr:sp>
        <xdr:clientData/>
      </xdr:twoCellAnchor>
    </mc:Choice>
  </mc:AlternateContent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226080</xdr:colOff>
          <xdr:row>0</xdr:row>
          <xdr:rowOff>114480</xdr:rowOff>
        </xdr:from>
        <xdr:to>
          <xdr:col>4</xdr:col>
          <xdr:colOff>444240</xdr:colOff>
          <xdr:row>5</xdr:row>
          <xdr:rowOff>28440</xdr:rowOff>
        </xdr:to>
        <xdr:sp>
          <xdr:nvSpPr>
            <xdr:cNvPr id="1001" name="Button 1" descr="Publish Power Off-Peak Pri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Power Off-Peak Prices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_daily%20price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EastPrice_070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ower_Devl/Developer/EastPrices/daily%20price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ower_Devl/Developer/EastPrices/EastPrice_06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wer East Price"/>
      <sheetName val="Peak Daily Power Prices"/>
      <sheetName val="Power East Off Peak Price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East Price"/>
      <sheetName val="E. Power Desk Daily Price"/>
      <sheetName val="Power Off-Peak Prices"/>
      <sheetName val="Off Peak Detail"/>
      <sheetName val="Power &amp; Gas Heat Rates"/>
      <sheetName val="Curve Summary"/>
      <sheetName val="Sat Curve Sum"/>
      <sheetName val="Sun Curve Sum"/>
      <sheetName val="Gas Curve Summary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</sheetNames>
    <sheetDataSet>
      <sheetData sheetId="0"/>
      <sheetData sheetId="1"/>
      <sheetData sheetId="2"/>
      <sheetData sheetId="3"/>
      <sheetData sheetId="4">
        <row r="9">
          <cell r="D9">
            <v>5.73363720286976</v>
          </cell>
          <cell r="E9">
            <v>5.36999988555908</v>
          </cell>
          <cell r="F9">
            <v>2.1800000667572</v>
          </cell>
        </row>
        <row r="9">
          <cell r="H9">
            <v>2.1800000667572</v>
          </cell>
          <cell r="I9">
            <v>2.1800000667572</v>
          </cell>
          <cell r="J9">
            <v>2.1800000667572</v>
          </cell>
        </row>
        <row r="9">
          <cell r="AF9">
            <v>2.1800000667572</v>
          </cell>
          <cell r="AG9">
            <v>2.18000030517578</v>
          </cell>
          <cell r="AH9">
            <v>2.1800000667572</v>
          </cell>
          <cell r="AI9">
            <v>2.1800000667572</v>
          </cell>
          <cell r="AJ9">
            <v>2.1800000667572</v>
          </cell>
          <cell r="AK9">
            <v>8.36900043487549</v>
          </cell>
          <cell r="AL9">
            <v>8.3700008392334</v>
          </cell>
          <cell r="AM9">
            <v>8.36999988555908</v>
          </cell>
          <cell r="AN9">
            <v>2.1800000667572</v>
          </cell>
          <cell r="AO9">
            <v>2.1800000667572</v>
          </cell>
          <cell r="AP9">
            <v>2.1800000667572</v>
          </cell>
          <cell r="AQ9">
            <v>2.1800000667572</v>
          </cell>
          <cell r="AR9">
            <v>2.1800000667572</v>
          </cell>
          <cell r="AS9">
            <v>2.18000030517578</v>
          </cell>
          <cell r="AT9">
            <v>2.1800000667572</v>
          </cell>
          <cell r="AU9">
            <v>2.1800000667572</v>
          </cell>
          <cell r="AV9">
            <v>2.1800000667572</v>
          </cell>
          <cell r="AW9">
            <v>8.36900043487549</v>
          </cell>
          <cell r="AX9">
            <v>8.3700008392334</v>
          </cell>
          <cell r="AY9">
            <v>8.36999988555908</v>
          </cell>
          <cell r="AZ9">
            <v>2.1800000667572</v>
          </cell>
          <cell r="BA9">
            <v>2.1800000667572</v>
          </cell>
          <cell r="BB9">
            <v>2.1800000667572</v>
          </cell>
          <cell r="BC9">
            <v>2.1800000667572</v>
          </cell>
          <cell r="BD9">
            <v>2.1800000667572</v>
          </cell>
          <cell r="BE9">
            <v>2.18000030517578</v>
          </cell>
          <cell r="BF9">
            <v>2.1800000667572</v>
          </cell>
          <cell r="BG9">
            <v>2.1800000667572</v>
          </cell>
          <cell r="BH9">
            <v>2.1800000667572</v>
          </cell>
          <cell r="BI9">
            <v>8.36900043487549</v>
          </cell>
          <cell r="BJ9">
            <v>8.3700008392334</v>
          </cell>
          <cell r="BK9">
            <v>8.36999988555908</v>
          </cell>
          <cell r="BL9">
            <v>2.1800000667572</v>
          </cell>
          <cell r="BM9">
            <v>2.1800000667572</v>
          </cell>
          <cell r="BN9">
            <v>2.1800000667572</v>
          </cell>
          <cell r="BO9">
            <v>2.1800000667572</v>
          </cell>
          <cell r="BP9">
            <v>2.1800000667572</v>
          </cell>
          <cell r="BQ9">
            <v>2.18000030517578</v>
          </cell>
          <cell r="BR9">
            <v>2.1800000667572</v>
          </cell>
          <cell r="BS9">
            <v>2.1800000667572</v>
          </cell>
          <cell r="BT9">
            <v>2.1800000667572</v>
          </cell>
          <cell r="BU9">
            <v>8.36900043487549</v>
          </cell>
          <cell r="BV9">
            <v>8.3700008392334</v>
          </cell>
          <cell r="BW9">
            <v>8.36999988555908</v>
          </cell>
          <cell r="BX9">
            <v>2.1800000667572</v>
          </cell>
          <cell r="BY9">
            <v>2.1800000667572</v>
          </cell>
          <cell r="BZ9">
            <v>2.1800000667572</v>
          </cell>
          <cell r="CA9">
            <v>2.1800000667572</v>
          </cell>
          <cell r="CB9">
            <v>2.1800000667572</v>
          </cell>
          <cell r="CC9">
            <v>2.18000030517578</v>
          </cell>
          <cell r="CD9">
            <v>2.1800000667572</v>
          </cell>
          <cell r="CE9">
            <v>2.1800000667572</v>
          </cell>
          <cell r="CF9">
            <v>2.1800000667572</v>
          </cell>
          <cell r="CG9">
            <v>8.36900043487549</v>
          </cell>
          <cell r="CH9">
            <v>8.3700008392334</v>
          </cell>
          <cell r="CI9">
            <v>8.36999988555908</v>
          </cell>
          <cell r="CJ9">
            <v>2.1800000667572</v>
          </cell>
          <cell r="CK9">
            <v>2.1800000667572</v>
          </cell>
          <cell r="CL9">
            <v>2.1800000667572</v>
          </cell>
          <cell r="CM9">
            <v>2.1800000667572</v>
          </cell>
          <cell r="CN9">
            <v>2.1800000667572</v>
          </cell>
          <cell r="CO9">
            <v>2.18000030517578</v>
          </cell>
          <cell r="CP9">
            <v>2.1800000667572</v>
          </cell>
          <cell r="CQ9">
            <v>2.1800000667572</v>
          </cell>
          <cell r="CR9">
            <v>2.1800000667572</v>
          </cell>
          <cell r="CS9">
            <v>8.36900043487549</v>
          </cell>
          <cell r="CT9">
            <v>8.3700008392334</v>
          </cell>
          <cell r="CU9">
            <v>8.36999988555908</v>
          </cell>
          <cell r="CV9">
            <v>2.1800000667572</v>
          </cell>
          <cell r="CW9">
            <v>2.1800000667572</v>
          </cell>
          <cell r="CX9">
            <v>2.1800000667572</v>
          </cell>
          <cell r="CY9">
            <v>2.1800000667572</v>
          </cell>
          <cell r="CZ9">
            <v>2.1800000667572</v>
          </cell>
          <cell r="DA9">
            <v>2.18000030517578</v>
          </cell>
          <cell r="DB9">
            <v>2.1800000667572</v>
          </cell>
          <cell r="DC9">
            <v>2.1800000667572</v>
          </cell>
          <cell r="DD9">
            <v>2.1800000667572</v>
          </cell>
          <cell r="DE9">
            <v>8.36900043487549</v>
          </cell>
          <cell r="DF9">
            <v>8.3700008392334</v>
          </cell>
          <cell r="DG9">
            <v>8.36999988555908</v>
          </cell>
          <cell r="DH9">
            <v>2.1800000667572</v>
          </cell>
          <cell r="DI9">
            <v>2.1800000667572</v>
          </cell>
          <cell r="DJ9">
            <v>2.1800000667572</v>
          </cell>
          <cell r="DK9">
            <v>2.1800000667572</v>
          </cell>
          <cell r="DL9">
            <v>2.1800000667572</v>
          </cell>
          <cell r="DM9">
            <v>2.18000030517578</v>
          </cell>
          <cell r="DN9">
            <v>2.1800000667572</v>
          </cell>
          <cell r="DO9">
            <v>2.1800000667572</v>
          </cell>
          <cell r="DP9">
            <v>2.1800000667572</v>
          </cell>
          <cell r="DQ9">
            <v>8.36900043487549</v>
          </cell>
          <cell r="DR9">
            <v>8.3700008392334</v>
          </cell>
          <cell r="DS9">
            <v>8.36999988555908</v>
          </cell>
          <cell r="DT9">
            <v>2.1800000667572</v>
          </cell>
          <cell r="DU9">
            <v>2.1800000667572</v>
          </cell>
          <cell r="DV9">
            <v>2.1800000667572</v>
          </cell>
          <cell r="DW9">
            <v>2.1800000667572</v>
          </cell>
          <cell r="DX9">
            <v>2.1800000667572</v>
          </cell>
          <cell r="DY9">
            <v>2.18000030517578</v>
          </cell>
          <cell r="DZ9">
            <v>2.1800000667572</v>
          </cell>
          <cell r="EA9">
            <v>2.1800000667572</v>
          </cell>
          <cell r="EB9">
            <v>2.1800000667572</v>
          </cell>
          <cell r="EC9">
            <v>8.36900043487549</v>
          </cell>
          <cell r="ED9">
            <v>8.3700008392334</v>
          </cell>
          <cell r="EE9">
            <v>8.36999988555908</v>
          </cell>
          <cell r="EF9">
            <v>2.1800000667572</v>
          </cell>
          <cell r="EG9">
            <v>2.1800000667572</v>
          </cell>
          <cell r="EH9">
            <v>2.1800000667572</v>
          </cell>
          <cell r="EI9">
            <v>2.1800000667572</v>
          </cell>
        </row>
        <row r="10">
          <cell r="D10">
            <v>6.9990910616788</v>
          </cell>
          <cell r="E10">
            <v>4.59000015258789</v>
          </cell>
          <cell r="F10">
            <v>2.12000012397766</v>
          </cell>
        </row>
        <row r="10">
          <cell r="H10">
            <v>2.11999988555908</v>
          </cell>
          <cell r="I10">
            <v>2.11999988555908</v>
          </cell>
          <cell r="J10">
            <v>2.11999988555908</v>
          </cell>
        </row>
        <row r="10">
          <cell r="AF10">
            <v>2.11999988555908</v>
          </cell>
          <cell r="AG10">
            <v>2.11999988555908</v>
          </cell>
          <cell r="AH10">
            <v>2.11999988555908</v>
          </cell>
          <cell r="AI10">
            <v>2.11999988555908</v>
          </cell>
          <cell r="AJ10">
            <v>2.11999988555908</v>
          </cell>
          <cell r="AK10">
            <v>6.59000015258789</v>
          </cell>
          <cell r="AL10">
            <v>6.59000015258789</v>
          </cell>
          <cell r="AM10">
            <v>6.59000015258789</v>
          </cell>
          <cell r="AN10">
            <v>2.12000012397766</v>
          </cell>
          <cell r="AO10">
            <v>2.11999988555908</v>
          </cell>
          <cell r="AP10">
            <v>2.11999988555908</v>
          </cell>
          <cell r="AQ10">
            <v>2.11999988555908</v>
          </cell>
          <cell r="AR10">
            <v>2.11999988555908</v>
          </cell>
          <cell r="AS10">
            <v>2.11999988555908</v>
          </cell>
          <cell r="AT10">
            <v>2.11999988555908</v>
          </cell>
          <cell r="AU10">
            <v>2.11999988555908</v>
          </cell>
          <cell r="AV10">
            <v>2.11999988555908</v>
          </cell>
          <cell r="AW10">
            <v>6.59000015258789</v>
          </cell>
          <cell r="AX10">
            <v>6.59000015258789</v>
          </cell>
          <cell r="AY10">
            <v>6.59000015258789</v>
          </cell>
          <cell r="AZ10">
            <v>2.12000012397766</v>
          </cell>
          <cell r="BA10">
            <v>2.11999988555908</v>
          </cell>
          <cell r="BB10">
            <v>2.11999988555908</v>
          </cell>
          <cell r="BC10">
            <v>2.11999988555908</v>
          </cell>
          <cell r="BD10">
            <v>2.11999988555908</v>
          </cell>
          <cell r="BE10">
            <v>2.11999988555908</v>
          </cell>
          <cell r="BF10">
            <v>2.11999988555908</v>
          </cell>
          <cell r="BG10">
            <v>2.11999988555908</v>
          </cell>
          <cell r="BH10">
            <v>2.11999988555908</v>
          </cell>
          <cell r="BI10">
            <v>6.59000015258789</v>
          </cell>
          <cell r="BJ10">
            <v>6.59000015258789</v>
          </cell>
          <cell r="BK10">
            <v>6.59000015258789</v>
          </cell>
          <cell r="BL10">
            <v>2.12000012397766</v>
          </cell>
          <cell r="BM10">
            <v>2.11999988555908</v>
          </cell>
          <cell r="BN10">
            <v>2.11999988555908</v>
          </cell>
          <cell r="BO10">
            <v>2.11999988555908</v>
          </cell>
          <cell r="BP10">
            <v>2.11999988555908</v>
          </cell>
          <cell r="BQ10">
            <v>2.11999988555908</v>
          </cell>
          <cell r="BR10">
            <v>2.11999988555908</v>
          </cell>
          <cell r="BS10">
            <v>2.11999988555908</v>
          </cell>
          <cell r="BT10">
            <v>2.11999988555908</v>
          </cell>
          <cell r="BU10">
            <v>6.59000015258789</v>
          </cell>
          <cell r="BV10">
            <v>6.59000015258789</v>
          </cell>
          <cell r="BW10">
            <v>6.59000015258789</v>
          </cell>
          <cell r="BX10">
            <v>2.12000012397766</v>
          </cell>
          <cell r="BY10">
            <v>2.11999988555908</v>
          </cell>
          <cell r="BZ10">
            <v>2.11999988555908</v>
          </cell>
          <cell r="CA10">
            <v>2.11999988555908</v>
          </cell>
          <cell r="CB10">
            <v>2.11999988555908</v>
          </cell>
          <cell r="CC10">
            <v>2.11999988555908</v>
          </cell>
          <cell r="CD10">
            <v>2.11999988555908</v>
          </cell>
          <cell r="CE10">
            <v>2.11999988555908</v>
          </cell>
          <cell r="CF10">
            <v>2.11999988555908</v>
          </cell>
          <cell r="CG10">
            <v>6.59000015258789</v>
          </cell>
          <cell r="CH10">
            <v>6.59000015258789</v>
          </cell>
          <cell r="CI10">
            <v>6.59000015258789</v>
          </cell>
          <cell r="CJ10">
            <v>2.12000012397766</v>
          </cell>
          <cell r="CK10">
            <v>2.11999988555908</v>
          </cell>
          <cell r="CL10">
            <v>2.11999988555908</v>
          </cell>
          <cell r="CM10">
            <v>2.11999988555908</v>
          </cell>
          <cell r="CN10">
            <v>2.11999988555908</v>
          </cell>
          <cell r="CO10">
            <v>2.11999988555908</v>
          </cell>
          <cell r="CP10">
            <v>2.11999988555908</v>
          </cell>
          <cell r="CQ10">
            <v>2.11999988555908</v>
          </cell>
          <cell r="CR10">
            <v>2.11999988555908</v>
          </cell>
          <cell r="CS10">
            <v>6.59000015258789</v>
          </cell>
          <cell r="CT10">
            <v>6.59000015258789</v>
          </cell>
          <cell r="CU10">
            <v>6.59000015258789</v>
          </cell>
          <cell r="CV10">
            <v>2.12000012397766</v>
          </cell>
          <cell r="CW10">
            <v>2.11999988555908</v>
          </cell>
          <cell r="CX10">
            <v>2.11999988555908</v>
          </cell>
          <cell r="CY10">
            <v>2.11999988555908</v>
          </cell>
          <cell r="CZ10">
            <v>2.11999988555908</v>
          </cell>
          <cell r="DA10">
            <v>2.11999988555908</v>
          </cell>
          <cell r="DB10">
            <v>2.11999988555908</v>
          </cell>
          <cell r="DC10">
            <v>2.11999988555908</v>
          </cell>
          <cell r="DD10">
            <v>2.11999988555908</v>
          </cell>
          <cell r="DE10">
            <v>6.59000015258789</v>
          </cell>
          <cell r="DF10">
            <v>6.59000015258789</v>
          </cell>
          <cell r="DG10">
            <v>6.59000015258789</v>
          </cell>
          <cell r="DH10">
            <v>2.12000012397766</v>
          </cell>
          <cell r="DI10">
            <v>2.11999988555908</v>
          </cell>
          <cell r="DJ10">
            <v>2.11999988555908</v>
          </cell>
          <cell r="DK10">
            <v>2.11999988555908</v>
          </cell>
          <cell r="DL10">
            <v>2.11999988555908</v>
          </cell>
          <cell r="DM10">
            <v>2.11999988555908</v>
          </cell>
          <cell r="DN10">
            <v>2.11999988555908</v>
          </cell>
          <cell r="DO10">
            <v>2.11999988555908</v>
          </cell>
          <cell r="DP10">
            <v>2.11999988555908</v>
          </cell>
          <cell r="DQ10">
            <v>6.59000015258789</v>
          </cell>
          <cell r="DR10">
            <v>6.59000015258789</v>
          </cell>
          <cell r="DS10">
            <v>6.59000015258789</v>
          </cell>
          <cell r="DT10">
            <v>2.12000012397766</v>
          </cell>
          <cell r="DU10">
            <v>2.11999988555908</v>
          </cell>
          <cell r="DV10">
            <v>2.11999988555908</v>
          </cell>
          <cell r="DW10">
            <v>2.11999988555908</v>
          </cell>
          <cell r="DX10">
            <v>2.11999988555908</v>
          </cell>
          <cell r="DY10">
            <v>2.11999988555908</v>
          </cell>
          <cell r="DZ10">
            <v>2.11999988555908</v>
          </cell>
          <cell r="EA10">
            <v>2.11999988555908</v>
          </cell>
          <cell r="EB10">
            <v>2.11999988555908</v>
          </cell>
          <cell r="EC10">
            <v>6.59000015258789</v>
          </cell>
          <cell r="ED10">
            <v>6.59000015258789</v>
          </cell>
          <cell r="EE10">
            <v>6.59000015258789</v>
          </cell>
          <cell r="EF10">
            <v>2.12000012397766</v>
          </cell>
          <cell r="EG10">
            <v>2.11999988555908</v>
          </cell>
          <cell r="EH10">
            <v>2.11999988555908</v>
          </cell>
          <cell r="EI10">
            <v>2.11999988555908</v>
          </cell>
        </row>
        <row r="11">
          <cell r="D11">
            <v>5.73272731087425</v>
          </cell>
          <cell r="E11">
            <v>4.46000003814697</v>
          </cell>
          <cell r="F11">
            <v>1.69000005722046</v>
          </cell>
        </row>
        <row r="11">
          <cell r="H11">
            <v>1.69000005722046</v>
          </cell>
          <cell r="I11">
            <v>1.69000005722046</v>
          </cell>
          <cell r="J11">
            <v>1.69000005722046</v>
          </cell>
        </row>
        <row r="11">
          <cell r="AF11">
            <v>1.69000005722046</v>
          </cell>
          <cell r="AG11">
            <v>1.69000005722046</v>
          </cell>
          <cell r="AH11">
            <v>1.69000005722046</v>
          </cell>
          <cell r="AI11">
            <v>1.69000005722046</v>
          </cell>
          <cell r="AJ11">
            <v>1.69000005722046</v>
          </cell>
          <cell r="AK11">
            <v>4.46000003814697</v>
          </cell>
          <cell r="AL11">
            <v>4.46000003814697</v>
          </cell>
          <cell r="AM11">
            <v>4.46000003814697</v>
          </cell>
          <cell r="AN11">
            <v>1.69000005722046</v>
          </cell>
          <cell r="AO11">
            <v>1.69000005722046</v>
          </cell>
          <cell r="AP11">
            <v>1.69000005722046</v>
          </cell>
          <cell r="AQ11">
            <v>1.69000005722046</v>
          </cell>
          <cell r="AR11">
            <v>1.69000005722046</v>
          </cell>
          <cell r="AS11">
            <v>1.69000005722046</v>
          </cell>
          <cell r="AT11">
            <v>1.69000005722046</v>
          </cell>
          <cell r="AU11">
            <v>1.69000005722046</v>
          </cell>
          <cell r="AV11">
            <v>1.69000005722046</v>
          </cell>
          <cell r="AW11">
            <v>4.46000003814697</v>
          </cell>
          <cell r="AX11">
            <v>4.46000003814697</v>
          </cell>
          <cell r="AY11">
            <v>4.46000003814697</v>
          </cell>
          <cell r="AZ11">
            <v>1.69000005722046</v>
          </cell>
          <cell r="BA11">
            <v>1.69000005722046</v>
          </cell>
          <cell r="BB11">
            <v>1.69000005722046</v>
          </cell>
          <cell r="BC11">
            <v>1.69000005722046</v>
          </cell>
          <cell r="BD11">
            <v>1.69000005722046</v>
          </cell>
          <cell r="BE11">
            <v>1.69000005722046</v>
          </cell>
          <cell r="BF11">
            <v>1.69000005722046</v>
          </cell>
          <cell r="BG11">
            <v>1.69000005722046</v>
          </cell>
          <cell r="BH11">
            <v>1.69000005722046</v>
          </cell>
          <cell r="BI11">
            <v>4.46000003814697</v>
          </cell>
          <cell r="BJ11">
            <v>4.46000003814697</v>
          </cell>
          <cell r="BK11">
            <v>4.46000003814697</v>
          </cell>
          <cell r="BL11">
            <v>1.69000005722046</v>
          </cell>
          <cell r="BM11">
            <v>1.69000005722046</v>
          </cell>
          <cell r="BN11">
            <v>1.69000005722046</v>
          </cell>
          <cell r="BO11">
            <v>1.69000005722046</v>
          </cell>
          <cell r="BP11">
            <v>1.69000005722046</v>
          </cell>
          <cell r="BQ11">
            <v>1.69000005722046</v>
          </cell>
          <cell r="BR11">
            <v>1.69000005722046</v>
          </cell>
          <cell r="BS11">
            <v>1.69000005722046</v>
          </cell>
          <cell r="BT11">
            <v>1.69000005722046</v>
          </cell>
          <cell r="BU11">
            <v>4.46000003814697</v>
          </cell>
          <cell r="BV11">
            <v>4.46000003814697</v>
          </cell>
          <cell r="BW11">
            <v>4.46000003814697</v>
          </cell>
          <cell r="BX11">
            <v>1.69000005722046</v>
          </cell>
          <cell r="BY11">
            <v>1.69000005722046</v>
          </cell>
          <cell r="BZ11">
            <v>1.69000005722046</v>
          </cell>
          <cell r="CA11">
            <v>1.69000005722046</v>
          </cell>
          <cell r="CB11">
            <v>1.69000005722046</v>
          </cell>
          <cell r="CC11">
            <v>1.69000005722046</v>
          </cell>
          <cell r="CD11">
            <v>1.69000005722046</v>
          </cell>
          <cell r="CE11">
            <v>1.69000005722046</v>
          </cell>
          <cell r="CF11">
            <v>1.69000005722046</v>
          </cell>
          <cell r="CG11">
            <v>4.46000003814697</v>
          </cell>
          <cell r="CH11">
            <v>4.46000003814697</v>
          </cell>
          <cell r="CI11">
            <v>4.46000003814697</v>
          </cell>
          <cell r="CJ11">
            <v>1.69000005722046</v>
          </cell>
          <cell r="CK11">
            <v>1.69000005722046</v>
          </cell>
          <cell r="CL11">
            <v>1.69000005722046</v>
          </cell>
          <cell r="CM11">
            <v>1.69000005722046</v>
          </cell>
          <cell r="CN11">
            <v>1.69000005722046</v>
          </cell>
          <cell r="CO11">
            <v>1.69000005722046</v>
          </cell>
          <cell r="CP11">
            <v>1.69000005722046</v>
          </cell>
          <cell r="CQ11">
            <v>1.69000005722046</v>
          </cell>
          <cell r="CR11">
            <v>1.69000005722046</v>
          </cell>
          <cell r="CS11">
            <v>4.46000003814697</v>
          </cell>
          <cell r="CT11">
            <v>4.46000003814697</v>
          </cell>
          <cell r="CU11">
            <v>4.46000003814697</v>
          </cell>
          <cell r="CV11">
            <v>1.69000005722046</v>
          </cell>
          <cell r="CW11">
            <v>1.69000005722046</v>
          </cell>
          <cell r="CX11">
            <v>1.69000005722046</v>
          </cell>
          <cell r="CY11">
            <v>1.69000005722046</v>
          </cell>
          <cell r="CZ11">
            <v>1.69000005722046</v>
          </cell>
          <cell r="DA11">
            <v>1.69000005722046</v>
          </cell>
          <cell r="DB11">
            <v>1.69000005722046</v>
          </cell>
          <cell r="DC11">
            <v>1.69000005722046</v>
          </cell>
          <cell r="DD11">
            <v>1.69000005722046</v>
          </cell>
          <cell r="DE11">
            <v>4.46000003814697</v>
          </cell>
          <cell r="DF11">
            <v>4.46000003814697</v>
          </cell>
          <cell r="DG11">
            <v>4.46000003814697</v>
          </cell>
          <cell r="DH11">
            <v>1.69000005722046</v>
          </cell>
          <cell r="DI11">
            <v>1.69000005722046</v>
          </cell>
          <cell r="DJ11">
            <v>1.69000005722046</v>
          </cell>
          <cell r="DK11">
            <v>1.69000005722046</v>
          </cell>
          <cell r="DL11">
            <v>1.69000005722046</v>
          </cell>
          <cell r="DM11">
            <v>1.69000005722046</v>
          </cell>
          <cell r="DN11">
            <v>1.69000005722046</v>
          </cell>
          <cell r="DO11">
            <v>1.69000005722046</v>
          </cell>
          <cell r="DP11">
            <v>1.69000005722046</v>
          </cell>
          <cell r="DQ11">
            <v>4.46000003814697</v>
          </cell>
          <cell r="DR11">
            <v>4.46000003814697</v>
          </cell>
          <cell r="DS11">
            <v>4.46000003814697</v>
          </cell>
          <cell r="DT11">
            <v>1.69000005722046</v>
          </cell>
          <cell r="DU11">
            <v>1.69000005722046</v>
          </cell>
          <cell r="DV11">
            <v>1.69000005722046</v>
          </cell>
          <cell r="DW11">
            <v>1.69000005722046</v>
          </cell>
          <cell r="DX11">
            <v>1.69000005722046</v>
          </cell>
          <cell r="DY11">
            <v>1.69000005722046</v>
          </cell>
          <cell r="DZ11">
            <v>1.69000005722046</v>
          </cell>
          <cell r="EA11">
            <v>1.69000005722046</v>
          </cell>
          <cell r="EB11">
            <v>1.69000005722046</v>
          </cell>
          <cell r="EC11">
            <v>4.46000003814697</v>
          </cell>
          <cell r="ED11">
            <v>4.46000003814697</v>
          </cell>
          <cell r="EE11">
            <v>4.46000003814697</v>
          </cell>
          <cell r="EF11">
            <v>1.69000005722046</v>
          </cell>
          <cell r="EG11">
            <v>1.69000005722046</v>
          </cell>
          <cell r="EH11">
            <v>1.69000005722046</v>
          </cell>
          <cell r="EI11">
            <v>1.69000005722046</v>
          </cell>
        </row>
        <row r="12">
          <cell r="D12">
            <v>4.55999994277954</v>
          </cell>
          <cell r="E12">
            <v>4.55999994277954</v>
          </cell>
          <cell r="F12">
            <v>5.13000011444092</v>
          </cell>
        </row>
        <row r="12">
          <cell r="H12">
            <v>5.13000011444092</v>
          </cell>
          <cell r="I12">
            <v>5.13000011444092</v>
          </cell>
          <cell r="J12">
            <v>5.13000011444092</v>
          </cell>
        </row>
        <row r="12"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0</v>
          </cell>
        </row>
        <row r="13">
          <cell r="D13">
            <v>-3.15454552390359</v>
          </cell>
          <cell r="E13">
            <v>0</v>
          </cell>
          <cell r="F13">
            <v>0</v>
          </cell>
        </row>
        <row r="13">
          <cell r="H13">
            <v>0</v>
          </cell>
          <cell r="I13">
            <v>0</v>
          </cell>
          <cell r="J13">
            <v>0</v>
          </cell>
        </row>
        <row r="13"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0</v>
          </cell>
          <cell r="EH13">
            <v>0</v>
          </cell>
          <cell r="EI13">
            <v>0</v>
          </cell>
        </row>
        <row r="14">
          <cell r="D14">
            <v>2</v>
          </cell>
          <cell r="E14">
            <v>2</v>
          </cell>
          <cell r="F14">
            <v>1.75000047683716</v>
          </cell>
        </row>
        <row r="14">
          <cell r="H14">
            <v>1.75</v>
          </cell>
          <cell r="I14">
            <v>1.75</v>
          </cell>
          <cell r="J14">
            <v>1.75</v>
          </cell>
        </row>
        <row r="14">
          <cell r="AF14">
            <v>1.54999983310699</v>
          </cell>
          <cell r="AG14">
            <v>1.54999983310699</v>
          </cell>
          <cell r="AH14">
            <v>1.54999983310699</v>
          </cell>
          <cell r="AI14">
            <v>1.54999983310699</v>
          </cell>
          <cell r="AJ14">
            <v>1.54999983310699</v>
          </cell>
          <cell r="AK14">
            <v>1.54999983310699</v>
          </cell>
          <cell r="AL14">
            <v>1.54999983310699</v>
          </cell>
          <cell r="AM14">
            <v>1.54999983310699</v>
          </cell>
          <cell r="AN14">
            <v>1.54999983310699</v>
          </cell>
          <cell r="AO14">
            <v>1.54999983310699</v>
          </cell>
          <cell r="AP14">
            <v>1.54999983310699</v>
          </cell>
          <cell r="AQ14">
            <v>1.54999983310699</v>
          </cell>
          <cell r="AR14">
            <v>1.30000019073486</v>
          </cell>
          <cell r="AS14">
            <v>1.30000019073486</v>
          </cell>
          <cell r="AT14">
            <v>1.30000019073486</v>
          </cell>
          <cell r="AU14">
            <v>1.30000019073486</v>
          </cell>
          <cell r="AV14">
            <v>1.30000019073486</v>
          </cell>
          <cell r="AW14">
            <v>1.30000019073486</v>
          </cell>
          <cell r="AX14">
            <v>1.30000019073486</v>
          </cell>
          <cell r="AY14">
            <v>1.30000019073486</v>
          </cell>
          <cell r="AZ14">
            <v>1.30000019073486</v>
          </cell>
          <cell r="BA14">
            <v>1.30000019073486</v>
          </cell>
          <cell r="BB14">
            <v>1.30000019073486</v>
          </cell>
          <cell r="BC14">
            <v>1.30000019073486</v>
          </cell>
          <cell r="BD14">
            <v>0.75</v>
          </cell>
          <cell r="BE14">
            <v>0.75</v>
          </cell>
          <cell r="BF14">
            <v>0.75</v>
          </cell>
          <cell r="BG14">
            <v>0.75</v>
          </cell>
          <cell r="BH14">
            <v>0.75</v>
          </cell>
          <cell r="BI14">
            <v>0.75</v>
          </cell>
          <cell r="BJ14">
            <v>0.75</v>
          </cell>
          <cell r="BK14">
            <v>0.75</v>
          </cell>
          <cell r="BL14">
            <v>0.75</v>
          </cell>
          <cell r="BM14">
            <v>0.75</v>
          </cell>
          <cell r="BN14">
            <v>0.75</v>
          </cell>
          <cell r="BO14">
            <v>0.75</v>
          </cell>
          <cell r="BP14">
            <v>0.75</v>
          </cell>
          <cell r="BQ14">
            <v>0.75</v>
          </cell>
          <cell r="BR14">
            <v>0.75</v>
          </cell>
          <cell r="BS14">
            <v>0.75</v>
          </cell>
          <cell r="BT14">
            <v>0.75</v>
          </cell>
          <cell r="BU14">
            <v>0.75</v>
          </cell>
          <cell r="BV14">
            <v>0.75</v>
          </cell>
          <cell r="BW14">
            <v>0.75</v>
          </cell>
          <cell r="BX14">
            <v>0.75</v>
          </cell>
          <cell r="BY14">
            <v>0.75</v>
          </cell>
          <cell r="BZ14">
            <v>0.75</v>
          </cell>
          <cell r="CA14">
            <v>0.75</v>
          </cell>
          <cell r="CB14">
            <v>0.75</v>
          </cell>
          <cell r="CC14">
            <v>0.75</v>
          </cell>
          <cell r="CD14">
            <v>0.75</v>
          </cell>
          <cell r="CE14">
            <v>0.75</v>
          </cell>
          <cell r="CF14">
            <v>0.75</v>
          </cell>
          <cell r="CG14">
            <v>0.75</v>
          </cell>
          <cell r="CH14">
            <v>0.75</v>
          </cell>
          <cell r="CI14">
            <v>0.75</v>
          </cell>
          <cell r="CJ14">
            <v>0.75</v>
          </cell>
          <cell r="CK14">
            <v>0.75</v>
          </cell>
          <cell r="CL14">
            <v>0.75</v>
          </cell>
          <cell r="CM14">
            <v>0.75</v>
          </cell>
          <cell r="CN14">
            <v>0.75</v>
          </cell>
          <cell r="CO14">
            <v>0.75</v>
          </cell>
          <cell r="CP14">
            <v>0.75</v>
          </cell>
          <cell r="CQ14">
            <v>0.75</v>
          </cell>
          <cell r="CR14">
            <v>0.75</v>
          </cell>
          <cell r="CS14">
            <v>0.75</v>
          </cell>
          <cell r="CT14">
            <v>0.75</v>
          </cell>
          <cell r="CU14">
            <v>0.75</v>
          </cell>
          <cell r="CV14">
            <v>0.75</v>
          </cell>
          <cell r="CW14">
            <v>0.75</v>
          </cell>
          <cell r="CX14">
            <v>0.75</v>
          </cell>
          <cell r="CY14">
            <v>0.75</v>
          </cell>
          <cell r="CZ14">
            <v>0.75</v>
          </cell>
          <cell r="DA14">
            <v>0.75</v>
          </cell>
          <cell r="DB14">
            <v>0.75</v>
          </cell>
          <cell r="DC14">
            <v>0.75</v>
          </cell>
          <cell r="DD14">
            <v>0.75</v>
          </cell>
          <cell r="DE14">
            <v>0.75</v>
          </cell>
          <cell r="DF14">
            <v>0.75</v>
          </cell>
          <cell r="DG14">
            <v>0.75</v>
          </cell>
          <cell r="DH14">
            <v>0.75</v>
          </cell>
          <cell r="DI14">
            <v>0.75</v>
          </cell>
          <cell r="DJ14">
            <v>0.75</v>
          </cell>
          <cell r="DK14">
            <v>0.75</v>
          </cell>
          <cell r="DL14">
            <v>0.75</v>
          </cell>
          <cell r="DM14">
            <v>0.75</v>
          </cell>
          <cell r="DN14">
            <v>0.75</v>
          </cell>
          <cell r="DO14">
            <v>0.75</v>
          </cell>
          <cell r="DP14">
            <v>0.75</v>
          </cell>
          <cell r="DQ14">
            <v>0.75</v>
          </cell>
          <cell r="DR14">
            <v>0.75</v>
          </cell>
          <cell r="DS14">
            <v>1.54999995231628</v>
          </cell>
          <cell r="DT14">
            <v>1.54999995231628</v>
          </cell>
          <cell r="DU14">
            <v>1.54999995231628</v>
          </cell>
          <cell r="DV14">
            <v>1.54999995231628</v>
          </cell>
          <cell r="DW14">
            <v>1.04999995231628</v>
          </cell>
          <cell r="DX14">
            <v>1.04999995231628</v>
          </cell>
          <cell r="DY14">
            <v>1.04999995231628</v>
          </cell>
          <cell r="DZ14">
            <v>1.04999995231628</v>
          </cell>
          <cell r="EA14">
            <v>1.04999995231628</v>
          </cell>
          <cell r="EB14">
            <v>1.04999995231628</v>
          </cell>
          <cell r="EC14">
            <v>1.54999995231628</v>
          </cell>
          <cell r="ED14">
            <v>1.54999995231628</v>
          </cell>
          <cell r="EE14">
            <v>1.54999995231628</v>
          </cell>
          <cell r="EF14">
            <v>1.54999995231628</v>
          </cell>
          <cell r="EG14">
            <v>1.54999995231628</v>
          </cell>
          <cell r="EH14">
            <v>1.54999995231628</v>
          </cell>
          <cell r="EI14">
            <v>1.04999995231628</v>
          </cell>
        </row>
        <row r="15">
          <cell r="D15">
            <v>29.9999980926514</v>
          </cell>
          <cell r="E15">
            <v>28.9000015258789</v>
          </cell>
          <cell r="F15">
            <v>31.6500015258789</v>
          </cell>
        </row>
        <row r="15">
          <cell r="H15">
            <v>31.9500007629395</v>
          </cell>
          <cell r="I15">
            <v>31.4500007629395</v>
          </cell>
          <cell r="J15">
            <v>31.3499984741211</v>
          </cell>
        </row>
        <row r="15">
          <cell r="AF15">
            <v>35.3499984741211</v>
          </cell>
          <cell r="AG15">
            <v>33.5</v>
          </cell>
          <cell r="AH15">
            <v>28.4000015258789</v>
          </cell>
          <cell r="AI15">
            <v>26.1500015258789</v>
          </cell>
          <cell r="AJ15">
            <v>25.1500015258789</v>
          </cell>
          <cell r="AK15">
            <v>24.5250015258789</v>
          </cell>
          <cell r="AL15">
            <v>26.75</v>
          </cell>
          <cell r="AM15">
            <v>26.9000015258789</v>
          </cell>
          <cell r="AN15">
            <v>26.4000015258789</v>
          </cell>
          <cell r="AO15">
            <v>27.9000015258789</v>
          </cell>
          <cell r="AP15">
            <v>28.4000015258789</v>
          </cell>
          <cell r="AQ15">
            <v>27.5499992370605</v>
          </cell>
          <cell r="AR15">
            <v>31.5999984741211</v>
          </cell>
          <cell r="AS15">
            <v>30.25</v>
          </cell>
          <cell r="AT15">
            <v>25.6500015258789</v>
          </cell>
          <cell r="AU15">
            <v>22.9000015258789</v>
          </cell>
          <cell r="AV15">
            <v>20.9000015258789</v>
          </cell>
          <cell r="AW15">
            <v>23.7750015258789</v>
          </cell>
          <cell r="AX15">
            <v>26</v>
          </cell>
          <cell r="AY15">
            <v>26.1500015258789</v>
          </cell>
          <cell r="AZ15">
            <v>25.6500015258789</v>
          </cell>
          <cell r="BA15">
            <v>27.1500015258789</v>
          </cell>
          <cell r="BB15">
            <v>27.6500015258789</v>
          </cell>
          <cell r="BC15">
            <v>26.7999992370605</v>
          </cell>
          <cell r="BD15">
            <v>30.7999984741211</v>
          </cell>
          <cell r="BE15">
            <v>29.45</v>
          </cell>
          <cell r="BF15">
            <v>24.8500015258789</v>
          </cell>
          <cell r="BG15">
            <v>22.1000015258789</v>
          </cell>
          <cell r="BH15">
            <v>20.1000015258789</v>
          </cell>
          <cell r="BI15">
            <v>22.9750015258789</v>
          </cell>
          <cell r="BJ15">
            <v>25.2</v>
          </cell>
          <cell r="BK15">
            <v>25.3500015258789</v>
          </cell>
          <cell r="BL15">
            <v>24.8500015258789</v>
          </cell>
          <cell r="BM15">
            <v>26.3500015258789</v>
          </cell>
          <cell r="BN15">
            <v>26.8500015258789</v>
          </cell>
          <cell r="BO15">
            <v>25.9999992370605</v>
          </cell>
          <cell r="BP15">
            <v>30.7999984741211</v>
          </cell>
          <cell r="BQ15">
            <v>29.45</v>
          </cell>
          <cell r="BR15">
            <v>24.8500015258789</v>
          </cell>
          <cell r="BS15">
            <v>22.1000015258789</v>
          </cell>
          <cell r="BT15">
            <v>20.1000015258789</v>
          </cell>
          <cell r="BU15">
            <v>22.9750015258789</v>
          </cell>
          <cell r="BV15">
            <v>25.2</v>
          </cell>
          <cell r="BW15">
            <v>25.3500015258789</v>
          </cell>
          <cell r="BX15">
            <v>24.8500015258789</v>
          </cell>
          <cell r="BY15">
            <v>26.3500015258789</v>
          </cell>
          <cell r="BZ15">
            <v>26.8500015258789</v>
          </cell>
          <cell r="CA15">
            <v>25.9999992370605</v>
          </cell>
          <cell r="CB15">
            <v>31.2999984741211</v>
          </cell>
          <cell r="CC15">
            <v>29.95</v>
          </cell>
          <cell r="CD15">
            <v>25.3500015258789</v>
          </cell>
          <cell r="CE15">
            <v>22.6000015258789</v>
          </cell>
          <cell r="CF15">
            <v>20.6000015258789</v>
          </cell>
          <cell r="CG15">
            <v>23.4750015258789</v>
          </cell>
          <cell r="CH15">
            <v>25.7</v>
          </cell>
          <cell r="CI15">
            <v>25.8500015258789</v>
          </cell>
          <cell r="CJ15">
            <v>25.3500015258789</v>
          </cell>
          <cell r="CK15">
            <v>26.8500015258789</v>
          </cell>
          <cell r="CL15">
            <v>27.3500015258789</v>
          </cell>
          <cell r="CM15">
            <v>26.4999992370605</v>
          </cell>
          <cell r="CN15">
            <v>31.7999984741211</v>
          </cell>
          <cell r="CO15">
            <v>30.45</v>
          </cell>
          <cell r="CP15">
            <v>25.8500015258789</v>
          </cell>
          <cell r="CQ15">
            <v>23.1000015258789</v>
          </cell>
          <cell r="CR15">
            <v>21.1000015258789</v>
          </cell>
          <cell r="CS15">
            <v>23.9750015258789</v>
          </cell>
          <cell r="CT15">
            <v>26.2</v>
          </cell>
          <cell r="CU15">
            <v>26.3500015258789</v>
          </cell>
          <cell r="CV15">
            <v>25.8500015258789</v>
          </cell>
          <cell r="CW15">
            <v>27.3500015258789</v>
          </cell>
          <cell r="CX15">
            <v>27.8500015258789</v>
          </cell>
          <cell r="CY15">
            <v>26.9999992370605</v>
          </cell>
          <cell r="CZ15">
            <v>32.2999984741211</v>
          </cell>
          <cell r="DA15">
            <v>30.95</v>
          </cell>
          <cell r="DB15">
            <v>26.3500015258789</v>
          </cell>
          <cell r="DC15">
            <v>23.6000015258789</v>
          </cell>
          <cell r="DD15">
            <v>21.6000015258789</v>
          </cell>
          <cell r="DE15">
            <v>24.4750015258789</v>
          </cell>
          <cell r="DF15">
            <v>26.7</v>
          </cell>
          <cell r="DG15">
            <v>26.8500015258789</v>
          </cell>
          <cell r="DH15">
            <v>26.3500015258789</v>
          </cell>
          <cell r="DI15">
            <v>27.8500015258789</v>
          </cell>
          <cell r="DJ15">
            <v>28.3500015258789</v>
          </cell>
          <cell r="DK15">
            <v>27.4999992370605</v>
          </cell>
          <cell r="DL15">
            <v>32.7999984741211</v>
          </cell>
          <cell r="DM15">
            <v>31.45</v>
          </cell>
          <cell r="DN15">
            <v>26.8500015258789</v>
          </cell>
          <cell r="DO15">
            <v>24.1000015258789</v>
          </cell>
          <cell r="DP15">
            <v>22.1000015258789</v>
          </cell>
          <cell r="DQ15">
            <v>24.9750015258789</v>
          </cell>
          <cell r="DR15">
            <v>27.2</v>
          </cell>
          <cell r="DS15">
            <v>27.3500015258789</v>
          </cell>
          <cell r="DT15">
            <v>26.8500015258789</v>
          </cell>
          <cell r="DU15">
            <v>28.3500015258789</v>
          </cell>
          <cell r="DV15">
            <v>28.8500015258789</v>
          </cell>
          <cell r="DW15">
            <v>27.9999992370605</v>
          </cell>
          <cell r="DX15">
            <v>33.2999984741211</v>
          </cell>
          <cell r="DY15">
            <v>31.95</v>
          </cell>
          <cell r="DZ15">
            <v>27.3500015258789</v>
          </cell>
          <cell r="EA15">
            <v>24.6000015258789</v>
          </cell>
          <cell r="EB15">
            <v>22.6000015258789</v>
          </cell>
          <cell r="EC15">
            <v>25.4750015258789</v>
          </cell>
          <cell r="ED15">
            <v>27.7</v>
          </cell>
          <cell r="EE15">
            <v>27.8500015258789</v>
          </cell>
          <cell r="EF15">
            <v>27.3500015258789</v>
          </cell>
          <cell r="EG15">
            <v>28.8500015258789</v>
          </cell>
          <cell r="EH15">
            <v>29.3500015258789</v>
          </cell>
          <cell r="EI15">
            <v>28.4999992370605</v>
          </cell>
        </row>
        <row r="16">
          <cell r="D16">
            <v>14.5</v>
          </cell>
          <cell r="E16">
            <v>14.9999980926514</v>
          </cell>
          <cell r="F16">
            <v>15.9999980926514</v>
          </cell>
        </row>
        <row r="16">
          <cell r="H16">
            <v>17</v>
          </cell>
          <cell r="I16">
            <v>18</v>
          </cell>
          <cell r="J16">
            <v>18</v>
          </cell>
        </row>
        <row r="16">
          <cell r="AF16">
            <v>18.9999980926514</v>
          </cell>
          <cell r="AG16">
            <v>18.9999980926514</v>
          </cell>
          <cell r="AH16">
            <v>19</v>
          </cell>
          <cell r="AI16">
            <v>19</v>
          </cell>
          <cell r="AJ16">
            <v>19</v>
          </cell>
          <cell r="AK16">
            <v>19.0000019073486</v>
          </cell>
          <cell r="AL16">
            <v>19</v>
          </cell>
          <cell r="AM16">
            <v>19</v>
          </cell>
          <cell r="AN16">
            <v>19</v>
          </cell>
          <cell r="AO16">
            <v>19</v>
          </cell>
          <cell r="AP16">
            <v>19</v>
          </cell>
          <cell r="AQ16">
            <v>19</v>
          </cell>
          <cell r="AR16">
            <v>18.9999980926514</v>
          </cell>
          <cell r="AS16">
            <v>18.9999980926514</v>
          </cell>
          <cell r="AT16">
            <v>19</v>
          </cell>
          <cell r="AU16">
            <v>19</v>
          </cell>
          <cell r="AV16">
            <v>19</v>
          </cell>
          <cell r="AW16">
            <v>19.0000019073486</v>
          </cell>
          <cell r="AX16">
            <v>19</v>
          </cell>
          <cell r="AY16">
            <v>19</v>
          </cell>
          <cell r="AZ16">
            <v>19</v>
          </cell>
          <cell r="BA16">
            <v>19</v>
          </cell>
          <cell r="BB16">
            <v>19</v>
          </cell>
          <cell r="BC16">
            <v>19</v>
          </cell>
          <cell r="BD16">
            <v>19.9999980926514</v>
          </cell>
          <cell r="BE16">
            <v>19.9999980926514</v>
          </cell>
          <cell r="BF16">
            <v>19</v>
          </cell>
          <cell r="BG16">
            <v>19</v>
          </cell>
          <cell r="BH16">
            <v>19</v>
          </cell>
          <cell r="BI16">
            <v>19.0000019073486</v>
          </cell>
          <cell r="BJ16">
            <v>19</v>
          </cell>
          <cell r="BK16">
            <v>19</v>
          </cell>
          <cell r="BL16">
            <v>19</v>
          </cell>
          <cell r="BM16">
            <v>19</v>
          </cell>
          <cell r="BN16">
            <v>20</v>
          </cell>
          <cell r="BO16">
            <v>20</v>
          </cell>
          <cell r="BP16">
            <v>19.9999980926514</v>
          </cell>
          <cell r="BQ16">
            <v>19.9999980926514</v>
          </cell>
          <cell r="BR16">
            <v>20</v>
          </cell>
          <cell r="BS16">
            <v>20</v>
          </cell>
          <cell r="BT16">
            <v>20</v>
          </cell>
          <cell r="BU16">
            <v>20.0000019073486</v>
          </cell>
          <cell r="BV16">
            <v>20</v>
          </cell>
          <cell r="BW16">
            <v>20</v>
          </cell>
          <cell r="BX16">
            <v>20</v>
          </cell>
          <cell r="BY16">
            <v>21</v>
          </cell>
          <cell r="BZ16">
            <v>21</v>
          </cell>
          <cell r="CA16">
            <v>21</v>
          </cell>
          <cell r="CB16">
            <v>20.9999980926514</v>
          </cell>
          <cell r="CC16">
            <v>20.9999980926514</v>
          </cell>
          <cell r="CD16">
            <v>21</v>
          </cell>
          <cell r="CE16">
            <v>21</v>
          </cell>
          <cell r="CF16">
            <v>21</v>
          </cell>
          <cell r="CG16">
            <v>21.0000019073486</v>
          </cell>
          <cell r="CH16">
            <v>21</v>
          </cell>
          <cell r="CI16">
            <v>21</v>
          </cell>
          <cell r="CJ16">
            <v>21</v>
          </cell>
          <cell r="CK16">
            <v>22</v>
          </cell>
          <cell r="CL16">
            <v>22</v>
          </cell>
          <cell r="CM16">
            <v>22</v>
          </cell>
          <cell r="CN16">
            <v>21.9999980926514</v>
          </cell>
          <cell r="CO16">
            <v>21.9999980926514</v>
          </cell>
          <cell r="CP16">
            <v>22</v>
          </cell>
          <cell r="CQ16">
            <v>21</v>
          </cell>
          <cell r="CR16">
            <v>21</v>
          </cell>
          <cell r="CS16">
            <v>21.0000019073486</v>
          </cell>
          <cell r="CT16">
            <v>21</v>
          </cell>
          <cell r="CU16">
            <v>21</v>
          </cell>
          <cell r="CV16">
            <v>21</v>
          </cell>
          <cell r="CW16">
            <v>22</v>
          </cell>
          <cell r="CX16">
            <v>22</v>
          </cell>
          <cell r="CY16">
            <v>22</v>
          </cell>
          <cell r="CZ16">
            <v>21.9999980926514</v>
          </cell>
          <cell r="DA16">
            <v>21.9999980926514</v>
          </cell>
          <cell r="DB16">
            <v>21</v>
          </cell>
          <cell r="DC16">
            <v>21</v>
          </cell>
          <cell r="DD16">
            <v>21</v>
          </cell>
          <cell r="DE16">
            <v>21.0000019073486</v>
          </cell>
          <cell r="DF16">
            <v>21</v>
          </cell>
          <cell r="DG16">
            <v>21</v>
          </cell>
          <cell r="DH16">
            <v>21</v>
          </cell>
          <cell r="DI16">
            <v>22</v>
          </cell>
          <cell r="DJ16">
            <v>22</v>
          </cell>
          <cell r="DK16">
            <v>22</v>
          </cell>
          <cell r="DL16">
            <v>25.8499984741211</v>
          </cell>
          <cell r="DM16">
            <v>25.5999984741211</v>
          </cell>
          <cell r="DN16">
            <v>25.6000003814697</v>
          </cell>
          <cell r="DO16">
            <v>22.8500003814697</v>
          </cell>
          <cell r="DP16">
            <v>22.8500003814697</v>
          </cell>
          <cell r="DQ16">
            <v>22.8500022888184</v>
          </cell>
          <cell r="DR16">
            <v>22.8500003814697</v>
          </cell>
          <cell r="DS16">
            <v>22.8500003814697</v>
          </cell>
          <cell r="DT16">
            <v>22.8500003814697</v>
          </cell>
          <cell r="DU16">
            <v>23.6000003814697</v>
          </cell>
          <cell r="DV16">
            <v>23.6000003814697</v>
          </cell>
          <cell r="DW16">
            <v>23.6000003814697</v>
          </cell>
          <cell r="DX16">
            <v>26.0999984741211</v>
          </cell>
          <cell r="DY16">
            <v>25.8499984741211</v>
          </cell>
          <cell r="DZ16">
            <v>25.8500003814697</v>
          </cell>
          <cell r="EA16">
            <v>23.1000003814697</v>
          </cell>
          <cell r="EB16">
            <v>23.1000003814697</v>
          </cell>
          <cell r="EC16">
            <v>23.1000022888184</v>
          </cell>
          <cell r="ED16">
            <v>23.1000003814697</v>
          </cell>
          <cell r="EE16">
            <v>23.1000003814697</v>
          </cell>
          <cell r="EF16">
            <v>23.1000003814697</v>
          </cell>
          <cell r="EG16">
            <v>23.8500003814697</v>
          </cell>
          <cell r="EH16">
            <v>23.8500003814697</v>
          </cell>
          <cell r="EI16">
            <v>23.8500003814697</v>
          </cell>
        </row>
        <row r="17">
          <cell r="D17">
            <v>37.0704527768222</v>
          </cell>
          <cell r="E17">
            <v>32.5</v>
          </cell>
          <cell r="F17">
            <v>32</v>
          </cell>
        </row>
        <row r="17">
          <cell r="H17">
            <v>31.4499969482422</v>
          </cell>
          <cell r="I17">
            <v>31.875</v>
          </cell>
          <cell r="J17">
            <v>34.2999992370606</v>
          </cell>
        </row>
        <row r="17">
          <cell r="AF17">
            <v>35.5</v>
          </cell>
          <cell r="AG17">
            <v>33.2999992370606</v>
          </cell>
          <cell r="AH17">
            <v>30.8800010681152</v>
          </cell>
          <cell r="AI17">
            <v>30.0200004577637</v>
          </cell>
          <cell r="AJ17">
            <v>34.1500015258789</v>
          </cell>
          <cell r="AK17">
            <v>30.6549987792969</v>
          </cell>
          <cell r="AL17">
            <v>38.1499977111816</v>
          </cell>
          <cell r="AM17">
            <v>38.5</v>
          </cell>
          <cell r="AN17">
            <v>27</v>
          </cell>
          <cell r="AO17">
            <v>29.4499969482422</v>
          </cell>
          <cell r="AP17">
            <v>29.875</v>
          </cell>
          <cell r="AQ17">
            <v>32.2999992370606</v>
          </cell>
          <cell r="AR17">
            <v>34.0999984741211</v>
          </cell>
          <cell r="AS17">
            <v>31.8999977111816</v>
          </cell>
          <cell r="AT17">
            <v>29.4799995422363</v>
          </cell>
          <cell r="AU17">
            <v>28.6200008392334</v>
          </cell>
          <cell r="AV17">
            <v>32.7500015258789</v>
          </cell>
          <cell r="AW17">
            <v>29.2549987792969</v>
          </cell>
          <cell r="AX17">
            <v>36.7499977111816</v>
          </cell>
          <cell r="AY17">
            <v>37.1</v>
          </cell>
          <cell r="AZ17">
            <v>25.6</v>
          </cell>
          <cell r="BA17">
            <v>28.0499969482422</v>
          </cell>
          <cell r="BB17">
            <v>28.475</v>
          </cell>
          <cell r="BC17">
            <v>30.8999992370606</v>
          </cell>
          <cell r="BD17">
            <v>33.0999984741211</v>
          </cell>
          <cell r="BE17">
            <v>30.8999977111816</v>
          </cell>
          <cell r="BF17">
            <v>28.4799995422363</v>
          </cell>
          <cell r="BG17">
            <v>27.6200008392334</v>
          </cell>
          <cell r="BH17">
            <v>31.7500015258789</v>
          </cell>
          <cell r="BI17">
            <v>28.2549987792969</v>
          </cell>
          <cell r="BJ17">
            <v>35.7499977111816</v>
          </cell>
          <cell r="BK17">
            <v>36.1</v>
          </cell>
          <cell r="BL17">
            <v>24.6</v>
          </cell>
          <cell r="BM17">
            <v>27.0499969482422</v>
          </cell>
          <cell r="BN17">
            <v>27.475</v>
          </cell>
          <cell r="BO17">
            <v>29.8999992370606</v>
          </cell>
          <cell r="BP17">
            <v>33.0999984741211</v>
          </cell>
          <cell r="BQ17">
            <v>30.8999977111816</v>
          </cell>
          <cell r="BR17">
            <v>28.4799995422363</v>
          </cell>
          <cell r="BS17">
            <v>27.6200008392334</v>
          </cell>
          <cell r="BT17">
            <v>31.7500015258789</v>
          </cell>
          <cell r="BU17">
            <v>28.2549987792969</v>
          </cell>
          <cell r="BV17">
            <v>35.7499977111816</v>
          </cell>
          <cell r="BW17">
            <v>36.1</v>
          </cell>
          <cell r="BX17">
            <v>24.6</v>
          </cell>
          <cell r="BY17">
            <v>27.0499969482422</v>
          </cell>
          <cell r="BZ17">
            <v>27.475</v>
          </cell>
          <cell r="CA17">
            <v>29.8999992370606</v>
          </cell>
          <cell r="CB17">
            <v>33.0999984741211</v>
          </cell>
          <cell r="CC17">
            <v>30.8999977111816</v>
          </cell>
          <cell r="CD17">
            <v>28.4799995422363</v>
          </cell>
          <cell r="CE17">
            <v>27.6200008392334</v>
          </cell>
          <cell r="CF17">
            <v>31.7500015258789</v>
          </cell>
          <cell r="CG17">
            <v>28.2549987792969</v>
          </cell>
          <cell r="CH17">
            <v>35.7499977111816</v>
          </cell>
          <cell r="CI17">
            <v>36.1</v>
          </cell>
          <cell r="CJ17">
            <v>24.6</v>
          </cell>
          <cell r="CK17">
            <v>27.0499969482422</v>
          </cell>
          <cell r="CL17">
            <v>27.475</v>
          </cell>
          <cell r="CM17">
            <v>29.8999992370606</v>
          </cell>
          <cell r="CN17">
            <v>33.5499984741211</v>
          </cell>
          <cell r="CO17">
            <v>31.3499977111816</v>
          </cell>
          <cell r="CP17">
            <v>28.9299995422363</v>
          </cell>
          <cell r="CQ17">
            <v>28.0700008392334</v>
          </cell>
          <cell r="CR17">
            <v>32.2000015258789</v>
          </cell>
          <cell r="CS17">
            <v>28.7049987792969</v>
          </cell>
          <cell r="CT17">
            <v>36.1999977111816</v>
          </cell>
          <cell r="CU17">
            <v>36.55</v>
          </cell>
          <cell r="CV17">
            <v>25.05</v>
          </cell>
          <cell r="CW17">
            <v>27.4999969482422</v>
          </cell>
          <cell r="CX17">
            <v>27.925</v>
          </cell>
          <cell r="CY17">
            <v>30.3499992370605</v>
          </cell>
          <cell r="CZ17">
            <v>33.9999984741211</v>
          </cell>
          <cell r="DA17">
            <v>31.7999977111816</v>
          </cell>
          <cell r="DB17">
            <v>29.3799995422363</v>
          </cell>
          <cell r="DC17">
            <v>28.5200008392334</v>
          </cell>
          <cell r="DD17">
            <v>32.6500015258789</v>
          </cell>
          <cell r="DE17">
            <v>29.1549987792969</v>
          </cell>
          <cell r="DF17">
            <v>36.6499977111817</v>
          </cell>
          <cell r="DG17">
            <v>37</v>
          </cell>
          <cell r="DH17">
            <v>25.5</v>
          </cell>
          <cell r="DI17">
            <v>27.9499969482422</v>
          </cell>
          <cell r="DJ17">
            <v>28.375</v>
          </cell>
          <cell r="DK17">
            <v>30.7999992370605</v>
          </cell>
          <cell r="DL17">
            <v>34.4999984741211</v>
          </cell>
          <cell r="DM17">
            <v>32.2999977111816</v>
          </cell>
          <cell r="DN17">
            <v>29.8799995422363</v>
          </cell>
          <cell r="DO17">
            <v>29.0200008392334</v>
          </cell>
          <cell r="DP17">
            <v>33.1500015258789</v>
          </cell>
          <cell r="DQ17">
            <v>29.6549987792969</v>
          </cell>
          <cell r="DR17">
            <v>37.1499977111817</v>
          </cell>
          <cell r="DS17">
            <v>37.5</v>
          </cell>
          <cell r="DT17">
            <v>26</v>
          </cell>
          <cell r="DU17">
            <v>28.4499969482422</v>
          </cell>
          <cell r="DV17">
            <v>28.875</v>
          </cell>
          <cell r="DW17">
            <v>31.2999992370605</v>
          </cell>
          <cell r="DX17">
            <v>34.9999984741211</v>
          </cell>
          <cell r="DY17">
            <v>32.7999977111816</v>
          </cell>
          <cell r="DZ17">
            <v>30.3799995422363</v>
          </cell>
          <cell r="EA17">
            <v>29.5200008392334</v>
          </cell>
          <cell r="EB17">
            <v>33.6500015258789</v>
          </cell>
          <cell r="EC17">
            <v>30.1549987792969</v>
          </cell>
          <cell r="ED17">
            <v>37.6499977111817</v>
          </cell>
          <cell r="EE17">
            <v>38</v>
          </cell>
          <cell r="EF17">
            <v>26.5</v>
          </cell>
          <cell r="EG17">
            <v>28.9499969482422</v>
          </cell>
          <cell r="EH17">
            <v>29.375</v>
          </cell>
          <cell r="EI17">
            <v>31.7999992370605</v>
          </cell>
        </row>
        <row r="18">
          <cell r="D18">
            <v>31.4090909090909</v>
          </cell>
          <cell r="E18">
            <v>32</v>
          </cell>
          <cell r="F18">
            <v>25.25</v>
          </cell>
        </row>
        <row r="18">
          <cell r="H18">
            <v>26</v>
          </cell>
          <cell r="I18">
            <v>26</v>
          </cell>
          <cell r="J18">
            <v>25</v>
          </cell>
        </row>
        <row r="18">
          <cell r="AF18">
            <v>29.6500015258789</v>
          </cell>
          <cell r="AG18">
            <v>26.5</v>
          </cell>
          <cell r="AH18">
            <v>22.5</v>
          </cell>
          <cell r="AI18">
            <v>22.5</v>
          </cell>
          <cell r="AJ18">
            <v>22.5</v>
          </cell>
          <cell r="AK18">
            <v>22.5</v>
          </cell>
          <cell r="AL18">
            <v>22.5</v>
          </cell>
          <cell r="AM18">
            <v>22.5</v>
          </cell>
          <cell r="AN18">
            <v>22.5</v>
          </cell>
          <cell r="AO18">
            <v>21.4999980926514</v>
          </cell>
          <cell r="AP18">
            <v>21.4999980926514</v>
          </cell>
          <cell r="AQ18">
            <v>21.4999980926514</v>
          </cell>
          <cell r="AR18">
            <v>30.1500015258789</v>
          </cell>
          <cell r="AS18">
            <v>27</v>
          </cell>
          <cell r="AT18">
            <v>23</v>
          </cell>
          <cell r="AU18">
            <v>23</v>
          </cell>
          <cell r="AV18">
            <v>23</v>
          </cell>
          <cell r="AW18">
            <v>15</v>
          </cell>
          <cell r="AX18">
            <v>23</v>
          </cell>
          <cell r="AY18">
            <v>23</v>
          </cell>
          <cell r="AZ18">
            <v>23</v>
          </cell>
          <cell r="BA18">
            <v>21.9999980926514</v>
          </cell>
          <cell r="BB18">
            <v>21.9999980926514</v>
          </cell>
          <cell r="BC18">
            <v>21.9999980926514</v>
          </cell>
          <cell r="BD18">
            <v>28.4000015258789</v>
          </cell>
          <cell r="BE18">
            <v>25.25</v>
          </cell>
          <cell r="BF18">
            <v>21.25</v>
          </cell>
          <cell r="BG18">
            <v>21.25</v>
          </cell>
          <cell r="BH18">
            <v>21.25</v>
          </cell>
          <cell r="BI18">
            <v>13.25</v>
          </cell>
          <cell r="BJ18">
            <v>21.25</v>
          </cell>
          <cell r="BK18">
            <v>21.25</v>
          </cell>
          <cell r="BL18">
            <v>21.25</v>
          </cell>
          <cell r="BM18">
            <v>20.2499980926514</v>
          </cell>
          <cell r="BN18">
            <v>20.2499980926514</v>
          </cell>
          <cell r="BO18">
            <v>20.2499980926514</v>
          </cell>
          <cell r="BP18">
            <v>27.6500015258789</v>
          </cell>
          <cell r="BQ18">
            <v>24.5</v>
          </cell>
          <cell r="BR18">
            <v>20.5</v>
          </cell>
          <cell r="BS18">
            <v>20.5</v>
          </cell>
          <cell r="BT18">
            <v>20.5</v>
          </cell>
          <cell r="BU18">
            <v>12.5</v>
          </cell>
          <cell r="BV18">
            <v>20.5</v>
          </cell>
          <cell r="BW18">
            <v>20.5</v>
          </cell>
          <cell r="BX18">
            <v>20.5</v>
          </cell>
          <cell r="BY18">
            <v>19.4999980926514</v>
          </cell>
          <cell r="BZ18">
            <v>19.4999980926514</v>
          </cell>
          <cell r="CA18">
            <v>19.4999980926514</v>
          </cell>
          <cell r="CB18">
            <v>27.6500015258789</v>
          </cell>
          <cell r="CC18">
            <v>24.5</v>
          </cell>
          <cell r="CD18">
            <v>20.5</v>
          </cell>
          <cell r="CE18">
            <v>20.5</v>
          </cell>
          <cell r="CF18">
            <v>20.5</v>
          </cell>
          <cell r="CG18">
            <v>12.5</v>
          </cell>
          <cell r="CH18">
            <v>20.5</v>
          </cell>
          <cell r="CI18">
            <v>20.5</v>
          </cell>
          <cell r="CJ18">
            <v>20.5</v>
          </cell>
          <cell r="CK18">
            <v>19.4999980926514</v>
          </cell>
          <cell r="CL18">
            <v>19.4999980926514</v>
          </cell>
          <cell r="CM18">
            <v>19.4999980926514</v>
          </cell>
          <cell r="CN18">
            <v>27.6500015258789</v>
          </cell>
          <cell r="CO18">
            <v>24.5</v>
          </cell>
          <cell r="CP18">
            <v>20.5</v>
          </cell>
          <cell r="CQ18">
            <v>20.5</v>
          </cell>
          <cell r="CR18">
            <v>20.5</v>
          </cell>
          <cell r="CS18">
            <v>12.5</v>
          </cell>
          <cell r="CT18">
            <v>20.5</v>
          </cell>
          <cell r="CU18">
            <v>20.5</v>
          </cell>
          <cell r="CV18">
            <v>20.5</v>
          </cell>
          <cell r="CW18">
            <v>19.4999980926514</v>
          </cell>
          <cell r="CX18">
            <v>19.4999980926514</v>
          </cell>
          <cell r="CY18">
            <v>19.4999980926514</v>
          </cell>
          <cell r="CZ18">
            <v>27.6500015258789</v>
          </cell>
          <cell r="DA18">
            <v>24.5</v>
          </cell>
          <cell r="DB18">
            <v>20.5</v>
          </cell>
          <cell r="DC18">
            <v>20.5</v>
          </cell>
          <cell r="DD18">
            <v>20.5</v>
          </cell>
          <cell r="DE18">
            <v>12.5</v>
          </cell>
          <cell r="DF18">
            <v>20.5</v>
          </cell>
          <cell r="DG18">
            <v>20.5</v>
          </cell>
          <cell r="DH18">
            <v>20.5</v>
          </cell>
          <cell r="DI18">
            <v>19.4999980926514</v>
          </cell>
          <cell r="DJ18">
            <v>19.4999980926514</v>
          </cell>
          <cell r="DK18">
            <v>19.4999980926514</v>
          </cell>
          <cell r="DL18">
            <v>27.8500015258789</v>
          </cell>
          <cell r="DM18">
            <v>24.7</v>
          </cell>
          <cell r="DN18">
            <v>20.7</v>
          </cell>
          <cell r="DO18">
            <v>20.7</v>
          </cell>
          <cell r="DP18">
            <v>20.7</v>
          </cell>
          <cell r="DQ18">
            <v>12.7</v>
          </cell>
          <cell r="DR18">
            <v>20.7</v>
          </cell>
          <cell r="DS18">
            <v>20.7</v>
          </cell>
          <cell r="DT18">
            <v>20.7</v>
          </cell>
          <cell r="DU18">
            <v>19.6999980926514</v>
          </cell>
          <cell r="DV18">
            <v>19.6999980926514</v>
          </cell>
          <cell r="DW18">
            <v>19.6999980926514</v>
          </cell>
          <cell r="DX18">
            <v>28.0500015258789</v>
          </cell>
          <cell r="DY18">
            <v>24.9</v>
          </cell>
          <cell r="DZ18">
            <v>20.9</v>
          </cell>
          <cell r="EA18">
            <v>20.9</v>
          </cell>
          <cell r="EB18">
            <v>20.9</v>
          </cell>
          <cell r="EC18">
            <v>12.9</v>
          </cell>
          <cell r="ED18">
            <v>20.9</v>
          </cell>
          <cell r="EE18">
            <v>20.9</v>
          </cell>
          <cell r="EF18">
            <v>20.9</v>
          </cell>
          <cell r="EG18">
            <v>19.8999980926514</v>
          </cell>
          <cell r="EH18">
            <v>19.8999980926514</v>
          </cell>
          <cell r="EI18">
            <v>19.8999980926514</v>
          </cell>
        </row>
        <row r="19">
          <cell r="D19">
            <v>44.6159073222767</v>
          </cell>
          <cell r="E19">
            <v>37.5</v>
          </cell>
          <cell r="F19">
            <v>35</v>
          </cell>
        </row>
        <row r="19">
          <cell r="H19">
            <v>34.1999969482422</v>
          </cell>
          <cell r="I19">
            <v>34.625</v>
          </cell>
          <cell r="J19">
            <v>37.0499992370606</v>
          </cell>
        </row>
        <row r="19">
          <cell r="AF19">
            <v>39.5</v>
          </cell>
          <cell r="AG19">
            <v>40.5</v>
          </cell>
          <cell r="AH19">
            <v>39.6500015258789</v>
          </cell>
          <cell r="AI19">
            <v>27.5</v>
          </cell>
          <cell r="AJ19">
            <v>30.5</v>
          </cell>
          <cell r="AK19">
            <v>44.1549987792969</v>
          </cell>
          <cell r="AL19">
            <v>44.1499977111816</v>
          </cell>
          <cell r="AM19">
            <v>34.5</v>
          </cell>
          <cell r="AN19">
            <v>32</v>
          </cell>
          <cell r="AO19">
            <v>31.1999969482422</v>
          </cell>
          <cell r="AP19">
            <v>31.625</v>
          </cell>
          <cell r="AQ19">
            <v>34.0499992370606</v>
          </cell>
          <cell r="AR19">
            <v>38.5</v>
          </cell>
          <cell r="AS19">
            <v>39.5</v>
          </cell>
          <cell r="AT19">
            <v>38.6500015258789</v>
          </cell>
          <cell r="AU19">
            <v>26.5</v>
          </cell>
          <cell r="AV19">
            <v>29.5</v>
          </cell>
          <cell r="AW19">
            <v>32.1549987792969</v>
          </cell>
          <cell r="AX19">
            <v>39.6499977111816</v>
          </cell>
          <cell r="AY19">
            <v>40</v>
          </cell>
          <cell r="AZ19">
            <v>28.5</v>
          </cell>
          <cell r="BA19">
            <v>30.9499969482422</v>
          </cell>
          <cell r="BB19">
            <v>31.375</v>
          </cell>
          <cell r="BC19">
            <v>33.7999992370606</v>
          </cell>
          <cell r="BD19">
            <v>35.9999984741211</v>
          </cell>
          <cell r="BE19">
            <v>33.7999977111816</v>
          </cell>
          <cell r="BF19">
            <v>31.3799995422363</v>
          </cell>
          <cell r="BG19">
            <v>30.5200008392334</v>
          </cell>
          <cell r="BH19">
            <v>34.6500015258789</v>
          </cell>
          <cell r="BI19">
            <v>31.1549987792969</v>
          </cell>
          <cell r="BJ19">
            <v>38.6499977111816</v>
          </cell>
          <cell r="BK19">
            <v>39</v>
          </cell>
          <cell r="BL19">
            <v>27.5</v>
          </cell>
          <cell r="BM19">
            <v>29.9499969482422</v>
          </cell>
          <cell r="BN19">
            <v>30.375</v>
          </cell>
          <cell r="BO19">
            <v>32.7999992370606</v>
          </cell>
          <cell r="BP19">
            <v>35.9999984741211</v>
          </cell>
          <cell r="BQ19">
            <v>33.7999977111816</v>
          </cell>
          <cell r="BR19">
            <v>31.3799995422363</v>
          </cell>
          <cell r="BS19">
            <v>30.5200008392334</v>
          </cell>
          <cell r="BT19">
            <v>34.6500015258789</v>
          </cell>
          <cell r="BU19">
            <v>31.1549987792969</v>
          </cell>
          <cell r="BV19">
            <v>38.6499977111816</v>
          </cell>
          <cell r="BW19">
            <v>39</v>
          </cell>
          <cell r="BX19">
            <v>27.5</v>
          </cell>
          <cell r="BY19">
            <v>29.9499969482422</v>
          </cell>
          <cell r="BZ19">
            <v>30.375</v>
          </cell>
          <cell r="CA19">
            <v>32.7999992370606</v>
          </cell>
          <cell r="CB19">
            <v>35.9999984741211</v>
          </cell>
          <cell r="CC19">
            <v>33.7999977111816</v>
          </cell>
          <cell r="CD19">
            <v>31.3799995422363</v>
          </cell>
          <cell r="CE19">
            <v>30.5200008392334</v>
          </cell>
          <cell r="CF19">
            <v>34.6500015258789</v>
          </cell>
          <cell r="CG19">
            <v>31.1549987792969</v>
          </cell>
          <cell r="CH19">
            <v>38.6499977111816</v>
          </cell>
          <cell r="CI19">
            <v>39</v>
          </cell>
          <cell r="CJ19">
            <v>27.5</v>
          </cell>
          <cell r="CK19">
            <v>29.9499969482422</v>
          </cell>
          <cell r="CL19">
            <v>30.375</v>
          </cell>
          <cell r="CM19">
            <v>32.7999992370606</v>
          </cell>
          <cell r="CN19">
            <v>36.4499984741211</v>
          </cell>
          <cell r="CO19">
            <v>34.2499977111816</v>
          </cell>
          <cell r="CP19">
            <v>31.8299995422363</v>
          </cell>
          <cell r="CQ19">
            <v>30.9700008392334</v>
          </cell>
          <cell r="CR19">
            <v>35.1000015258789</v>
          </cell>
          <cell r="CS19">
            <v>31.6049987792969</v>
          </cell>
          <cell r="CT19">
            <v>39.0999977111816</v>
          </cell>
          <cell r="CU19">
            <v>39.45</v>
          </cell>
          <cell r="CV19">
            <v>27.95</v>
          </cell>
          <cell r="CW19">
            <v>30.3999969482422</v>
          </cell>
          <cell r="CX19">
            <v>30.825</v>
          </cell>
          <cell r="CY19">
            <v>33.2499992370606</v>
          </cell>
          <cell r="CZ19">
            <v>36.8999984741211</v>
          </cell>
          <cell r="DA19">
            <v>34.6999977111816</v>
          </cell>
          <cell r="DB19">
            <v>32.2799995422363</v>
          </cell>
          <cell r="DC19">
            <v>31.4200008392334</v>
          </cell>
          <cell r="DD19">
            <v>35.5500015258789</v>
          </cell>
          <cell r="DE19">
            <v>32.0549987792969</v>
          </cell>
          <cell r="DF19">
            <v>39.5499977111816</v>
          </cell>
          <cell r="DG19">
            <v>39.9</v>
          </cell>
          <cell r="DH19">
            <v>28.4</v>
          </cell>
          <cell r="DI19">
            <v>30.8499969482422</v>
          </cell>
          <cell r="DJ19">
            <v>31.275</v>
          </cell>
          <cell r="DK19">
            <v>33.6999992370605</v>
          </cell>
          <cell r="DL19">
            <v>37.3999984741211</v>
          </cell>
          <cell r="DM19">
            <v>35.1999977111816</v>
          </cell>
          <cell r="DN19">
            <v>32.7799995422363</v>
          </cell>
          <cell r="DO19">
            <v>31.9200008392334</v>
          </cell>
          <cell r="DP19">
            <v>36.0500015258789</v>
          </cell>
          <cell r="DQ19">
            <v>32.5549987792969</v>
          </cell>
          <cell r="DR19">
            <v>40.0499977111816</v>
          </cell>
          <cell r="DS19">
            <v>40.4</v>
          </cell>
          <cell r="DT19">
            <v>28.9</v>
          </cell>
          <cell r="DU19">
            <v>31.3499969482422</v>
          </cell>
          <cell r="DV19">
            <v>31.775</v>
          </cell>
          <cell r="DW19">
            <v>34.1999992370605</v>
          </cell>
          <cell r="DX19">
            <v>37.8999984741211</v>
          </cell>
          <cell r="DY19">
            <v>35.6999977111816</v>
          </cell>
          <cell r="DZ19">
            <v>33.2799995422363</v>
          </cell>
          <cell r="EA19">
            <v>32.4200008392334</v>
          </cell>
          <cell r="EB19">
            <v>36.5500015258789</v>
          </cell>
          <cell r="EC19">
            <v>33.0549987792969</v>
          </cell>
          <cell r="ED19">
            <v>40.5499977111816</v>
          </cell>
          <cell r="EE19">
            <v>40.9</v>
          </cell>
          <cell r="EF19">
            <v>29.4</v>
          </cell>
          <cell r="EG19">
            <v>31.8499969482422</v>
          </cell>
          <cell r="EH19">
            <v>32.275</v>
          </cell>
          <cell r="EI19">
            <v>34.6999992370605</v>
          </cell>
        </row>
        <row r="20">
          <cell r="D20">
            <v>12</v>
          </cell>
          <cell r="E20">
            <v>13.1693548387097</v>
          </cell>
          <cell r="F20">
            <v>13.7600002288818</v>
          </cell>
        </row>
        <row r="20">
          <cell r="H20">
            <v>11.500002861023</v>
          </cell>
          <cell r="I20">
            <v>13.0000009536743</v>
          </cell>
          <cell r="J20">
            <v>15</v>
          </cell>
        </row>
        <row r="20">
          <cell r="AF20">
            <v>18.2900009155273</v>
          </cell>
          <cell r="AG20">
            <v>16.7900009155273</v>
          </cell>
          <cell r="AH20">
            <v>17.7900009155273</v>
          </cell>
          <cell r="AI20">
            <v>15.7900009155273</v>
          </cell>
          <cell r="AJ20">
            <v>17.7900009155273</v>
          </cell>
          <cell r="AK20">
            <v>20.7900009155273</v>
          </cell>
          <cell r="AL20">
            <v>21.2900009155273</v>
          </cell>
          <cell r="AM20">
            <v>22.2900009155273</v>
          </cell>
          <cell r="AN20">
            <v>16.2900009155273</v>
          </cell>
          <cell r="AO20">
            <v>15.790002822876</v>
          </cell>
          <cell r="AP20">
            <v>16.7900009155273</v>
          </cell>
          <cell r="AQ20">
            <v>19.0400009155273</v>
          </cell>
          <cell r="AR20">
            <v>20.8899993896484</v>
          </cell>
          <cell r="AS20">
            <v>19.3899993896484</v>
          </cell>
          <cell r="AT20">
            <v>20.3899993896484</v>
          </cell>
          <cell r="AU20">
            <v>17.3899993896484</v>
          </cell>
          <cell r="AV20">
            <v>17.9300003051758</v>
          </cell>
          <cell r="AW20">
            <v>20.1800003051758</v>
          </cell>
          <cell r="AX20">
            <v>20.6800003051758</v>
          </cell>
          <cell r="AY20">
            <v>21.6800003051758</v>
          </cell>
          <cell r="AZ20">
            <v>15.6800003051758</v>
          </cell>
          <cell r="BA20">
            <v>15.1800022125244</v>
          </cell>
          <cell r="BB20">
            <v>16.1800003051758</v>
          </cell>
          <cell r="BC20">
            <v>18.4300003051758</v>
          </cell>
          <cell r="BD20">
            <v>20.75</v>
          </cell>
          <cell r="BE20">
            <v>20</v>
          </cell>
          <cell r="BF20">
            <v>21</v>
          </cell>
          <cell r="BG20">
            <v>18</v>
          </cell>
          <cell r="BH20">
            <v>18.5400009155273</v>
          </cell>
          <cell r="BI20">
            <v>21.5400009155273</v>
          </cell>
          <cell r="BJ20">
            <v>22.0400009155273</v>
          </cell>
          <cell r="BK20">
            <v>23.0400009155273</v>
          </cell>
          <cell r="BL20">
            <v>17.0400009155273</v>
          </cell>
          <cell r="BM20">
            <v>16.540002822876</v>
          </cell>
          <cell r="BN20">
            <v>17.5400009155273</v>
          </cell>
          <cell r="BO20">
            <v>19.7900009155273</v>
          </cell>
          <cell r="BP20">
            <v>22</v>
          </cell>
          <cell r="BQ20">
            <v>20.5</v>
          </cell>
          <cell r="BR20">
            <v>21.5</v>
          </cell>
          <cell r="BS20">
            <v>18.5</v>
          </cell>
          <cell r="BT20">
            <v>19.0400009155273</v>
          </cell>
          <cell r="BU20">
            <v>22.0400009155273</v>
          </cell>
          <cell r="BV20">
            <v>22.5400009155273</v>
          </cell>
          <cell r="BW20">
            <v>23.5400009155273</v>
          </cell>
          <cell r="BX20">
            <v>17.5400009155273</v>
          </cell>
          <cell r="BY20">
            <v>17.040002822876</v>
          </cell>
          <cell r="BZ20">
            <v>18.0400009155273</v>
          </cell>
          <cell r="CA20">
            <v>20.2900009155273</v>
          </cell>
          <cell r="CB20">
            <v>22.5</v>
          </cell>
          <cell r="CC20">
            <v>21</v>
          </cell>
          <cell r="CD20">
            <v>22</v>
          </cell>
          <cell r="CE20">
            <v>19</v>
          </cell>
          <cell r="CF20">
            <v>19.5400009155273</v>
          </cell>
          <cell r="CG20">
            <v>22.5400009155273</v>
          </cell>
          <cell r="CH20">
            <v>23.0400009155273</v>
          </cell>
          <cell r="CI20">
            <v>24.0400009155273</v>
          </cell>
          <cell r="CJ20">
            <v>18.0400009155273</v>
          </cell>
          <cell r="CK20">
            <v>17.540002822876</v>
          </cell>
          <cell r="CL20">
            <v>18.5400009155273</v>
          </cell>
          <cell r="CM20">
            <v>20.7900009155273</v>
          </cell>
          <cell r="CN20">
            <v>23</v>
          </cell>
          <cell r="CO20">
            <v>21.5</v>
          </cell>
          <cell r="CP20">
            <v>22.5</v>
          </cell>
          <cell r="CQ20">
            <v>19.5</v>
          </cell>
          <cell r="CR20">
            <v>20.0400009155273</v>
          </cell>
          <cell r="CS20">
            <v>23.0400009155273</v>
          </cell>
          <cell r="CT20">
            <v>23.5400009155273</v>
          </cell>
          <cell r="CU20">
            <v>24.5400009155273</v>
          </cell>
          <cell r="CV20">
            <v>18.5400009155273</v>
          </cell>
          <cell r="CW20">
            <v>18.040002822876</v>
          </cell>
          <cell r="CX20">
            <v>19.0400009155273</v>
          </cell>
          <cell r="CY20">
            <v>21.2900009155273</v>
          </cell>
          <cell r="CZ20">
            <v>23.5</v>
          </cell>
          <cell r="DA20">
            <v>22</v>
          </cell>
          <cell r="DB20">
            <v>23</v>
          </cell>
          <cell r="DC20">
            <v>20</v>
          </cell>
          <cell r="DD20">
            <v>20.5400009155273</v>
          </cell>
          <cell r="DE20">
            <v>23.5400009155273</v>
          </cell>
          <cell r="DF20">
            <v>24.0400009155273</v>
          </cell>
          <cell r="DG20">
            <v>25.0400009155273</v>
          </cell>
          <cell r="DH20">
            <v>19.0400009155273</v>
          </cell>
          <cell r="DI20">
            <v>18.540002822876</v>
          </cell>
          <cell r="DJ20">
            <v>19.5400009155273</v>
          </cell>
          <cell r="DK20">
            <v>21.7900009155273</v>
          </cell>
          <cell r="DL20">
            <v>24</v>
          </cell>
          <cell r="DM20">
            <v>22.5</v>
          </cell>
          <cell r="DN20">
            <v>23.5</v>
          </cell>
          <cell r="DO20">
            <v>20.5</v>
          </cell>
          <cell r="DP20">
            <v>21.0400009155273</v>
          </cell>
          <cell r="DQ20">
            <v>24.0400009155273</v>
          </cell>
          <cell r="DR20">
            <v>24.5400009155273</v>
          </cell>
          <cell r="DS20">
            <v>25.5400009155273</v>
          </cell>
          <cell r="DT20">
            <v>19.5400009155273</v>
          </cell>
          <cell r="DU20">
            <v>19.040002822876</v>
          </cell>
          <cell r="DV20">
            <v>20.0400009155273</v>
          </cell>
          <cell r="DW20">
            <v>22.2900009155273</v>
          </cell>
          <cell r="DX20">
            <v>24.5</v>
          </cell>
          <cell r="DY20">
            <v>23</v>
          </cell>
          <cell r="DZ20">
            <v>24</v>
          </cell>
          <cell r="EA20">
            <v>21</v>
          </cell>
          <cell r="EB20">
            <v>21.5400009155273</v>
          </cell>
          <cell r="EC20">
            <v>24.5400009155273</v>
          </cell>
          <cell r="ED20">
            <v>25.0400009155273</v>
          </cell>
          <cell r="EE20">
            <v>26.0400009155273</v>
          </cell>
          <cell r="EF20">
            <v>20.0400009155273</v>
          </cell>
          <cell r="EG20">
            <v>19.540002822876</v>
          </cell>
          <cell r="EH20">
            <v>20.5400009155273</v>
          </cell>
          <cell r="EI20">
            <v>22.7900009155273</v>
          </cell>
        </row>
        <row r="21">
          <cell r="D21">
            <v>11.8636363636364</v>
          </cell>
          <cell r="E21">
            <v>12.75</v>
          </cell>
          <cell r="F21">
            <v>13.2600002288818</v>
          </cell>
        </row>
        <row r="21">
          <cell r="H21">
            <v>11.000002861023</v>
          </cell>
          <cell r="I21">
            <v>12.5000009536743</v>
          </cell>
          <cell r="J21">
            <v>14.5</v>
          </cell>
        </row>
        <row r="21">
          <cell r="AF21">
            <v>17.7900009155273</v>
          </cell>
          <cell r="AG21">
            <v>16.2900009155273</v>
          </cell>
          <cell r="AH21">
            <v>17.2900009155273</v>
          </cell>
          <cell r="AI21">
            <v>15.2900009155273</v>
          </cell>
          <cell r="AJ21">
            <v>17.2900009155273</v>
          </cell>
          <cell r="AK21">
            <v>20.2900009155273</v>
          </cell>
          <cell r="AL21">
            <v>20.7900009155273</v>
          </cell>
          <cell r="AM21">
            <v>21.7900009155273</v>
          </cell>
          <cell r="AN21">
            <v>15.7900009155273</v>
          </cell>
          <cell r="AO21">
            <v>15.290002822876</v>
          </cell>
          <cell r="AP21">
            <v>16.2900009155273</v>
          </cell>
          <cell r="AQ21">
            <v>18.5400009155273</v>
          </cell>
          <cell r="AR21">
            <v>20.3899993896484</v>
          </cell>
          <cell r="AS21">
            <v>18.8899993896484</v>
          </cell>
          <cell r="AT21">
            <v>19.8899993896484</v>
          </cell>
          <cell r="AU21">
            <v>16.8899993896484</v>
          </cell>
          <cell r="AV21">
            <v>17.4300003051758</v>
          </cell>
          <cell r="AW21">
            <v>19.9300003051758</v>
          </cell>
          <cell r="AX21">
            <v>20.4300003051758</v>
          </cell>
          <cell r="AY21">
            <v>21.4300003051758</v>
          </cell>
          <cell r="AZ21">
            <v>15.4300003051758</v>
          </cell>
          <cell r="BA21">
            <v>14.9300031661987</v>
          </cell>
          <cell r="BB21">
            <v>15.9300003051758</v>
          </cell>
          <cell r="BC21">
            <v>18.1800003051758</v>
          </cell>
          <cell r="BD21">
            <v>21</v>
          </cell>
          <cell r="BE21">
            <v>20</v>
          </cell>
          <cell r="BF21">
            <v>21</v>
          </cell>
          <cell r="BG21">
            <v>18</v>
          </cell>
          <cell r="BH21">
            <v>18.5400009155273</v>
          </cell>
          <cell r="BI21">
            <v>21.5400009155273</v>
          </cell>
          <cell r="BJ21">
            <v>22.0400009155273</v>
          </cell>
          <cell r="BK21">
            <v>23.0400009155273</v>
          </cell>
          <cell r="BL21">
            <v>17.0400009155273</v>
          </cell>
          <cell r="BM21">
            <v>16.540002822876</v>
          </cell>
          <cell r="BN21">
            <v>17.5400009155273</v>
          </cell>
          <cell r="BO21">
            <v>19.7900009155273</v>
          </cell>
          <cell r="BP21">
            <v>22</v>
          </cell>
          <cell r="BQ21">
            <v>20.5</v>
          </cell>
          <cell r="BR21">
            <v>21.5</v>
          </cell>
          <cell r="BS21">
            <v>18.5</v>
          </cell>
          <cell r="BT21">
            <v>19.0400009155273</v>
          </cell>
          <cell r="BU21">
            <v>22.0400009155273</v>
          </cell>
          <cell r="BV21">
            <v>22.5400009155273</v>
          </cell>
          <cell r="BW21">
            <v>23.5400009155273</v>
          </cell>
          <cell r="BX21">
            <v>17.5400009155273</v>
          </cell>
          <cell r="BY21">
            <v>17.040002822876</v>
          </cell>
          <cell r="BZ21">
            <v>18.0400009155273</v>
          </cell>
          <cell r="CA21">
            <v>20.2900009155273</v>
          </cell>
          <cell r="CB21">
            <v>22.5</v>
          </cell>
          <cell r="CC21">
            <v>21</v>
          </cell>
          <cell r="CD21">
            <v>22</v>
          </cell>
          <cell r="CE21">
            <v>19</v>
          </cell>
          <cell r="CF21">
            <v>19.5400009155273</v>
          </cell>
          <cell r="CG21">
            <v>22.5400009155273</v>
          </cell>
          <cell r="CH21">
            <v>23.0400009155273</v>
          </cell>
          <cell r="CI21">
            <v>24.0400009155273</v>
          </cell>
          <cell r="CJ21">
            <v>18.0400009155273</v>
          </cell>
          <cell r="CK21">
            <v>17.540002822876</v>
          </cell>
          <cell r="CL21">
            <v>18.5400009155273</v>
          </cell>
          <cell r="CM21">
            <v>20.7900009155273</v>
          </cell>
          <cell r="CN21">
            <v>23</v>
          </cell>
          <cell r="CO21">
            <v>21.5</v>
          </cell>
          <cell r="CP21">
            <v>22.5</v>
          </cell>
          <cell r="CQ21">
            <v>19.5</v>
          </cell>
          <cell r="CR21">
            <v>20.0400009155273</v>
          </cell>
          <cell r="CS21">
            <v>23.0400009155273</v>
          </cell>
          <cell r="CT21">
            <v>23.5400009155273</v>
          </cell>
          <cell r="CU21">
            <v>24.5400009155273</v>
          </cell>
          <cell r="CV21">
            <v>18.5400009155273</v>
          </cell>
          <cell r="CW21">
            <v>18.040002822876</v>
          </cell>
          <cell r="CX21">
            <v>19.0400009155273</v>
          </cell>
          <cell r="CY21">
            <v>21.2900009155273</v>
          </cell>
          <cell r="CZ21">
            <v>23.5</v>
          </cell>
          <cell r="DA21">
            <v>22</v>
          </cell>
          <cell r="DB21">
            <v>23</v>
          </cell>
          <cell r="DC21">
            <v>20</v>
          </cell>
          <cell r="DD21">
            <v>20.5400009155273</v>
          </cell>
          <cell r="DE21">
            <v>23.5400009155273</v>
          </cell>
          <cell r="DF21">
            <v>24.0400009155273</v>
          </cell>
          <cell r="DG21">
            <v>25.0400009155273</v>
          </cell>
          <cell r="DH21">
            <v>19.0400009155273</v>
          </cell>
          <cell r="DI21">
            <v>18.540002822876</v>
          </cell>
          <cell r="DJ21">
            <v>19.5400009155273</v>
          </cell>
          <cell r="DK21">
            <v>21.7900009155273</v>
          </cell>
          <cell r="DL21">
            <v>24</v>
          </cell>
          <cell r="DM21">
            <v>22.5</v>
          </cell>
          <cell r="DN21">
            <v>23.5</v>
          </cell>
          <cell r="DO21">
            <v>20.5</v>
          </cell>
          <cell r="DP21">
            <v>21.0400009155273</v>
          </cell>
          <cell r="DQ21">
            <v>24.0400009155273</v>
          </cell>
          <cell r="DR21">
            <v>24.5400009155273</v>
          </cell>
          <cell r="DS21">
            <v>25.5400009155273</v>
          </cell>
          <cell r="DT21">
            <v>19.5400009155273</v>
          </cell>
          <cell r="DU21">
            <v>19.040002822876</v>
          </cell>
          <cell r="DV21">
            <v>20.0400009155273</v>
          </cell>
          <cell r="DW21">
            <v>22.2900009155273</v>
          </cell>
          <cell r="DX21">
            <v>24.5</v>
          </cell>
          <cell r="DY21">
            <v>23</v>
          </cell>
          <cell r="DZ21">
            <v>24</v>
          </cell>
          <cell r="EA21">
            <v>21</v>
          </cell>
          <cell r="EB21">
            <v>21.5400009155273</v>
          </cell>
          <cell r="EC21">
            <v>24.5400009155273</v>
          </cell>
          <cell r="ED21">
            <v>25.0400009155273</v>
          </cell>
          <cell r="EE21">
            <v>26.0400009155273</v>
          </cell>
          <cell r="EF21">
            <v>20.0400009155273</v>
          </cell>
          <cell r="EG21">
            <v>19.540002822876</v>
          </cell>
          <cell r="EH21">
            <v>20.5400009155273</v>
          </cell>
          <cell r="EI21">
            <v>22.7900009155273</v>
          </cell>
        </row>
        <row r="22">
          <cell r="D22">
            <v>15.6000003814697</v>
          </cell>
          <cell r="E22">
            <v>13.2600002288818</v>
          </cell>
          <cell r="F22">
            <v>15.1809997558594</v>
          </cell>
        </row>
        <row r="22">
          <cell r="H22">
            <v>12.2700004577637</v>
          </cell>
          <cell r="I22">
            <v>12.6899995803833</v>
          </cell>
          <cell r="J22">
            <v>16.7199993133545</v>
          </cell>
        </row>
        <row r="22">
          <cell r="AF22">
            <v>18.2100009918213</v>
          </cell>
          <cell r="AG22">
            <v>16.7100009918213</v>
          </cell>
          <cell r="AH22">
            <v>17.7100009918213</v>
          </cell>
          <cell r="AI22">
            <v>15.710000038147</v>
          </cell>
          <cell r="AJ22">
            <v>17.7100009918213</v>
          </cell>
          <cell r="AK22">
            <v>20.7100009918213</v>
          </cell>
          <cell r="AL22">
            <v>21.2100009918213</v>
          </cell>
          <cell r="AM22">
            <v>22.2100009918213</v>
          </cell>
          <cell r="AN22">
            <v>16.2100009918213</v>
          </cell>
          <cell r="AO22">
            <v>15.710000038147</v>
          </cell>
          <cell r="AP22">
            <v>16.7100009918213</v>
          </cell>
          <cell r="AQ22">
            <v>18.9600009918213</v>
          </cell>
          <cell r="AR22">
            <v>17.1399993896484</v>
          </cell>
          <cell r="AS22">
            <v>19.1399993896484</v>
          </cell>
          <cell r="AT22">
            <v>18.1399993896484</v>
          </cell>
          <cell r="AU22">
            <v>17.1399993896484</v>
          </cell>
          <cell r="AV22">
            <v>18.1399993896484</v>
          </cell>
          <cell r="AW22">
            <v>22.6399993896484</v>
          </cell>
          <cell r="AX22">
            <v>24.6399993896484</v>
          </cell>
          <cell r="AY22">
            <v>24.6399993896484</v>
          </cell>
          <cell r="AZ22">
            <v>17.6399993896484</v>
          </cell>
          <cell r="BA22">
            <v>15.6399993896484</v>
          </cell>
          <cell r="BB22">
            <v>15.6399993896484</v>
          </cell>
          <cell r="BC22">
            <v>15.6399993896484</v>
          </cell>
          <cell r="BD22">
            <v>17.75</v>
          </cell>
          <cell r="BE22">
            <v>20.25</v>
          </cell>
          <cell r="BF22">
            <v>19.25</v>
          </cell>
          <cell r="BG22">
            <v>18.25</v>
          </cell>
          <cell r="BH22">
            <v>19.25</v>
          </cell>
          <cell r="BI22">
            <v>24.25</v>
          </cell>
          <cell r="BJ22">
            <v>26.25</v>
          </cell>
          <cell r="BK22">
            <v>26.25</v>
          </cell>
          <cell r="BL22">
            <v>19.25</v>
          </cell>
          <cell r="BM22">
            <v>17.25</v>
          </cell>
          <cell r="BN22">
            <v>17.25</v>
          </cell>
          <cell r="BO22">
            <v>17.25</v>
          </cell>
          <cell r="BP22">
            <v>18.25</v>
          </cell>
          <cell r="BQ22">
            <v>20.25</v>
          </cell>
          <cell r="BR22">
            <v>19.25</v>
          </cell>
          <cell r="BS22">
            <v>18.25</v>
          </cell>
          <cell r="BT22">
            <v>19.25</v>
          </cell>
          <cell r="BU22">
            <v>24.25</v>
          </cell>
          <cell r="BV22">
            <v>26.25</v>
          </cell>
          <cell r="BW22">
            <v>26.25</v>
          </cell>
          <cell r="BX22">
            <v>19.25</v>
          </cell>
          <cell r="BY22">
            <v>17.25</v>
          </cell>
          <cell r="BZ22">
            <v>17.25</v>
          </cell>
          <cell r="CA22">
            <v>17.25</v>
          </cell>
          <cell r="CB22">
            <v>18.25</v>
          </cell>
          <cell r="CC22">
            <v>20.25</v>
          </cell>
          <cell r="CD22">
            <v>19.25</v>
          </cell>
          <cell r="CE22">
            <v>18.25</v>
          </cell>
          <cell r="CF22">
            <v>19.25</v>
          </cell>
          <cell r="CG22">
            <v>24.25</v>
          </cell>
          <cell r="CH22">
            <v>26.25</v>
          </cell>
          <cell r="CI22">
            <v>26.25</v>
          </cell>
          <cell r="CJ22">
            <v>19.25</v>
          </cell>
          <cell r="CK22">
            <v>17.25</v>
          </cell>
          <cell r="CL22">
            <v>17.25</v>
          </cell>
          <cell r="CM22">
            <v>17.25</v>
          </cell>
          <cell r="CN22">
            <v>18.25</v>
          </cell>
          <cell r="CO22">
            <v>20.25</v>
          </cell>
          <cell r="CP22">
            <v>20.25</v>
          </cell>
          <cell r="CQ22">
            <v>19.25</v>
          </cell>
          <cell r="CR22">
            <v>20.25</v>
          </cell>
          <cell r="CS22">
            <v>25.25</v>
          </cell>
          <cell r="CT22">
            <v>27.25</v>
          </cell>
          <cell r="CU22">
            <v>27.25</v>
          </cell>
          <cell r="CV22">
            <v>20.25</v>
          </cell>
          <cell r="CW22">
            <v>18.25</v>
          </cell>
          <cell r="CX22">
            <v>18.25</v>
          </cell>
          <cell r="CY22">
            <v>18.25</v>
          </cell>
          <cell r="CZ22">
            <v>19.25</v>
          </cell>
          <cell r="DA22">
            <v>21.25</v>
          </cell>
          <cell r="DB22">
            <v>20.25</v>
          </cell>
          <cell r="DC22">
            <v>19.25</v>
          </cell>
          <cell r="DD22">
            <v>20.25</v>
          </cell>
          <cell r="DE22">
            <v>25.25</v>
          </cell>
          <cell r="DF22">
            <v>27.25</v>
          </cell>
          <cell r="DG22">
            <v>27.25</v>
          </cell>
          <cell r="DH22">
            <v>20.25</v>
          </cell>
          <cell r="DI22">
            <v>18.25</v>
          </cell>
          <cell r="DJ22">
            <v>18.25</v>
          </cell>
          <cell r="DK22">
            <v>18.25</v>
          </cell>
          <cell r="DL22">
            <v>19.25</v>
          </cell>
          <cell r="DM22">
            <v>21.25</v>
          </cell>
          <cell r="DN22">
            <v>20.25</v>
          </cell>
          <cell r="DO22">
            <v>19.25</v>
          </cell>
          <cell r="DP22">
            <v>20.25</v>
          </cell>
          <cell r="DQ22">
            <v>25.25</v>
          </cell>
          <cell r="DR22">
            <v>27.25</v>
          </cell>
          <cell r="DS22">
            <v>27.25</v>
          </cell>
          <cell r="DT22">
            <v>20.25</v>
          </cell>
          <cell r="DU22">
            <v>18.25</v>
          </cell>
          <cell r="DV22">
            <v>18.25</v>
          </cell>
          <cell r="DW22">
            <v>18.25</v>
          </cell>
          <cell r="DX22">
            <v>19.25</v>
          </cell>
          <cell r="DY22">
            <v>21.25</v>
          </cell>
          <cell r="DZ22">
            <v>20.25</v>
          </cell>
          <cell r="EA22">
            <v>19.25</v>
          </cell>
          <cell r="EB22">
            <v>20.25</v>
          </cell>
          <cell r="EC22">
            <v>25.25</v>
          </cell>
          <cell r="ED22">
            <v>27.25</v>
          </cell>
          <cell r="EE22">
            <v>27.25</v>
          </cell>
          <cell r="EF22">
            <v>20.25</v>
          </cell>
          <cell r="EG22">
            <v>18.25</v>
          </cell>
          <cell r="EH22">
            <v>18.25</v>
          </cell>
          <cell r="EI22">
            <v>18.25</v>
          </cell>
        </row>
        <row r="23">
          <cell r="D23">
            <v>22.5</v>
          </cell>
          <cell r="E23">
            <v>20</v>
          </cell>
          <cell r="F23">
            <v>19.25</v>
          </cell>
        </row>
        <row r="23">
          <cell r="H23">
            <v>19.25</v>
          </cell>
          <cell r="I23">
            <v>19.25</v>
          </cell>
          <cell r="J23">
            <v>19.75</v>
          </cell>
        </row>
        <row r="23">
          <cell r="AF23">
            <v>15.7999992370605</v>
          </cell>
          <cell r="AG23">
            <v>15.7999992370605</v>
          </cell>
          <cell r="AH23">
            <v>15.7999992370605</v>
          </cell>
          <cell r="AI23">
            <v>15.7999992370605</v>
          </cell>
          <cell r="AJ23">
            <v>16.7999992370605</v>
          </cell>
          <cell r="AK23">
            <v>18.7999992370605</v>
          </cell>
          <cell r="AL23">
            <v>20.2999992370605</v>
          </cell>
          <cell r="AM23">
            <v>20.2999992370605</v>
          </cell>
          <cell r="AN23">
            <v>18.2999992370605</v>
          </cell>
          <cell r="AO23">
            <v>15.7999992370605</v>
          </cell>
          <cell r="AP23">
            <v>16.7999992370605</v>
          </cell>
          <cell r="AQ23">
            <v>16.7999992370605</v>
          </cell>
          <cell r="AR23">
            <v>17.75</v>
          </cell>
          <cell r="AS23">
            <v>17.75</v>
          </cell>
          <cell r="AT23">
            <v>17.75</v>
          </cell>
          <cell r="AU23">
            <v>17.75</v>
          </cell>
          <cell r="AV23">
            <v>18.75</v>
          </cell>
          <cell r="AW23">
            <v>20.75</v>
          </cell>
          <cell r="AX23">
            <v>22.25</v>
          </cell>
          <cell r="AY23">
            <v>22.25</v>
          </cell>
          <cell r="AZ23">
            <v>20.25</v>
          </cell>
          <cell r="BA23">
            <v>17.75</v>
          </cell>
          <cell r="BB23">
            <v>18.75</v>
          </cell>
          <cell r="BC23">
            <v>18.75</v>
          </cell>
          <cell r="BD23">
            <v>20.75</v>
          </cell>
          <cell r="BE23">
            <v>20.75</v>
          </cell>
          <cell r="BF23">
            <v>20.75</v>
          </cell>
          <cell r="BG23">
            <v>20.75</v>
          </cell>
          <cell r="BH23">
            <v>21.75</v>
          </cell>
          <cell r="BI23">
            <v>23.75</v>
          </cell>
          <cell r="BJ23">
            <v>25.25</v>
          </cell>
          <cell r="BK23">
            <v>25.25</v>
          </cell>
          <cell r="BL23">
            <v>23.25</v>
          </cell>
          <cell r="BM23">
            <v>20.75</v>
          </cell>
          <cell r="BN23">
            <v>21.75</v>
          </cell>
          <cell r="BO23">
            <v>21.75</v>
          </cell>
          <cell r="BP23">
            <v>20.25</v>
          </cell>
          <cell r="BQ23">
            <v>20.25</v>
          </cell>
          <cell r="BR23">
            <v>20.25</v>
          </cell>
          <cell r="BS23">
            <v>20.25</v>
          </cell>
          <cell r="BT23">
            <v>21.25</v>
          </cell>
          <cell r="BU23">
            <v>23.25</v>
          </cell>
          <cell r="BV23">
            <v>24.75</v>
          </cell>
          <cell r="BW23">
            <v>24.75</v>
          </cell>
          <cell r="BX23">
            <v>22.75</v>
          </cell>
          <cell r="BY23">
            <v>20.25</v>
          </cell>
          <cell r="BZ23">
            <v>21.25</v>
          </cell>
          <cell r="CA23">
            <v>21.25</v>
          </cell>
          <cell r="CB23">
            <v>20.75</v>
          </cell>
          <cell r="CC23">
            <v>20.75</v>
          </cell>
          <cell r="CD23">
            <v>20.75</v>
          </cell>
          <cell r="CE23">
            <v>20.75</v>
          </cell>
          <cell r="CF23">
            <v>21.75</v>
          </cell>
          <cell r="CG23">
            <v>23.75</v>
          </cell>
          <cell r="CH23">
            <v>25.25</v>
          </cell>
          <cell r="CI23">
            <v>25.25</v>
          </cell>
          <cell r="CJ23">
            <v>23.25</v>
          </cell>
          <cell r="CK23">
            <v>20.75</v>
          </cell>
          <cell r="CL23">
            <v>21.75</v>
          </cell>
          <cell r="CM23">
            <v>21.75</v>
          </cell>
          <cell r="CN23">
            <v>21.25</v>
          </cell>
          <cell r="CO23">
            <v>21.25</v>
          </cell>
          <cell r="CP23">
            <v>21.25</v>
          </cell>
          <cell r="CQ23">
            <v>21.25</v>
          </cell>
          <cell r="CR23">
            <v>22.25</v>
          </cell>
          <cell r="CS23">
            <v>24.25</v>
          </cell>
          <cell r="CT23">
            <v>25.75</v>
          </cell>
          <cell r="CU23">
            <v>25.75</v>
          </cell>
          <cell r="CV23">
            <v>23.75</v>
          </cell>
          <cell r="CW23">
            <v>21.25</v>
          </cell>
          <cell r="CX23">
            <v>22.25</v>
          </cell>
          <cell r="CY23">
            <v>22.25</v>
          </cell>
          <cell r="CZ23">
            <v>21.75</v>
          </cell>
          <cell r="DA23">
            <v>21.75</v>
          </cell>
          <cell r="DB23">
            <v>21.75</v>
          </cell>
          <cell r="DC23">
            <v>21.75</v>
          </cell>
          <cell r="DD23">
            <v>22.75</v>
          </cell>
          <cell r="DE23">
            <v>24.75</v>
          </cell>
          <cell r="DF23">
            <v>26.25</v>
          </cell>
          <cell r="DG23">
            <v>26.25</v>
          </cell>
          <cell r="DH23">
            <v>24.25</v>
          </cell>
          <cell r="DI23">
            <v>21.75</v>
          </cell>
          <cell r="DJ23">
            <v>22.75</v>
          </cell>
          <cell r="DK23">
            <v>22.75</v>
          </cell>
          <cell r="DL23">
            <v>22.25</v>
          </cell>
          <cell r="DM23">
            <v>22.25</v>
          </cell>
          <cell r="DN23">
            <v>22.25</v>
          </cell>
          <cell r="DO23">
            <v>22.25</v>
          </cell>
          <cell r="DP23">
            <v>23.25</v>
          </cell>
          <cell r="DQ23">
            <v>25.25</v>
          </cell>
          <cell r="DR23">
            <v>26.75</v>
          </cell>
          <cell r="DS23">
            <v>26.75</v>
          </cell>
          <cell r="DT23">
            <v>24.75</v>
          </cell>
          <cell r="DU23">
            <v>22.25</v>
          </cell>
          <cell r="DV23">
            <v>23.25</v>
          </cell>
          <cell r="DW23">
            <v>23.25</v>
          </cell>
          <cell r="DX23">
            <v>22.75</v>
          </cell>
          <cell r="DY23">
            <v>22.75</v>
          </cell>
          <cell r="DZ23">
            <v>22.75</v>
          </cell>
          <cell r="EA23">
            <v>22.75</v>
          </cell>
          <cell r="EB23">
            <v>23.75</v>
          </cell>
          <cell r="EC23">
            <v>25.75</v>
          </cell>
          <cell r="ED23">
            <v>27.25</v>
          </cell>
          <cell r="EE23">
            <v>27.25</v>
          </cell>
          <cell r="EF23">
            <v>25.25</v>
          </cell>
          <cell r="EG23">
            <v>22.75</v>
          </cell>
          <cell r="EH23">
            <v>23.75</v>
          </cell>
          <cell r="EI23">
            <v>23.75</v>
          </cell>
        </row>
        <row r="24">
          <cell r="D24">
            <v>28.3409090909091</v>
          </cell>
          <cell r="E24">
            <v>24.75</v>
          </cell>
          <cell r="F24">
            <v>21.5</v>
          </cell>
        </row>
        <row r="24">
          <cell r="H24">
            <v>21.5</v>
          </cell>
          <cell r="I24">
            <v>21.5</v>
          </cell>
          <cell r="J24">
            <v>21.5</v>
          </cell>
        </row>
        <row r="24">
          <cell r="AF24">
            <v>21.0900001525879</v>
          </cell>
          <cell r="AG24">
            <v>21.0900001525879</v>
          </cell>
          <cell r="AH24">
            <v>21.0900001525879</v>
          </cell>
          <cell r="AI24">
            <v>21.0900001525879</v>
          </cell>
          <cell r="AJ24">
            <v>22.0900001525879</v>
          </cell>
          <cell r="AK24">
            <v>24.0900001525879</v>
          </cell>
          <cell r="AL24">
            <v>25.5900001525879</v>
          </cell>
          <cell r="AM24">
            <v>25.5900001525879</v>
          </cell>
          <cell r="AN24">
            <v>23.5900001525879</v>
          </cell>
          <cell r="AO24">
            <v>21.0900001525879</v>
          </cell>
          <cell r="AP24">
            <v>22.0900001525879</v>
          </cell>
          <cell r="AQ24">
            <v>22.0900001525879</v>
          </cell>
          <cell r="AR24">
            <v>21.25</v>
          </cell>
          <cell r="AS24">
            <v>21.25</v>
          </cell>
          <cell r="AT24">
            <v>21.25</v>
          </cell>
          <cell r="AU24">
            <v>21.25</v>
          </cell>
          <cell r="AV24">
            <v>20.25</v>
          </cell>
          <cell r="AW24">
            <v>22.25</v>
          </cell>
          <cell r="AX24">
            <v>23.75</v>
          </cell>
          <cell r="AY24">
            <v>23.75</v>
          </cell>
          <cell r="AZ24">
            <v>21.75</v>
          </cell>
          <cell r="BA24">
            <v>19.25</v>
          </cell>
          <cell r="BB24">
            <v>20.25</v>
          </cell>
          <cell r="BC24">
            <v>20.25</v>
          </cell>
          <cell r="BD24">
            <v>20.75</v>
          </cell>
          <cell r="BE24">
            <v>20.75</v>
          </cell>
          <cell r="BF24">
            <v>20.75</v>
          </cell>
          <cell r="BG24">
            <v>20.75</v>
          </cell>
          <cell r="BH24">
            <v>21.75</v>
          </cell>
          <cell r="BI24">
            <v>23.75</v>
          </cell>
          <cell r="BJ24">
            <v>25.25</v>
          </cell>
          <cell r="BK24">
            <v>25.25</v>
          </cell>
          <cell r="BL24">
            <v>23.25</v>
          </cell>
          <cell r="BM24">
            <v>20.75</v>
          </cell>
          <cell r="BN24">
            <v>21.75</v>
          </cell>
          <cell r="BO24">
            <v>21.75</v>
          </cell>
          <cell r="BP24">
            <v>20.25</v>
          </cell>
          <cell r="BQ24">
            <v>20.25</v>
          </cell>
          <cell r="BR24">
            <v>20.25</v>
          </cell>
          <cell r="BS24">
            <v>20.25</v>
          </cell>
          <cell r="BT24">
            <v>21.25</v>
          </cell>
          <cell r="BU24">
            <v>23.25</v>
          </cell>
          <cell r="BV24">
            <v>24.75</v>
          </cell>
          <cell r="BW24">
            <v>24.75</v>
          </cell>
          <cell r="BX24">
            <v>22.75</v>
          </cell>
          <cell r="BY24">
            <v>20.25</v>
          </cell>
          <cell r="BZ24">
            <v>21.25</v>
          </cell>
          <cell r="CA24">
            <v>21.25</v>
          </cell>
          <cell r="CB24">
            <v>20.75</v>
          </cell>
          <cell r="CC24">
            <v>20.75</v>
          </cell>
          <cell r="CD24">
            <v>20.75</v>
          </cell>
          <cell r="CE24">
            <v>20.75</v>
          </cell>
          <cell r="CF24">
            <v>21.75</v>
          </cell>
          <cell r="CG24">
            <v>23.75</v>
          </cell>
          <cell r="CH24">
            <v>25.25</v>
          </cell>
          <cell r="CI24">
            <v>25.25</v>
          </cell>
          <cell r="CJ24">
            <v>23.25</v>
          </cell>
          <cell r="CK24">
            <v>20.75</v>
          </cell>
          <cell r="CL24">
            <v>21.75</v>
          </cell>
          <cell r="CM24">
            <v>21.75</v>
          </cell>
          <cell r="CN24">
            <v>21.25</v>
          </cell>
          <cell r="CO24">
            <v>21.25</v>
          </cell>
          <cell r="CP24">
            <v>21.25</v>
          </cell>
          <cell r="CQ24">
            <v>21.25</v>
          </cell>
          <cell r="CR24">
            <v>22.25</v>
          </cell>
          <cell r="CS24">
            <v>24.25</v>
          </cell>
          <cell r="CT24">
            <v>25.75</v>
          </cell>
          <cell r="CU24">
            <v>25.75</v>
          </cell>
          <cell r="CV24">
            <v>23.75</v>
          </cell>
          <cell r="CW24">
            <v>21.25</v>
          </cell>
          <cell r="CX24">
            <v>22.25</v>
          </cell>
          <cell r="CY24">
            <v>22.25</v>
          </cell>
          <cell r="CZ24">
            <v>21.75</v>
          </cell>
          <cell r="DA24">
            <v>21.75</v>
          </cell>
          <cell r="DB24">
            <v>21.75</v>
          </cell>
          <cell r="DC24">
            <v>21.75</v>
          </cell>
          <cell r="DD24">
            <v>22.75</v>
          </cell>
          <cell r="DE24">
            <v>24.75</v>
          </cell>
          <cell r="DF24">
            <v>26.25</v>
          </cell>
          <cell r="DG24">
            <v>26.25</v>
          </cell>
          <cell r="DH24">
            <v>24.25</v>
          </cell>
          <cell r="DI24">
            <v>21.75</v>
          </cell>
          <cell r="DJ24">
            <v>22.75</v>
          </cell>
          <cell r="DK24">
            <v>22.75</v>
          </cell>
          <cell r="DL24">
            <v>22.25</v>
          </cell>
          <cell r="DM24">
            <v>22.25</v>
          </cell>
          <cell r="DN24">
            <v>22.25</v>
          </cell>
          <cell r="DO24">
            <v>22.25</v>
          </cell>
          <cell r="DP24">
            <v>23.25</v>
          </cell>
          <cell r="DQ24">
            <v>25.25</v>
          </cell>
          <cell r="DR24">
            <v>26.75</v>
          </cell>
          <cell r="DS24">
            <v>26.75</v>
          </cell>
          <cell r="DT24">
            <v>24.75</v>
          </cell>
          <cell r="DU24">
            <v>22.25</v>
          </cell>
          <cell r="DV24">
            <v>23.25</v>
          </cell>
          <cell r="DW24">
            <v>23.25</v>
          </cell>
          <cell r="DX24">
            <v>22.75</v>
          </cell>
          <cell r="DY24">
            <v>22.75</v>
          </cell>
          <cell r="DZ24">
            <v>22.75</v>
          </cell>
          <cell r="EA24">
            <v>22.75</v>
          </cell>
          <cell r="EB24">
            <v>23.75</v>
          </cell>
          <cell r="EC24">
            <v>25.75</v>
          </cell>
          <cell r="ED24">
            <v>27.25</v>
          </cell>
          <cell r="EE24">
            <v>27.25</v>
          </cell>
          <cell r="EF24">
            <v>25.25</v>
          </cell>
          <cell r="EG24">
            <v>22.75</v>
          </cell>
          <cell r="EH24">
            <v>23.75</v>
          </cell>
          <cell r="EI24">
            <v>23.75</v>
          </cell>
        </row>
        <row r="25">
          <cell r="D25">
            <v>20.9268209284002</v>
          </cell>
          <cell r="E25">
            <v>19.2066152806436</v>
          </cell>
          <cell r="F25">
            <v>17.4249988555908</v>
          </cell>
        </row>
        <row r="25">
          <cell r="H25">
            <v>19.1249996185303</v>
          </cell>
          <cell r="I25">
            <v>18.5249992370606</v>
          </cell>
          <cell r="J25">
            <v>20.0249992370606</v>
          </cell>
        </row>
        <row r="25">
          <cell r="AF25">
            <v>19.9924983978272</v>
          </cell>
          <cell r="AG25">
            <v>19.3424987792969</v>
          </cell>
          <cell r="AH25">
            <v>19.2424983978272</v>
          </cell>
          <cell r="AI25">
            <v>18.0924987792969</v>
          </cell>
          <cell r="AJ25">
            <v>18.6924991607666</v>
          </cell>
          <cell r="AK25">
            <v>19.542501449585</v>
          </cell>
          <cell r="AL25">
            <v>20.9425010681152</v>
          </cell>
          <cell r="AM25">
            <v>20.9425010681152</v>
          </cell>
          <cell r="AN25">
            <v>20.3925018310547</v>
          </cell>
          <cell r="AO25">
            <v>20.0250015258789</v>
          </cell>
          <cell r="AP25">
            <v>19.125</v>
          </cell>
          <cell r="AQ25">
            <v>21.2250003814697</v>
          </cell>
          <cell r="AR25">
            <v>20.942497253418</v>
          </cell>
          <cell r="AS25">
            <v>21.4424991607666</v>
          </cell>
          <cell r="AT25">
            <v>20.3924980163574</v>
          </cell>
          <cell r="AU25">
            <v>20.0924987792969</v>
          </cell>
          <cell r="AV25">
            <v>18.6924991607666</v>
          </cell>
          <cell r="AW25">
            <v>19.542501449585</v>
          </cell>
          <cell r="AX25">
            <v>20.9425010681152</v>
          </cell>
          <cell r="AY25">
            <v>20.9425010681152</v>
          </cell>
          <cell r="AZ25">
            <v>20.3925018310547</v>
          </cell>
          <cell r="BA25">
            <v>20.0250015258789</v>
          </cell>
          <cell r="BB25">
            <v>19.125</v>
          </cell>
          <cell r="BC25">
            <v>21.2250003814697</v>
          </cell>
          <cell r="BD25">
            <v>21.442497253418</v>
          </cell>
          <cell r="BE25">
            <v>21.9424991607666</v>
          </cell>
          <cell r="BF25">
            <v>20.8924980163574</v>
          </cell>
          <cell r="BG25">
            <v>20.5924987792969</v>
          </cell>
          <cell r="BH25">
            <v>19.1924991607666</v>
          </cell>
          <cell r="BI25">
            <v>20.042501449585</v>
          </cell>
          <cell r="BJ25">
            <v>21.4425010681152</v>
          </cell>
          <cell r="BK25">
            <v>21.4425010681152</v>
          </cell>
          <cell r="BL25">
            <v>20.8925018310547</v>
          </cell>
          <cell r="BM25">
            <v>20.5250015258789</v>
          </cell>
          <cell r="BN25">
            <v>19.625</v>
          </cell>
          <cell r="BO25">
            <v>21.7250003814697</v>
          </cell>
          <cell r="BP25">
            <v>21.792497253418</v>
          </cell>
          <cell r="BQ25">
            <v>22.2924991607666</v>
          </cell>
          <cell r="BR25">
            <v>21.2424980163574</v>
          </cell>
          <cell r="BS25">
            <v>20.9424987792969</v>
          </cell>
          <cell r="BT25">
            <v>19.5424991607666</v>
          </cell>
          <cell r="BU25">
            <v>20.392501449585</v>
          </cell>
          <cell r="BV25">
            <v>21.7925010681152</v>
          </cell>
          <cell r="BW25">
            <v>21.7925010681152</v>
          </cell>
          <cell r="BX25">
            <v>21.2425018310547</v>
          </cell>
          <cell r="BY25">
            <v>20.8750015258789</v>
          </cell>
          <cell r="BZ25">
            <v>19.975</v>
          </cell>
          <cell r="CA25">
            <v>22.0750003814697</v>
          </cell>
          <cell r="CB25">
            <v>22.142497253418</v>
          </cell>
          <cell r="CC25">
            <v>22.6424991607666</v>
          </cell>
          <cell r="CD25">
            <v>21.5924980163574</v>
          </cell>
          <cell r="CE25">
            <v>21.2924987792969</v>
          </cell>
          <cell r="CF25">
            <v>19.8924991607666</v>
          </cell>
          <cell r="CG25">
            <v>20.742501449585</v>
          </cell>
          <cell r="CH25">
            <v>22.1425010681152</v>
          </cell>
          <cell r="CI25">
            <v>22.1425010681152</v>
          </cell>
          <cell r="CJ25">
            <v>21.5925018310547</v>
          </cell>
          <cell r="CK25">
            <v>21.2250015258789</v>
          </cell>
          <cell r="CL25">
            <v>20.325</v>
          </cell>
          <cell r="CM25">
            <v>22.4250003814697</v>
          </cell>
          <cell r="CN25">
            <v>22.142497253418</v>
          </cell>
          <cell r="CO25">
            <v>22.6424991607666</v>
          </cell>
          <cell r="CP25">
            <v>21.5924980163574</v>
          </cell>
          <cell r="CQ25">
            <v>21.2924987792969</v>
          </cell>
          <cell r="CR25">
            <v>19.8924991607666</v>
          </cell>
          <cell r="CS25">
            <v>20.742501449585</v>
          </cell>
          <cell r="CT25">
            <v>22.1425010681152</v>
          </cell>
          <cell r="CU25">
            <v>22.1425010681152</v>
          </cell>
          <cell r="CV25">
            <v>21.5925018310547</v>
          </cell>
          <cell r="CW25">
            <v>21.2250015258789</v>
          </cell>
          <cell r="CX25">
            <v>20.325</v>
          </cell>
          <cell r="CY25">
            <v>22.4250003814697</v>
          </cell>
          <cell r="CZ25">
            <v>22.142497253418</v>
          </cell>
          <cell r="DA25">
            <v>22.6424991607666</v>
          </cell>
          <cell r="DB25">
            <v>21.5924980163574</v>
          </cell>
          <cell r="DC25">
            <v>21.2924987792969</v>
          </cell>
          <cell r="DD25">
            <v>19.8924991607666</v>
          </cell>
          <cell r="DE25">
            <v>20.742501449585</v>
          </cell>
          <cell r="DF25">
            <v>22.1425010681152</v>
          </cell>
          <cell r="DG25">
            <v>22.1425010681152</v>
          </cell>
          <cell r="DH25">
            <v>21.5925018310547</v>
          </cell>
          <cell r="DI25">
            <v>21.2250015258789</v>
          </cell>
          <cell r="DJ25">
            <v>20.325</v>
          </cell>
          <cell r="DK25">
            <v>22.4250003814697</v>
          </cell>
          <cell r="DL25">
            <v>22.642497253418</v>
          </cell>
          <cell r="DM25">
            <v>23.1424991607666</v>
          </cell>
          <cell r="DN25">
            <v>22.0924980163574</v>
          </cell>
          <cell r="DO25">
            <v>21.7924987792969</v>
          </cell>
          <cell r="DP25">
            <v>20.3924991607666</v>
          </cell>
          <cell r="DQ25">
            <v>21.242501449585</v>
          </cell>
          <cell r="DR25">
            <v>22.6425010681152</v>
          </cell>
          <cell r="DS25">
            <v>22.6425010681152</v>
          </cell>
          <cell r="DT25">
            <v>22.0925018310547</v>
          </cell>
          <cell r="DU25">
            <v>21.7250015258789</v>
          </cell>
          <cell r="DV25">
            <v>20.825</v>
          </cell>
          <cell r="DW25">
            <v>22.9250003814697</v>
          </cell>
          <cell r="DX25">
            <v>23.392497253418</v>
          </cell>
          <cell r="DY25">
            <v>23.8924991607666</v>
          </cell>
          <cell r="DZ25">
            <v>22.8424980163574</v>
          </cell>
          <cell r="EA25">
            <v>22.5424987792969</v>
          </cell>
          <cell r="EB25">
            <v>21.1424991607666</v>
          </cell>
          <cell r="EC25">
            <v>21.992501449585</v>
          </cell>
          <cell r="ED25">
            <v>23.3925010681152</v>
          </cell>
          <cell r="EE25">
            <v>23.3925010681152</v>
          </cell>
          <cell r="EF25">
            <v>22.8425018310547</v>
          </cell>
          <cell r="EG25">
            <v>22.4750015258789</v>
          </cell>
          <cell r="EH25">
            <v>21.575</v>
          </cell>
          <cell r="EI25">
            <v>23.6750003814697</v>
          </cell>
        </row>
        <row r="28">
          <cell r="D28">
            <v>9.36999893188477</v>
          </cell>
          <cell r="E28">
            <v>13.3699996471405</v>
          </cell>
          <cell r="F28">
            <v>3.17999982833862</v>
          </cell>
        </row>
        <row r="28">
          <cell r="H28">
            <v>3.1800000667572</v>
          </cell>
          <cell r="I28">
            <v>3.1800000667572</v>
          </cell>
          <cell r="J28">
            <v>3.1800000667572</v>
          </cell>
        </row>
        <row r="28">
          <cell r="AF28">
            <v>3.1800000667572</v>
          </cell>
          <cell r="AG28">
            <v>3.1800000667572</v>
          </cell>
          <cell r="AH28">
            <v>3.1800000667572</v>
          </cell>
          <cell r="AI28">
            <v>3.1800000667572</v>
          </cell>
          <cell r="AJ28">
            <v>3.1800000667572</v>
          </cell>
          <cell r="AK28">
            <v>14.3699998855591</v>
          </cell>
          <cell r="AL28">
            <v>14.3699998855591</v>
          </cell>
          <cell r="AM28">
            <v>14.3699998855591</v>
          </cell>
          <cell r="AN28">
            <v>3.17999982833862</v>
          </cell>
          <cell r="AO28">
            <v>3.1800000667572</v>
          </cell>
          <cell r="AP28">
            <v>3.1800000667572</v>
          </cell>
          <cell r="AQ28">
            <v>3.1800000667572</v>
          </cell>
          <cell r="AR28">
            <v>3.1800000667572</v>
          </cell>
          <cell r="AS28">
            <v>3.1800000667572</v>
          </cell>
          <cell r="AT28">
            <v>3.1800000667572</v>
          </cell>
          <cell r="AU28">
            <v>3.1800000667572</v>
          </cell>
          <cell r="AV28">
            <v>3.1800000667572</v>
          </cell>
          <cell r="AW28">
            <v>14.3699998855591</v>
          </cell>
          <cell r="AX28">
            <v>14.3699998855591</v>
          </cell>
          <cell r="AY28">
            <v>14.3699998855591</v>
          </cell>
          <cell r="AZ28">
            <v>3.17999982833862</v>
          </cell>
          <cell r="BA28">
            <v>3.1800000667572</v>
          </cell>
          <cell r="BB28">
            <v>3.1800000667572</v>
          </cell>
          <cell r="BC28">
            <v>3.1800000667572</v>
          </cell>
          <cell r="BD28">
            <v>3.1800000667572</v>
          </cell>
          <cell r="BE28">
            <v>3.1800000667572</v>
          </cell>
          <cell r="BF28">
            <v>3.1800000667572</v>
          </cell>
          <cell r="BG28">
            <v>3.1800000667572</v>
          </cell>
          <cell r="BH28">
            <v>3.1800000667572</v>
          </cell>
          <cell r="BI28">
            <v>14.3699998855591</v>
          </cell>
          <cell r="BJ28">
            <v>14.3699998855591</v>
          </cell>
          <cell r="BK28">
            <v>14.3699998855591</v>
          </cell>
          <cell r="BL28">
            <v>3.17999982833862</v>
          </cell>
          <cell r="BM28">
            <v>3.1800000667572</v>
          </cell>
          <cell r="BN28">
            <v>3.1800000667572</v>
          </cell>
          <cell r="BO28">
            <v>3.1800000667572</v>
          </cell>
          <cell r="BP28">
            <v>3.1800000667572</v>
          </cell>
          <cell r="BQ28">
            <v>3.1800000667572</v>
          </cell>
          <cell r="BR28">
            <v>3.1800000667572</v>
          </cell>
          <cell r="BS28">
            <v>3.1800000667572</v>
          </cell>
          <cell r="BT28">
            <v>3.1800000667572</v>
          </cell>
          <cell r="BU28">
            <v>14.3699998855591</v>
          </cell>
          <cell r="BV28">
            <v>14.3699998855591</v>
          </cell>
          <cell r="BW28">
            <v>14.3699998855591</v>
          </cell>
          <cell r="BX28">
            <v>3.17999982833862</v>
          </cell>
          <cell r="BY28">
            <v>3.1800000667572</v>
          </cell>
          <cell r="BZ28">
            <v>3.1800000667572</v>
          </cell>
          <cell r="CA28">
            <v>3.1800000667572</v>
          </cell>
          <cell r="CB28">
            <v>3.1800000667572</v>
          </cell>
          <cell r="CC28">
            <v>3.1800000667572</v>
          </cell>
          <cell r="CD28">
            <v>3.1800000667572</v>
          </cell>
          <cell r="CE28">
            <v>3.1800000667572</v>
          </cell>
          <cell r="CF28">
            <v>3.1800000667572</v>
          </cell>
          <cell r="CG28">
            <v>14.3699998855591</v>
          </cell>
          <cell r="CH28">
            <v>14.3699998855591</v>
          </cell>
          <cell r="CI28">
            <v>14.3699998855591</v>
          </cell>
          <cell r="CJ28">
            <v>3.17999982833862</v>
          </cell>
          <cell r="CK28">
            <v>3.1800000667572</v>
          </cell>
          <cell r="CL28">
            <v>3.1800000667572</v>
          </cell>
          <cell r="CM28">
            <v>3.1800000667572</v>
          </cell>
          <cell r="CN28">
            <v>3.1800000667572</v>
          </cell>
          <cell r="CO28">
            <v>3.1800000667572</v>
          </cell>
          <cell r="CP28">
            <v>3.1800000667572</v>
          </cell>
          <cell r="CQ28">
            <v>3.1800000667572</v>
          </cell>
          <cell r="CR28">
            <v>3.1800000667572</v>
          </cell>
          <cell r="CS28">
            <v>14.3699998855591</v>
          </cell>
          <cell r="CT28">
            <v>14.3699998855591</v>
          </cell>
          <cell r="CU28">
            <v>14.3699998855591</v>
          </cell>
          <cell r="CV28">
            <v>3.17999982833862</v>
          </cell>
          <cell r="CW28">
            <v>3.1800000667572</v>
          </cell>
          <cell r="CX28">
            <v>3.1800000667572</v>
          </cell>
          <cell r="CY28">
            <v>3.1800000667572</v>
          </cell>
          <cell r="CZ28">
            <v>3.1800000667572</v>
          </cell>
          <cell r="DA28">
            <v>3.1800000667572</v>
          </cell>
          <cell r="DB28">
            <v>3.1800000667572</v>
          </cell>
          <cell r="DC28">
            <v>3.1800000667572</v>
          </cell>
          <cell r="DD28">
            <v>3.1800000667572</v>
          </cell>
          <cell r="DE28">
            <v>14.3699998855591</v>
          </cell>
          <cell r="DF28">
            <v>14.3699998855591</v>
          </cell>
          <cell r="DG28">
            <v>14.3699998855591</v>
          </cell>
          <cell r="DH28">
            <v>3.17999982833862</v>
          </cell>
          <cell r="DI28">
            <v>3.1800000667572</v>
          </cell>
          <cell r="DJ28">
            <v>3.1800000667572</v>
          </cell>
          <cell r="DK28">
            <v>3.1800000667572</v>
          </cell>
          <cell r="DL28">
            <v>3.1800000667572</v>
          </cell>
          <cell r="DM28">
            <v>3.1800000667572</v>
          </cell>
          <cell r="DN28">
            <v>3.1800000667572</v>
          </cell>
          <cell r="DO28">
            <v>3.1800000667572</v>
          </cell>
          <cell r="DP28">
            <v>3.1800000667572</v>
          </cell>
          <cell r="DQ28">
            <v>14.3699998855591</v>
          </cell>
          <cell r="DR28">
            <v>14.3699998855591</v>
          </cell>
          <cell r="DS28">
            <v>14.3699998855591</v>
          </cell>
          <cell r="DT28">
            <v>3.17999982833862</v>
          </cell>
          <cell r="DU28">
            <v>3.1800000667572</v>
          </cell>
          <cell r="DV28">
            <v>3.1800000667572</v>
          </cell>
          <cell r="DW28">
            <v>3.1800000667572</v>
          </cell>
          <cell r="DX28">
            <v>3.1800000667572</v>
          </cell>
          <cell r="DY28">
            <v>3.1800000667572</v>
          </cell>
          <cell r="DZ28">
            <v>3.1800000667572</v>
          </cell>
          <cell r="EA28">
            <v>3.1800000667572</v>
          </cell>
          <cell r="EB28">
            <v>3.1800000667572</v>
          </cell>
          <cell r="EC28">
            <v>14.3699998855591</v>
          </cell>
          <cell r="ED28">
            <v>14.3699998855591</v>
          </cell>
          <cell r="EE28">
            <v>14.3699998855591</v>
          </cell>
          <cell r="EF28">
            <v>3.17999982833862</v>
          </cell>
          <cell r="EG28">
            <v>3.1800000667572</v>
          </cell>
          <cell r="EH28">
            <v>3.1800000667572</v>
          </cell>
          <cell r="EI28">
            <v>3.1800000667572</v>
          </cell>
        </row>
        <row r="29">
          <cell r="D29">
            <v>9.09000015258789</v>
          </cell>
          <cell r="E29">
            <v>8.71500015258789</v>
          </cell>
          <cell r="F29">
            <v>2.12000012397766</v>
          </cell>
        </row>
        <row r="29">
          <cell r="H29">
            <v>2.11999988555908</v>
          </cell>
          <cell r="I29">
            <v>2.11999988555908</v>
          </cell>
          <cell r="J29">
            <v>2.11999988555908</v>
          </cell>
        </row>
        <row r="29">
          <cell r="AF29">
            <v>2.11999988555908</v>
          </cell>
          <cell r="AG29">
            <v>2.11999988555908</v>
          </cell>
          <cell r="AH29">
            <v>2.11999988555908</v>
          </cell>
          <cell r="AI29">
            <v>2.11999988555908</v>
          </cell>
          <cell r="AJ29">
            <v>2.11999988555908</v>
          </cell>
          <cell r="AK29">
            <v>9.59000015258789</v>
          </cell>
          <cell r="AL29">
            <v>9.59000015258789</v>
          </cell>
          <cell r="AM29">
            <v>9.59000015258789</v>
          </cell>
          <cell r="AN29">
            <v>2.12000012397766</v>
          </cell>
          <cell r="AO29">
            <v>2.11999988555908</v>
          </cell>
          <cell r="AP29">
            <v>2.11999988555908</v>
          </cell>
          <cell r="AQ29">
            <v>2.11999988555908</v>
          </cell>
          <cell r="AR29">
            <v>2.11999988555908</v>
          </cell>
          <cell r="AS29">
            <v>2.11999988555908</v>
          </cell>
          <cell r="AT29">
            <v>2.11999988555908</v>
          </cell>
          <cell r="AU29">
            <v>2.11999988555908</v>
          </cell>
          <cell r="AV29">
            <v>2.11999988555908</v>
          </cell>
          <cell r="AW29">
            <v>9.59000015258789</v>
          </cell>
          <cell r="AX29">
            <v>9.59000015258789</v>
          </cell>
          <cell r="AY29">
            <v>9.59000015258789</v>
          </cell>
          <cell r="AZ29">
            <v>2.12000012397766</v>
          </cell>
          <cell r="BA29">
            <v>2.11999988555908</v>
          </cell>
          <cell r="BB29">
            <v>2.11999988555908</v>
          </cell>
          <cell r="BC29">
            <v>2.11999988555908</v>
          </cell>
          <cell r="BD29">
            <v>2.11999988555908</v>
          </cell>
          <cell r="BE29">
            <v>2.11999988555908</v>
          </cell>
          <cell r="BF29">
            <v>2.11999988555908</v>
          </cell>
          <cell r="BG29">
            <v>2.11999988555908</v>
          </cell>
          <cell r="BH29">
            <v>2.11999988555908</v>
          </cell>
          <cell r="BI29">
            <v>9.59000015258789</v>
          </cell>
          <cell r="BJ29">
            <v>9.59000015258789</v>
          </cell>
          <cell r="BK29">
            <v>9.59000015258789</v>
          </cell>
          <cell r="BL29">
            <v>2.12000012397766</v>
          </cell>
          <cell r="BM29">
            <v>2.11999988555908</v>
          </cell>
          <cell r="BN29">
            <v>2.11999988555908</v>
          </cell>
          <cell r="BO29">
            <v>2.11999988555908</v>
          </cell>
          <cell r="BP29">
            <v>2.11999988555908</v>
          </cell>
          <cell r="BQ29">
            <v>2.11999988555908</v>
          </cell>
          <cell r="BR29">
            <v>2.11999988555908</v>
          </cell>
          <cell r="BS29">
            <v>2.11999988555908</v>
          </cell>
          <cell r="BT29">
            <v>2.11999988555908</v>
          </cell>
          <cell r="BU29">
            <v>9.59000015258789</v>
          </cell>
          <cell r="BV29">
            <v>9.59000015258789</v>
          </cell>
          <cell r="BW29">
            <v>9.59000015258789</v>
          </cell>
          <cell r="BX29">
            <v>2.12000012397766</v>
          </cell>
          <cell r="BY29">
            <v>2.11999988555908</v>
          </cell>
          <cell r="BZ29">
            <v>2.11999988555908</v>
          </cell>
          <cell r="CA29">
            <v>2.11999988555908</v>
          </cell>
          <cell r="CB29">
            <v>2.11999988555908</v>
          </cell>
          <cell r="CC29">
            <v>2.11999988555908</v>
          </cell>
          <cell r="CD29">
            <v>2.11999988555908</v>
          </cell>
          <cell r="CE29">
            <v>2.11999988555908</v>
          </cell>
          <cell r="CF29">
            <v>2.11999988555908</v>
          </cell>
          <cell r="CG29">
            <v>9.59000015258789</v>
          </cell>
          <cell r="CH29">
            <v>9.59000015258789</v>
          </cell>
          <cell r="CI29">
            <v>9.59000015258789</v>
          </cell>
          <cell r="CJ29">
            <v>2.12000012397766</v>
          </cell>
          <cell r="CK29">
            <v>2.11999988555908</v>
          </cell>
          <cell r="CL29">
            <v>2.11999988555908</v>
          </cell>
          <cell r="CM29">
            <v>2.11999988555908</v>
          </cell>
          <cell r="CN29">
            <v>2.11999988555908</v>
          </cell>
          <cell r="CO29">
            <v>2.11999988555908</v>
          </cell>
          <cell r="CP29">
            <v>2.11999988555908</v>
          </cell>
          <cell r="CQ29">
            <v>2.11999988555908</v>
          </cell>
          <cell r="CR29">
            <v>2.11999988555908</v>
          </cell>
          <cell r="CS29">
            <v>9.59000015258789</v>
          </cell>
          <cell r="CT29">
            <v>9.59000015258789</v>
          </cell>
          <cell r="CU29">
            <v>9.59000015258789</v>
          </cell>
          <cell r="CV29">
            <v>2.12000012397766</v>
          </cell>
          <cell r="CW29">
            <v>2.11999988555908</v>
          </cell>
          <cell r="CX29">
            <v>2.11999988555908</v>
          </cell>
          <cell r="CY29">
            <v>2.11999988555908</v>
          </cell>
          <cell r="CZ29">
            <v>2.11999988555908</v>
          </cell>
          <cell r="DA29">
            <v>2.11999988555908</v>
          </cell>
          <cell r="DB29">
            <v>2.11999988555908</v>
          </cell>
          <cell r="DC29">
            <v>2.11999988555908</v>
          </cell>
          <cell r="DD29">
            <v>2.11999988555908</v>
          </cell>
          <cell r="DE29">
            <v>9.59000015258789</v>
          </cell>
          <cell r="DF29">
            <v>9.59000015258789</v>
          </cell>
          <cell r="DG29">
            <v>9.59000015258789</v>
          </cell>
          <cell r="DH29">
            <v>2.12000012397766</v>
          </cell>
          <cell r="DI29">
            <v>2.11999988555908</v>
          </cell>
          <cell r="DJ29">
            <v>2.11999988555908</v>
          </cell>
          <cell r="DK29">
            <v>2.11999988555908</v>
          </cell>
          <cell r="DL29">
            <v>2.11999988555908</v>
          </cell>
          <cell r="DM29">
            <v>2.11999988555908</v>
          </cell>
          <cell r="DN29">
            <v>2.11999988555908</v>
          </cell>
          <cell r="DO29">
            <v>2.11999988555908</v>
          </cell>
          <cell r="DP29">
            <v>2.11999988555908</v>
          </cell>
          <cell r="DQ29">
            <v>9.59000015258789</v>
          </cell>
          <cell r="DR29">
            <v>9.59000015258789</v>
          </cell>
          <cell r="DS29">
            <v>9.59000015258789</v>
          </cell>
          <cell r="DT29">
            <v>2.12000012397766</v>
          </cell>
          <cell r="DU29">
            <v>2.11999988555908</v>
          </cell>
          <cell r="DV29">
            <v>2.11999988555908</v>
          </cell>
          <cell r="DW29">
            <v>2.11999988555908</v>
          </cell>
          <cell r="DX29">
            <v>2.11999988555908</v>
          </cell>
          <cell r="DY29">
            <v>2.11999988555908</v>
          </cell>
          <cell r="DZ29">
            <v>2.11999988555908</v>
          </cell>
          <cell r="EA29">
            <v>2.11999988555908</v>
          </cell>
          <cell r="EB29">
            <v>2.11999988555908</v>
          </cell>
          <cell r="EC29">
            <v>9.59000015258789</v>
          </cell>
          <cell r="ED29">
            <v>9.59000015258789</v>
          </cell>
          <cell r="EE29">
            <v>9.59000015258789</v>
          </cell>
          <cell r="EF29">
            <v>2.12000012397766</v>
          </cell>
          <cell r="EG29">
            <v>2.11999988555908</v>
          </cell>
          <cell r="EH29">
            <v>2.11999988555908</v>
          </cell>
          <cell r="EI29">
            <v>2.11999988555908</v>
          </cell>
        </row>
        <row r="30">
          <cell r="D30">
            <v>7.96000003814697</v>
          </cell>
          <cell r="E30">
            <v>7.33500003814697</v>
          </cell>
          <cell r="F30">
            <v>1.69000005722046</v>
          </cell>
        </row>
        <row r="30">
          <cell r="H30">
            <v>1.69000005722046</v>
          </cell>
          <cell r="I30">
            <v>1.69000005722046</v>
          </cell>
          <cell r="J30">
            <v>1.69000005722046</v>
          </cell>
        </row>
        <row r="30">
          <cell r="AF30">
            <v>1.69000005722046</v>
          </cell>
          <cell r="AG30">
            <v>1.69000005722046</v>
          </cell>
          <cell r="AH30">
            <v>1.69000005722046</v>
          </cell>
          <cell r="AI30">
            <v>1.69000005722046</v>
          </cell>
          <cell r="AJ30">
            <v>1.69000005722046</v>
          </cell>
          <cell r="AK30">
            <v>7.46000003814697</v>
          </cell>
          <cell r="AL30">
            <v>7.46000003814697</v>
          </cell>
          <cell r="AM30">
            <v>7.46000003814697</v>
          </cell>
          <cell r="AN30">
            <v>1.69000005722046</v>
          </cell>
          <cell r="AO30">
            <v>1.69000005722046</v>
          </cell>
          <cell r="AP30">
            <v>1.69000005722046</v>
          </cell>
          <cell r="AQ30">
            <v>1.69000005722046</v>
          </cell>
          <cell r="AR30">
            <v>1.69000005722046</v>
          </cell>
          <cell r="AS30">
            <v>1.69000005722046</v>
          </cell>
          <cell r="AT30">
            <v>1.69000005722046</v>
          </cell>
          <cell r="AU30">
            <v>1.69000005722046</v>
          </cell>
          <cell r="AV30">
            <v>1.69000005722046</v>
          </cell>
          <cell r="AW30">
            <v>7.46000003814697</v>
          </cell>
          <cell r="AX30">
            <v>7.46000003814697</v>
          </cell>
          <cell r="AY30">
            <v>7.46000003814697</v>
          </cell>
          <cell r="AZ30">
            <v>1.69000005722046</v>
          </cell>
          <cell r="BA30">
            <v>1.69000005722046</v>
          </cell>
          <cell r="BB30">
            <v>1.69000005722046</v>
          </cell>
          <cell r="BC30">
            <v>1.69000005722046</v>
          </cell>
          <cell r="BD30">
            <v>1.69000005722046</v>
          </cell>
          <cell r="BE30">
            <v>1.69000005722046</v>
          </cell>
          <cell r="BF30">
            <v>1.69000005722046</v>
          </cell>
          <cell r="BG30">
            <v>1.69000005722046</v>
          </cell>
          <cell r="BH30">
            <v>1.69000005722046</v>
          </cell>
          <cell r="BI30">
            <v>7.46000003814697</v>
          </cell>
          <cell r="BJ30">
            <v>7.46000003814697</v>
          </cell>
          <cell r="BK30">
            <v>7.46000003814697</v>
          </cell>
          <cell r="BL30">
            <v>1.69000005722046</v>
          </cell>
          <cell r="BM30">
            <v>1.69000005722046</v>
          </cell>
          <cell r="BN30">
            <v>1.69000005722046</v>
          </cell>
          <cell r="BO30">
            <v>1.69000005722046</v>
          </cell>
          <cell r="BP30">
            <v>1.69000005722046</v>
          </cell>
          <cell r="BQ30">
            <v>1.69000005722046</v>
          </cell>
          <cell r="BR30">
            <v>1.69000005722046</v>
          </cell>
          <cell r="BS30">
            <v>1.69000005722046</v>
          </cell>
          <cell r="BT30">
            <v>1.69000005722046</v>
          </cell>
          <cell r="BU30">
            <v>7.46000003814697</v>
          </cell>
          <cell r="BV30">
            <v>7.46000003814697</v>
          </cell>
          <cell r="BW30">
            <v>7.46000003814697</v>
          </cell>
          <cell r="BX30">
            <v>1.69000005722046</v>
          </cell>
          <cell r="BY30">
            <v>1.69000005722046</v>
          </cell>
          <cell r="BZ30">
            <v>1.69000005722046</v>
          </cell>
          <cell r="CA30">
            <v>1.69000005722046</v>
          </cell>
          <cell r="CB30">
            <v>1.69000005722046</v>
          </cell>
          <cell r="CC30">
            <v>1.69000005722046</v>
          </cell>
          <cell r="CD30">
            <v>1.69000005722046</v>
          </cell>
          <cell r="CE30">
            <v>1.69000005722046</v>
          </cell>
          <cell r="CF30">
            <v>1.69000005722046</v>
          </cell>
          <cell r="CG30">
            <v>7.46000003814697</v>
          </cell>
          <cell r="CH30">
            <v>7.46000003814697</v>
          </cell>
          <cell r="CI30">
            <v>7.46000003814697</v>
          </cell>
          <cell r="CJ30">
            <v>1.69000005722046</v>
          </cell>
          <cell r="CK30">
            <v>1.69000005722046</v>
          </cell>
          <cell r="CL30">
            <v>1.69000005722046</v>
          </cell>
          <cell r="CM30">
            <v>1.69000005722046</v>
          </cell>
          <cell r="CN30">
            <v>1.69000005722046</v>
          </cell>
          <cell r="CO30">
            <v>1.69000005722046</v>
          </cell>
          <cell r="CP30">
            <v>1.69000005722046</v>
          </cell>
          <cell r="CQ30">
            <v>1.69000005722046</v>
          </cell>
          <cell r="CR30">
            <v>1.69000005722046</v>
          </cell>
          <cell r="CS30">
            <v>7.46000003814697</v>
          </cell>
          <cell r="CT30">
            <v>7.46000003814697</v>
          </cell>
          <cell r="CU30">
            <v>7.46000003814697</v>
          </cell>
          <cell r="CV30">
            <v>1.69000005722046</v>
          </cell>
          <cell r="CW30">
            <v>1.69000005722046</v>
          </cell>
          <cell r="CX30">
            <v>1.69000005722046</v>
          </cell>
          <cell r="CY30">
            <v>1.69000005722046</v>
          </cell>
          <cell r="CZ30">
            <v>1.69000005722046</v>
          </cell>
          <cell r="DA30">
            <v>1.69000005722046</v>
          </cell>
          <cell r="DB30">
            <v>1.69000005722046</v>
          </cell>
          <cell r="DC30">
            <v>1.69000005722046</v>
          </cell>
          <cell r="DD30">
            <v>1.69000005722046</v>
          </cell>
          <cell r="DE30">
            <v>7.46000003814697</v>
          </cell>
          <cell r="DF30">
            <v>7.46000003814697</v>
          </cell>
          <cell r="DG30">
            <v>7.46000003814697</v>
          </cell>
          <cell r="DH30">
            <v>1.69000005722046</v>
          </cell>
          <cell r="DI30">
            <v>1.69000005722046</v>
          </cell>
          <cell r="DJ30">
            <v>1.69000005722046</v>
          </cell>
          <cell r="DK30">
            <v>1.69000005722046</v>
          </cell>
          <cell r="DL30">
            <v>1.69000005722046</v>
          </cell>
          <cell r="DM30">
            <v>1.69000005722046</v>
          </cell>
          <cell r="DN30">
            <v>1.69000005722046</v>
          </cell>
          <cell r="DO30">
            <v>1.69000005722046</v>
          </cell>
          <cell r="DP30">
            <v>1.69000005722046</v>
          </cell>
          <cell r="DQ30">
            <v>7.46000003814697</v>
          </cell>
          <cell r="DR30">
            <v>7.46000003814697</v>
          </cell>
          <cell r="DS30">
            <v>7.46000003814697</v>
          </cell>
          <cell r="DT30">
            <v>1.69000005722046</v>
          </cell>
          <cell r="DU30">
            <v>1.69000005722046</v>
          </cell>
          <cell r="DV30">
            <v>1.69000005722046</v>
          </cell>
          <cell r="DW30">
            <v>1.69000005722046</v>
          </cell>
          <cell r="DX30">
            <v>1.69000005722046</v>
          </cell>
          <cell r="DY30">
            <v>1.69000005722046</v>
          </cell>
          <cell r="DZ30">
            <v>1.69000005722046</v>
          </cell>
          <cell r="EA30">
            <v>1.69000005722046</v>
          </cell>
          <cell r="EB30">
            <v>1.69000005722046</v>
          </cell>
          <cell r="EC30">
            <v>7.46000003814697</v>
          </cell>
          <cell r="ED30">
            <v>7.46000003814697</v>
          </cell>
          <cell r="EE30">
            <v>7.46000003814697</v>
          </cell>
          <cell r="EF30">
            <v>1.69000005722046</v>
          </cell>
          <cell r="EG30">
            <v>1.69000005722046</v>
          </cell>
          <cell r="EH30">
            <v>1.69000005722046</v>
          </cell>
          <cell r="EI30">
            <v>1.69000005722046</v>
          </cell>
        </row>
        <row r="31">
          <cell r="D31">
            <v>4.55999994277954</v>
          </cell>
          <cell r="E31">
            <v>4.55999994277954</v>
          </cell>
          <cell r="F31">
            <v>5.13000011444092</v>
          </cell>
        </row>
        <row r="31">
          <cell r="H31">
            <v>5.13000011444092</v>
          </cell>
          <cell r="I31">
            <v>5.13000011444092</v>
          </cell>
          <cell r="J31">
            <v>5.13000011444092</v>
          </cell>
        </row>
        <row r="31"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</row>
        <row r="32">
          <cell r="D32">
            <v>1.80000305175781</v>
          </cell>
          <cell r="E32">
            <v>1.80000305175781</v>
          </cell>
          <cell r="F32">
            <v>1.80000305175781</v>
          </cell>
        </row>
        <row r="32">
          <cell r="H32">
            <v>1.80000305175781</v>
          </cell>
          <cell r="I32">
            <v>1.80000305175781</v>
          </cell>
          <cell r="J32">
            <v>1.80000305175781</v>
          </cell>
        </row>
        <row r="32">
          <cell r="AF32">
            <v>1.80000305175781</v>
          </cell>
          <cell r="AG32">
            <v>1.80000305175781</v>
          </cell>
          <cell r="AH32">
            <v>1.80000305175781</v>
          </cell>
          <cell r="AI32">
            <v>1.80000305175781</v>
          </cell>
          <cell r="AJ32">
            <v>1.80000305175781</v>
          </cell>
          <cell r="AK32">
            <v>1.80000305175781</v>
          </cell>
          <cell r="AL32">
            <v>1.80000305175781</v>
          </cell>
          <cell r="AM32">
            <v>1.80000305175781</v>
          </cell>
          <cell r="AN32">
            <v>1.80000305175781</v>
          </cell>
          <cell r="AO32">
            <v>1.80000305175781</v>
          </cell>
          <cell r="AP32">
            <v>1.80000305175781</v>
          </cell>
          <cell r="AQ32">
            <v>1.80000305175781</v>
          </cell>
          <cell r="AR32">
            <v>1.80000305175781</v>
          </cell>
          <cell r="AS32">
            <v>1.80000305175781</v>
          </cell>
          <cell r="AT32">
            <v>1.80000305175781</v>
          </cell>
          <cell r="AU32">
            <v>1.80000305175781</v>
          </cell>
          <cell r="AV32">
            <v>1.80000305175781</v>
          </cell>
          <cell r="AW32">
            <v>1.80000305175781</v>
          </cell>
          <cell r="AX32">
            <v>1.80000305175781</v>
          </cell>
          <cell r="AY32">
            <v>1.80000305175781</v>
          </cell>
          <cell r="AZ32">
            <v>1.80000305175781</v>
          </cell>
          <cell r="BA32">
            <v>1.80000305175781</v>
          </cell>
          <cell r="BB32">
            <v>1.80000305175781</v>
          </cell>
          <cell r="BC32">
            <v>1.80000305175781</v>
          </cell>
          <cell r="BD32">
            <v>1.80000305175781</v>
          </cell>
          <cell r="BE32">
            <v>1.79999923706055</v>
          </cell>
          <cell r="BF32">
            <v>1.79999923706055</v>
          </cell>
          <cell r="BG32">
            <v>1.79999923706055</v>
          </cell>
          <cell r="BH32">
            <v>1.80000305175781</v>
          </cell>
          <cell r="BI32">
            <v>1.80000305175781</v>
          </cell>
          <cell r="BJ32">
            <v>1.80000305175781</v>
          </cell>
          <cell r="BK32">
            <v>1.79999923706055</v>
          </cell>
          <cell r="BL32">
            <v>1.79999542236328</v>
          </cell>
          <cell r="BM32">
            <v>1.79999923706055</v>
          </cell>
          <cell r="BN32">
            <v>1.80000305175781</v>
          </cell>
          <cell r="BO32">
            <v>1.80000305175781</v>
          </cell>
          <cell r="BP32">
            <v>1.80000305175781</v>
          </cell>
          <cell r="BQ32">
            <v>1.79999923706055</v>
          </cell>
          <cell r="BR32">
            <v>1.79999542236328</v>
          </cell>
          <cell r="BS32">
            <v>1.79999923706055</v>
          </cell>
          <cell r="BT32">
            <v>1.80000305175781</v>
          </cell>
          <cell r="BU32">
            <v>1.80000305175781</v>
          </cell>
          <cell r="BV32">
            <v>1.80000305175781</v>
          </cell>
          <cell r="BW32">
            <v>1.79999923706055</v>
          </cell>
          <cell r="BX32">
            <v>1.80000305175781</v>
          </cell>
          <cell r="BY32">
            <v>1.79999923706055</v>
          </cell>
          <cell r="BZ32">
            <v>1.79999923706055</v>
          </cell>
          <cell r="CA32">
            <v>1.80000305175781</v>
          </cell>
          <cell r="CB32">
            <v>1.80000305175781</v>
          </cell>
          <cell r="CC32">
            <v>1.79999923706055</v>
          </cell>
          <cell r="CD32">
            <v>1.80000305175781</v>
          </cell>
          <cell r="CE32">
            <v>1.79999923706055</v>
          </cell>
          <cell r="CF32">
            <v>1.80000305175781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</row>
        <row r="33">
          <cell r="D33">
            <v>2</v>
          </cell>
          <cell r="E33">
            <v>2</v>
          </cell>
          <cell r="F33">
            <v>1.75000047683716</v>
          </cell>
        </row>
        <row r="33">
          <cell r="H33">
            <v>1.75</v>
          </cell>
          <cell r="I33">
            <v>1.75</v>
          </cell>
          <cell r="J33">
            <v>1.75</v>
          </cell>
        </row>
        <row r="33">
          <cell r="AF33">
            <v>1.54999983310699</v>
          </cell>
          <cell r="AG33">
            <v>1.54999983310699</v>
          </cell>
          <cell r="AH33">
            <v>1.54999983310699</v>
          </cell>
          <cell r="AI33">
            <v>1.54999983310699</v>
          </cell>
          <cell r="AJ33">
            <v>1.54999983310699</v>
          </cell>
          <cell r="AK33">
            <v>1.54999983310699</v>
          </cell>
          <cell r="AL33">
            <v>1.54999983310699</v>
          </cell>
          <cell r="AM33">
            <v>1.54999983310699</v>
          </cell>
          <cell r="AN33">
            <v>1.54999983310699</v>
          </cell>
          <cell r="AO33">
            <v>1.54999983310699</v>
          </cell>
          <cell r="AP33">
            <v>1.54999983310699</v>
          </cell>
          <cell r="AQ33">
            <v>1.54999983310699</v>
          </cell>
          <cell r="AR33">
            <v>1.30000019073486</v>
          </cell>
          <cell r="AS33">
            <v>1.30000019073486</v>
          </cell>
          <cell r="AT33">
            <v>1.30000019073486</v>
          </cell>
          <cell r="AU33">
            <v>1.30000019073486</v>
          </cell>
          <cell r="AV33">
            <v>1.30000019073486</v>
          </cell>
          <cell r="AW33">
            <v>1.30000019073486</v>
          </cell>
          <cell r="AX33">
            <v>1.30000019073486</v>
          </cell>
          <cell r="AY33">
            <v>1.30000019073486</v>
          </cell>
          <cell r="AZ33">
            <v>1.30000019073486</v>
          </cell>
          <cell r="BA33">
            <v>1.30000019073486</v>
          </cell>
          <cell r="BB33">
            <v>1.30000019073486</v>
          </cell>
          <cell r="BC33">
            <v>1.30000019073486</v>
          </cell>
          <cell r="BD33">
            <v>0.75</v>
          </cell>
          <cell r="BE33">
            <v>0.75</v>
          </cell>
          <cell r="BF33">
            <v>0.75</v>
          </cell>
          <cell r="BG33">
            <v>0.75</v>
          </cell>
          <cell r="BH33">
            <v>0.75</v>
          </cell>
          <cell r="BI33">
            <v>0.75</v>
          </cell>
          <cell r="BJ33">
            <v>0.75</v>
          </cell>
          <cell r="BK33">
            <v>0.75</v>
          </cell>
          <cell r="BL33">
            <v>0.75</v>
          </cell>
          <cell r="BM33">
            <v>0.75</v>
          </cell>
          <cell r="BN33">
            <v>0.75</v>
          </cell>
          <cell r="BO33">
            <v>0.75</v>
          </cell>
          <cell r="BP33">
            <v>0.75</v>
          </cell>
          <cell r="BQ33">
            <v>0.75</v>
          </cell>
          <cell r="BR33">
            <v>0.75</v>
          </cell>
          <cell r="BS33">
            <v>0.75</v>
          </cell>
          <cell r="BT33">
            <v>0.75</v>
          </cell>
          <cell r="BU33">
            <v>0.75</v>
          </cell>
          <cell r="BV33">
            <v>0.75</v>
          </cell>
          <cell r="BW33">
            <v>0.75</v>
          </cell>
          <cell r="BX33">
            <v>0.75</v>
          </cell>
          <cell r="BY33">
            <v>0.75</v>
          </cell>
          <cell r="BZ33">
            <v>0.75</v>
          </cell>
          <cell r="CA33">
            <v>0.75</v>
          </cell>
          <cell r="CB33">
            <v>0.75</v>
          </cell>
          <cell r="CC33">
            <v>0.75</v>
          </cell>
          <cell r="CD33">
            <v>0.75</v>
          </cell>
          <cell r="CE33">
            <v>0.75</v>
          </cell>
          <cell r="CF33">
            <v>0.75</v>
          </cell>
          <cell r="CG33">
            <v>0.75</v>
          </cell>
          <cell r="CH33">
            <v>0.75</v>
          </cell>
          <cell r="CI33">
            <v>0.75</v>
          </cell>
          <cell r="CJ33">
            <v>0.75</v>
          </cell>
          <cell r="CK33">
            <v>0.75</v>
          </cell>
          <cell r="CL33">
            <v>0.75</v>
          </cell>
          <cell r="CM33">
            <v>0.75</v>
          </cell>
          <cell r="CN33">
            <v>0.75</v>
          </cell>
          <cell r="CO33">
            <v>0.75</v>
          </cell>
          <cell r="CP33">
            <v>0.75</v>
          </cell>
          <cell r="CQ33">
            <v>0.75</v>
          </cell>
          <cell r="CR33">
            <v>0.75</v>
          </cell>
          <cell r="CS33">
            <v>0.75</v>
          </cell>
          <cell r="CT33">
            <v>0.75</v>
          </cell>
          <cell r="CU33">
            <v>0.75</v>
          </cell>
          <cell r="CV33">
            <v>0.75</v>
          </cell>
          <cell r="CW33">
            <v>0.75</v>
          </cell>
          <cell r="CX33">
            <v>0.75</v>
          </cell>
          <cell r="CY33">
            <v>0.75</v>
          </cell>
          <cell r="CZ33">
            <v>0.75</v>
          </cell>
          <cell r="DA33">
            <v>0.75</v>
          </cell>
          <cell r="DB33">
            <v>0.75</v>
          </cell>
          <cell r="DC33">
            <v>0.75</v>
          </cell>
          <cell r="DD33">
            <v>0.75</v>
          </cell>
          <cell r="DE33">
            <v>0.75</v>
          </cell>
          <cell r="DF33">
            <v>0.75</v>
          </cell>
          <cell r="DG33">
            <v>0.75</v>
          </cell>
          <cell r="DH33">
            <v>0.75</v>
          </cell>
          <cell r="DI33">
            <v>0.75</v>
          </cell>
          <cell r="DJ33">
            <v>0.75</v>
          </cell>
          <cell r="DK33">
            <v>0.75</v>
          </cell>
          <cell r="DL33">
            <v>0.75</v>
          </cell>
          <cell r="DM33">
            <v>0.75</v>
          </cell>
          <cell r="DN33">
            <v>0.75</v>
          </cell>
          <cell r="DO33">
            <v>0.75</v>
          </cell>
          <cell r="DP33">
            <v>0.75</v>
          </cell>
          <cell r="DQ33">
            <v>0.75</v>
          </cell>
          <cell r="DR33">
            <v>0.75</v>
          </cell>
          <cell r="DS33">
            <v>1.54999995231628</v>
          </cell>
          <cell r="DT33">
            <v>1.54999995231628</v>
          </cell>
          <cell r="DU33">
            <v>1.54999995231628</v>
          </cell>
          <cell r="DV33">
            <v>1.54999995231628</v>
          </cell>
          <cell r="DW33">
            <v>1.04999995231628</v>
          </cell>
          <cell r="DX33">
            <v>1.04999995231628</v>
          </cell>
          <cell r="DY33">
            <v>1.04999995231628</v>
          </cell>
          <cell r="DZ33">
            <v>1.04999995231628</v>
          </cell>
          <cell r="EA33">
            <v>1.04999995231628</v>
          </cell>
          <cell r="EB33">
            <v>1.04999995231628</v>
          </cell>
          <cell r="EC33">
            <v>1.54999995231628</v>
          </cell>
          <cell r="ED33">
            <v>1.54999995231628</v>
          </cell>
          <cell r="EE33">
            <v>1.54999995231628</v>
          </cell>
          <cell r="EF33">
            <v>1.54999995231628</v>
          </cell>
          <cell r="EG33">
            <v>1.54999995231628</v>
          </cell>
          <cell r="EH33">
            <v>1.54999995231628</v>
          </cell>
          <cell r="EI33">
            <v>1.04999995231628</v>
          </cell>
        </row>
        <row r="34">
          <cell r="D34">
            <v>35.5</v>
          </cell>
          <cell r="E34">
            <v>47.6125011444092</v>
          </cell>
          <cell r="F34">
            <v>34.9250030517578</v>
          </cell>
        </row>
        <row r="34">
          <cell r="H34">
            <v>36.2250022888184</v>
          </cell>
          <cell r="I34">
            <v>36.8250007629395</v>
          </cell>
          <cell r="J34">
            <v>37.4249992370606</v>
          </cell>
        </row>
        <row r="34">
          <cell r="AF34">
            <v>37.6044960021973</v>
          </cell>
          <cell r="AG34">
            <v>36.9294967651367</v>
          </cell>
          <cell r="AH34">
            <v>29.0749969482422</v>
          </cell>
          <cell r="AI34">
            <v>28.4000015258789</v>
          </cell>
          <cell r="AJ34">
            <v>28</v>
          </cell>
          <cell r="AK34">
            <v>29.8000030517578</v>
          </cell>
          <cell r="AL34">
            <v>37.4000015258789</v>
          </cell>
          <cell r="AM34">
            <v>39.1500015258789</v>
          </cell>
          <cell r="AN34">
            <v>29.3250007629395</v>
          </cell>
          <cell r="AO34">
            <v>28.3250007629395</v>
          </cell>
          <cell r="AP34">
            <v>30.9249992370605</v>
          </cell>
          <cell r="AQ34">
            <v>30.2749977111816</v>
          </cell>
          <cell r="AR34">
            <v>35.6544952392578</v>
          </cell>
          <cell r="AS34">
            <v>35.9794960021973</v>
          </cell>
          <cell r="AT34">
            <v>25.8749961853027</v>
          </cell>
          <cell r="AU34">
            <v>25.9000015258789</v>
          </cell>
          <cell r="AV34">
            <v>25.9500007629395</v>
          </cell>
          <cell r="AW34">
            <v>28.8000030517578</v>
          </cell>
          <cell r="AX34">
            <v>36.4000015258789</v>
          </cell>
          <cell r="AY34">
            <v>38.1500015258789</v>
          </cell>
          <cell r="AZ34">
            <v>28.3250007629395</v>
          </cell>
          <cell r="BA34">
            <v>27.3250007629395</v>
          </cell>
          <cell r="BB34">
            <v>29.9249992370605</v>
          </cell>
          <cell r="BC34">
            <v>29.2749977111816</v>
          </cell>
          <cell r="BD34">
            <v>34.8544952392578</v>
          </cell>
          <cell r="BE34">
            <v>35.1794960021973</v>
          </cell>
          <cell r="BF34">
            <v>25.0749961853027</v>
          </cell>
          <cell r="BG34">
            <v>25.1000015258789</v>
          </cell>
          <cell r="BH34">
            <v>25.1500007629395</v>
          </cell>
          <cell r="BI34">
            <v>28.0000030517578</v>
          </cell>
          <cell r="BJ34">
            <v>35.6000015258789</v>
          </cell>
          <cell r="BK34">
            <v>37.3500015258789</v>
          </cell>
          <cell r="BL34">
            <v>27.5250007629395</v>
          </cell>
          <cell r="BM34">
            <v>26.5250007629395</v>
          </cell>
          <cell r="BN34">
            <v>29.1249992370605</v>
          </cell>
          <cell r="BO34">
            <v>28.4749977111816</v>
          </cell>
          <cell r="BP34">
            <v>34.8544952392578</v>
          </cell>
          <cell r="BQ34">
            <v>35.1794960021973</v>
          </cell>
          <cell r="BR34">
            <v>25.0749961853027</v>
          </cell>
          <cell r="BS34">
            <v>25.1000015258789</v>
          </cell>
          <cell r="BT34">
            <v>25.1500007629395</v>
          </cell>
          <cell r="BU34">
            <v>28.0000030517578</v>
          </cell>
          <cell r="BV34">
            <v>35.6000015258789</v>
          </cell>
          <cell r="BW34">
            <v>37.3500015258789</v>
          </cell>
          <cell r="BX34">
            <v>27.5250007629395</v>
          </cell>
          <cell r="BY34">
            <v>26.5250007629395</v>
          </cell>
          <cell r="BZ34">
            <v>29.1249992370605</v>
          </cell>
          <cell r="CA34">
            <v>28.4749977111816</v>
          </cell>
          <cell r="CB34">
            <v>35.1044952392578</v>
          </cell>
          <cell r="CC34">
            <v>35.4294960021973</v>
          </cell>
          <cell r="CD34">
            <v>25.3249961853027</v>
          </cell>
          <cell r="CE34">
            <v>25.3500015258789</v>
          </cell>
          <cell r="CF34">
            <v>25.4000007629395</v>
          </cell>
          <cell r="CG34">
            <v>28.2500030517578</v>
          </cell>
          <cell r="CH34">
            <v>35.8500015258789</v>
          </cell>
          <cell r="CI34">
            <v>37.6000015258789</v>
          </cell>
          <cell r="CJ34">
            <v>27.7750007629395</v>
          </cell>
          <cell r="CK34">
            <v>26.7750007629395</v>
          </cell>
          <cell r="CL34">
            <v>29.3749992370605</v>
          </cell>
          <cell r="CM34">
            <v>28.7249977111816</v>
          </cell>
          <cell r="CN34">
            <v>35.6044952392578</v>
          </cell>
          <cell r="CO34">
            <v>35.9294960021973</v>
          </cell>
          <cell r="CP34">
            <v>25.8249961853027</v>
          </cell>
          <cell r="CQ34">
            <v>25.8500015258789</v>
          </cell>
          <cell r="CR34">
            <v>25.9000007629395</v>
          </cell>
          <cell r="CS34">
            <v>28.7500030517578</v>
          </cell>
          <cell r="CT34">
            <v>36.3500015258789</v>
          </cell>
          <cell r="CU34">
            <v>38.1000015258789</v>
          </cell>
          <cell r="CV34">
            <v>28.2750007629395</v>
          </cell>
          <cell r="CW34">
            <v>27.2750007629395</v>
          </cell>
          <cell r="CX34">
            <v>29.8749992370605</v>
          </cell>
          <cell r="CY34">
            <v>29.2249977111816</v>
          </cell>
          <cell r="CZ34">
            <v>36.1044952392578</v>
          </cell>
          <cell r="DA34">
            <v>36.4294960021973</v>
          </cell>
          <cell r="DB34">
            <v>26.3249961853027</v>
          </cell>
          <cell r="DC34">
            <v>26.3500015258789</v>
          </cell>
          <cell r="DD34">
            <v>26.4000007629395</v>
          </cell>
          <cell r="DE34">
            <v>29.2500030517578</v>
          </cell>
          <cell r="DF34">
            <v>36.8500015258789</v>
          </cell>
          <cell r="DG34">
            <v>38.6000015258789</v>
          </cell>
          <cell r="DH34">
            <v>28.7750007629395</v>
          </cell>
          <cell r="DI34">
            <v>27.7750007629395</v>
          </cell>
          <cell r="DJ34">
            <v>30.3749992370605</v>
          </cell>
          <cell r="DK34">
            <v>29.7249977111816</v>
          </cell>
          <cell r="DL34">
            <v>36.6044952392578</v>
          </cell>
          <cell r="DM34">
            <v>36.9294960021973</v>
          </cell>
          <cell r="DN34">
            <v>26.8249961853027</v>
          </cell>
          <cell r="DO34">
            <v>26.8500015258789</v>
          </cell>
          <cell r="DP34">
            <v>26.9000007629395</v>
          </cell>
          <cell r="DQ34">
            <v>29.7500030517578</v>
          </cell>
          <cell r="DR34">
            <v>37.3500015258789</v>
          </cell>
          <cell r="DS34">
            <v>39.1000015258789</v>
          </cell>
          <cell r="DT34">
            <v>29.2750007629395</v>
          </cell>
          <cell r="DU34">
            <v>28.2750007629395</v>
          </cell>
          <cell r="DV34">
            <v>30.8749992370605</v>
          </cell>
          <cell r="DW34">
            <v>30.2249977111816</v>
          </cell>
          <cell r="DX34">
            <v>37.1044952392578</v>
          </cell>
          <cell r="DY34">
            <v>37.4294960021973</v>
          </cell>
          <cell r="DZ34">
            <v>27.3249961853027</v>
          </cell>
          <cell r="EA34">
            <v>27.3500015258789</v>
          </cell>
          <cell r="EB34">
            <v>27.4000007629395</v>
          </cell>
          <cell r="EC34">
            <v>30.2500030517578</v>
          </cell>
          <cell r="ED34">
            <v>37.8500015258789</v>
          </cell>
          <cell r="EE34">
            <v>39.6000015258789</v>
          </cell>
          <cell r="EF34">
            <v>29.7750007629395</v>
          </cell>
          <cell r="EG34">
            <v>28.7750007629395</v>
          </cell>
          <cell r="EH34">
            <v>31.3749992370605</v>
          </cell>
          <cell r="EI34">
            <v>30.7249977111816</v>
          </cell>
        </row>
        <row r="35">
          <cell r="D35">
            <v>25.5</v>
          </cell>
          <cell r="E35">
            <v>26.5018768310547</v>
          </cell>
          <cell r="F35">
            <v>23.9999980926514</v>
          </cell>
        </row>
        <row r="35">
          <cell r="H35">
            <v>26.0020008087158</v>
          </cell>
          <cell r="I35">
            <v>26.0037498474121</v>
          </cell>
          <cell r="J35">
            <v>25.9987487792969</v>
          </cell>
        </row>
        <row r="35">
          <cell r="AF35">
            <v>29.0000038146973</v>
          </cell>
          <cell r="AG35">
            <v>29</v>
          </cell>
          <cell r="AH35">
            <v>26</v>
          </cell>
          <cell r="AI35">
            <v>25.996000289917</v>
          </cell>
          <cell r="AJ35">
            <v>27</v>
          </cell>
          <cell r="AK35">
            <v>26.9999980926514</v>
          </cell>
          <cell r="AL35">
            <v>28.9999961853027</v>
          </cell>
          <cell r="AM35">
            <v>29</v>
          </cell>
          <cell r="AN35">
            <v>25.0004997253418</v>
          </cell>
          <cell r="AO35">
            <v>25.9950008392334</v>
          </cell>
          <cell r="AP35">
            <v>25.9950008392334</v>
          </cell>
          <cell r="AQ35">
            <v>26.0049991607666</v>
          </cell>
          <cell r="AR35">
            <v>30.0040016174316</v>
          </cell>
          <cell r="AS35">
            <v>30</v>
          </cell>
          <cell r="AT35">
            <v>27.0037517547607</v>
          </cell>
          <cell r="AU35">
            <v>26.9969997406006</v>
          </cell>
          <cell r="AV35">
            <v>26.9990005493164</v>
          </cell>
          <cell r="AW35">
            <v>31</v>
          </cell>
          <cell r="AX35">
            <v>32</v>
          </cell>
          <cell r="AY35">
            <v>32</v>
          </cell>
          <cell r="AZ35">
            <v>24.0004997253418</v>
          </cell>
          <cell r="BA35">
            <v>26.9950008392334</v>
          </cell>
          <cell r="BB35">
            <v>26.9950008392334</v>
          </cell>
          <cell r="BC35">
            <v>27.9950008392334</v>
          </cell>
          <cell r="BD35">
            <v>31.0040016174316</v>
          </cell>
          <cell r="BE35">
            <v>31.002498626709</v>
          </cell>
          <cell r="BF35">
            <v>23.9987506866455</v>
          </cell>
          <cell r="BG35">
            <v>24.0030002593994</v>
          </cell>
          <cell r="BH35">
            <v>24.003002166748</v>
          </cell>
          <cell r="BI35">
            <v>26.0000038146973</v>
          </cell>
          <cell r="BJ35">
            <v>32.9999961853027</v>
          </cell>
          <cell r="BK35">
            <v>32.9999961853027</v>
          </cell>
          <cell r="BL35">
            <v>26.0035018920898</v>
          </cell>
          <cell r="BM35">
            <v>26.0000019073486</v>
          </cell>
          <cell r="BN35">
            <v>26.0000019073486</v>
          </cell>
          <cell r="BO35">
            <v>27.0040016174316</v>
          </cell>
          <cell r="BP35">
            <v>29.0039978027344</v>
          </cell>
          <cell r="BQ35">
            <v>29.004997253418</v>
          </cell>
          <cell r="BR35">
            <v>23.0012493133545</v>
          </cell>
          <cell r="BS35">
            <v>22.9980010986328</v>
          </cell>
          <cell r="BT35">
            <v>22.9980010986328</v>
          </cell>
          <cell r="BU35">
            <v>29.0000019073486</v>
          </cell>
          <cell r="BV35">
            <v>31.0000038146973</v>
          </cell>
          <cell r="BW35">
            <v>31</v>
          </cell>
          <cell r="BX35">
            <v>23.0010013580322</v>
          </cell>
          <cell r="BY35">
            <v>25.997501373291</v>
          </cell>
          <cell r="BZ35">
            <v>26.997501373291</v>
          </cell>
          <cell r="CA35">
            <v>27.0014991760254</v>
          </cell>
          <cell r="CB35">
            <v>32.0040016174316</v>
          </cell>
          <cell r="CC35">
            <v>31.9975051879883</v>
          </cell>
          <cell r="CD35">
            <v>23.0037479400635</v>
          </cell>
          <cell r="CE35">
            <v>23.0030002593994</v>
          </cell>
          <cell r="CF35">
            <v>22.9980010986328</v>
          </cell>
          <cell r="CG35">
            <v>27</v>
          </cell>
          <cell r="CH35">
            <v>35</v>
          </cell>
          <cell r="CI35">
            <v>35</v>
          </cell>
          <cell r="CJ35">
            <v>22.9985008239746</v>
          </cell>
          <cell r="CK35">
            <v>25.9950008392334</v>
          </cell>
          <cell r="CL35">
            <v>25.9950008392334</v>
          </cell>
          <cell r="CM35">
            <v>25.9990005493164</v>
          </cell>
          <cell r="CN35">
            <v>33.0040016174316</v>
          </cell>
          <cell r="CO35">
            <v>33</v>
          </cell>
          <cell r="CP35">
            <v>22.9962501525879</v>
          </cell>
          <cell r="CQ35">
            <v>23.9980010986328</v>
          </cell>
          <cell r="CR35">
            <v>24.0030002593994</v>
          </cell>
          <cell r="CS35">
            <v>27.0000019073486</v>
          </cell>
          <cell r="CT35">
            <v>35</v>
          </cell>
          <cell r="CU35">
            <v>35.0000038146973</v>
          </cell>
          <cell r="CV35">
            <v>25.996000289917</v>
          </cell>
          <cell r="CW35">
            <v>26.0025005340576</v>
          </cell>
          <cell r="CX35">
            <v>26.0025005340576</v>
          </cell>
          <cell r="CY35">
            <v>25.9965000152588</v>
          </cell>
          <cell r="CZ35">
            <v>31.6139984130859</v>
          </cell>
          <cell r="DA35">
            <v>30.9425010681152</v>
          </cell>
          <cell r="DB35">
            <v>22.3987503051758</v>
          </cell>
          <cell r="DC35">
            <v>22.5930004119873</v>
          </cell>
          <cell r="DD35">
            <v>23.2029991149902</v>
          </cell>
          <cell r="DE35">
            <v>28.5699996948242</v>
          </cell>
          <cell r="DF35">
            <v>44.1900024414063</v>
          </cell>
          <cell r="DG35">
            <v>46.7099990844727</v>
          </cell>
          <cell r="DH35">
            <v>21.6634998321533</v>
          </cell>
          <cell r="DI35">
            <v>21.4500007629395</v>
          </cell>
          <cell r="DJ35">
            <v>20.4500007629395</v>
          </cell>
          <cell r="DK35">
            <v>20.7140007019043</v>
          </cell>
          <cell r="DL35">
            <v>32.0839996337891</v>
          </cell>
          <cell r="DM35">
            <v>31.4049987792969</v>
          </cell>
          <cell r="DN35">
            <v>22.8612499237061</v>
          </cell>
          <cell r="DO35">
            <v>23.0580005645752</v>
          </cell>
          <cell r="DP35">
            <v>24.193000793457</v>
          </cell>
          <cell r="DQ35">
            <v>29.7400016784668</v>
          </cell>
          <cell r="DR35">
            <v>46.1999969482422</v>
          </cell>
          <cell r="DS35">
            <v>48.8000030517578</v>
          </cell>
          <cell r="DT35">
            <v>22.1209983825684</v>
          </cell>
          <cell r="DU35">
            <v>21.8875007629395</v>
          </cell>
          <cell r="DV35">
            <v>20.8875007629395</v>
          </cell>
          <cell r="DW35">
            <v>21.1615009307861</v>
          </cell>
          <cell r="DX35">
            <v>32.3040008544922</v>
          </cell>
          <cell r="DY35">
            <v>31.6175003051758</v>
          </cell>
          <cell r="DZ35">
            <v>23.0737495422363</v>
          </cell>
          <cell r="EA35">
            <v>23.2730007171631</v>
          </cell>
          <cell r="EB35">
            <v>24.9330005645752</v>
          </cell>
          <cell r="EC35">
            <v>30.6599998474121</v>
          </cell>
          <cell r="ED35">
            <v>47.9599990844727</v>
          </cell>
          <cell r="EE35">
            <v>50.6399993896484</v>
          </cell>
          <cell r="EF35">
            <v>22.328498840332</v>
          </cell>
          <cell r="EG35">
            <v>22.0750007629395</v>
          </cell>
          <cell r="EH35">
            <v>21.0750007629395</v>
          </cell>
          <cell r="EI35">
            <v>21.3589992523193</v>
          </cell>
        </row>
        <row r="36">
          <cell r="D36">
            <v>42.6666666666667</v>
          </cell>
          <cell r="E36">
            <v>41.375</v>
          </cell>
          <cell r="F36">
            <v>39</v>
          </cell>
        </row>
        <row r="36">
          <cell r="H36">
            <v>38.1999969482422</v>
          </cell>
          <cell r="I36">
            <v>38.625</v>
          </cell>
          <cell r="J36">
            <v>41.0499992370606</v>
          </cell>
        </row>
        <row r="36">
          <cell r="AF36">
            <v>38.5</v>
          </cell>
          <cell r="AG36">
            <v>39.2999992370606</v>
          </cell>
          <cell r="AH36">
            <v>36.6500015258789</v>
          </cell>
          <cell r="AI36">
            <v>36.6499977111816</v>
          </cell>
          <cell r="AJ36">
            <v>38.6499977111816</v>
          </cell>
          <cell r="AK36">
            <v>39.1549987792969</v>
          </cell>
          <cell r="AL36">
            <v>37.1499977111816</v>
          </cell>
          <cell r="AM36">
            <v>37.5</v>
          </cell>
          <cell r="AN36">
            <v>36</v>
          </cell>
          <cell r="AO36">
            <v>35.1999969482422</v>
          </cell>
          <cell r="AP36">
            <v>35.625</v>
          </cell>
          <cell r="AQ36">
            <v>38.0499992370606</v>
          </cell>
          <cell r="AR36">
            <v>37.1</v>
          </cell>
          <cell r="AS36">
            <v>37.8999992370606</v>
          </cell>
          <cell r="AT36">
            <v>35.2500015258789</v>
          </cell>
          <cell r="AU36">
            <v>35.2499977111816</v>
          </cell>
          <cell r="AV36">
            <v>37.2499977111816</v>
          </cell>
          <cell r="AW36">
            <v>37.7549987792969</v>
          </cell>
          <cell r="AX36">
            <v>35.7499977111816</v>
          </cell>
          <cell r="AY36">
            <v>36.1</v>
          </cell>
          <cell r="AZ36">
            <v>34.6</v>
          </cell>
          <cell r="BA36">
            <v>33.7999969482422</v>
          </cell>
          <cell r="BB36">
            <v>34.225</v>
          </cell>
          <cell r="BC36">
            <v>36.6499992370606</v>
          </cell>
          <cell r="BD36">
            <v>36.1</v>
          </cell>
          <cell r="BE36">
            <v>36.8999992370606</v>
          </cell>
          <cell r="BF36">
            <v>34.2500015258789</v>
          </cell>
          <cell r="BG36">
            <v>34.2499977111816</v>
          </cell>
          <cell r="BH36">
            <v>36.2499977111816</v>
          </cell>
          <cell r="BI36">
            <v>36.7549987792969</v>
          </cell>
          <cell r="BJ36">
            <v>34.7499977111816</v>
          </cell>
          <cell r="BK36">
            <v>35.1</v>
          </cell>
          <cell r="BL36">
            <v>33.6</v>
          </cell>
          <cell r="BM36">
            <v>32.7999969482422</v>
          </cell>
          <cell r="BN36">
            <v>33.225</v>
          </cell>
          <cell r="BO36">
            <v>35.6499992370606</v>
          </cell>
          <cell r="BP36">
            <v>35.15</v>
          </cell>
          <cell r="BQ36">
            <v>35.9499992370605</v>
          </cell>
          <cell r="BR36">
            <v>33.3000015258789</v>
          </cell>
          <cell r="BS36">
            <v>33.2999977111816</v>
          </cell>
          <cell r="BT36">
            <v>35.2999977111816</v>
          </cell>
          <cell r="BU36">
            <v>35.8049987792969</v>
          </cell>
          <cell r="BV36">
            <v>33.7999977111816</v>
          </cell>
          <cell r="BW36">
            <v>34.15</v>
          </cell>
          <cell r="BX36">
            <v>32.65</v>
          </cell>
          <cell r="BY36">
            <v>31.8499969482422</v>
          </cell>
          <cell r="BZ36">
            <v>32.275</v>
          </cell>
          <cell r="CA36">
            <v>34.6999992370605</v>
          </cell>
          <cell r="CB36">
            <v>35.35</v>
          </cell>
          <cell r="CC36">
            <v>36.1499992370606</v>
          </cell>
          <cell r="CD36">
            <v>33.5000015258789</v>
          </cell>
          <cell r="CE36">
            <v>33.4999977111816</v>
          </cell>
          <cell r="CF36">
            <v>35.4999977111816</v>
          </cell>
          <cell r="CG36">
            <v>36.0049987792969</v>
          </cell>
          <cell r="CH36">
            <v>33.9999977111816</v>
          </cell>
          <cell r="CI36">
            <v>34.35</v>
          </cell>
          <cell r="CJ36">
            <v>32.85</v>
          </cell>
          <cell r="CK36">
            <v>32.0499969482422</v>
          </cell>
          <cell r="CL36">
            <v>32.475</v>
          </cell>
          <cell r="CM36">
            <v>34.8999992370606</v>
          </cell>
          <cell r="CN36">
            <v>36</v>
          </cell>
          <cell r="CO36">
            <v>36.7999992370606</v>
          </cell>
          <cell r="CP36">
            <v>34.1500015258789</v>
          </cell>
          <cell r="CQ36">
            <v>34.1499977111816</v>
          </cell>
          <cell r="CR36">
            <v>36.1499977111816</v>
          </cell>
          <cell r="CS36">
            <v>36.6549987792969</v>
          </cell>
          <cell r="CT36">
            <v>34.6499977111816</v>
          </cell>
          <cell r="CU36">
            <v>35</v>
          </cell>
          <cell r="CV36">
            <v>33.5</v>
          </cell>
          <cell r="CW36">
            <v>32.6999969482422</v>
          </cell>
          <cell r="CX36">
            <v>33.125</v>
          </cell>
          <cell r="CY36">
            <v>35.5499992370606</v>
          </cell>
          <cell r="CZ36">
            <v>36.65</v>
          </cell>
          <cell r="DA36">
            <v>37.4499992370605</v>
          </cell>
          <cell r="DB36">
            <v>34.8000015258789</v>
          </cell>
          <cell r="DC36">
            <v>34.7999977111816</v>
          </cell>
          <cell r="DD36">
            <v>36.7999977111816</v>
          </cell>
          <cell r="DE36">
            <v>37.3049987792969</v>
          </cell>
          <cell r="DF36">
            <v>35.2999977111816</v>
          </cell>
          <cell r="DG36">
            <v>35.65</v>
          </cell>
          <cell r="DH36">
            <v>34.15</v>
          </cell>
          <cell r="DI36">
            <v>33.3499969482422</v>
          </cell>
          <cell r="DJ36">
            <v>33.775</v>
          </cell>
          <cell r="DK36">
            <v>36.1999992370605</v>
          </cell>
          <cell r="DL36">
            <v>37.15</v>
          </cell>
          <cell r="DM36">
            <v>37.9499992370605</v>
          </cell>
          <cell r="DN36">
            <v>35.3000015258789</v>
          </cell>
          <cell r="DO36">
            <v>35.2999977111816</v>
          </cell>
          <cell r="DP36">
            <v>37.2999977111816</v>
          </cell>
          <cell r="DQ36">
            <v>37.8049987792969</v>
          </cell>
          <cell r="DR36">
            <v>35.7999977111816</v>
          </cell>
          <cell r="DS36">
            <v>36.15</v>
          </cell>
          <cell r="DT36">
            <v>34.65</v>
          </cell>
          <cell r="DU36">
            <v>33.8499969482422</v>
          </cell>
          <cell r="DV36">
            <v>34.275</v>
          </cell>
          <cell r="DW36">
            <v>36.6999992370605</v>
          </cell>
          <cell r="DX36">
            <v>37.65</v>
          </cell>
          <cell r="DY36">
            <v>38.4499992370605</v>
          </cell>
          <cell r="DZ36">
            <v>35.8000015258789</v>
          </cell>
          <cell r="EA36">
            <v>35.7999977111816</v>
          </cell>
          <cell r="EB36">
            <v>37.7999977111816</v>
          </cell>
          <cell r="EC36">
            <v>38.3049987792969</v>
          </cell>
          <cell r="ED36">
            <v>36.2999977111816</v>
          </cell>
          <cell r="EE36">
            <v>36.65</v>
          </cell>
          <cell r="EF36">
            <v>35.15</v>
          </cell>
          <cell r="EG36">
            <v>34.3499969482422</v>
          </cell>
          <cell r="EH36">
            <v>34.775</v>
          </cell>
          <cell r="EI36">
            <v>37.1999992370605</v>
          </cell>
        </row>
        <row r="37">
          <cell r="D37">
            <v>34.3333333333333</v>
          </cell>
          <cell r="E37">
            <v>35.25</v>
          </cell>
          <cell r="F37">
            <v>28.25</v>
          </cell>
        </row>
        <row r="37">
          <cell r="H37">
            <v>28</v>
          </cell>
          <cell r="I37">
            <v>28</v>
          </cell>
          <cell r="J37">
            <v>28.5499992370605</v>
          </cell>
        </row>
        <row r="37">
          <cell r="AF37">
            <v>33.598747253418</v>
          </cell>
          <cell r="AG37">
            <v>32.596248626709</v>
          </cell>
          <cell r="AH37">
            <v>25.7847480773926</v>
          </cell>
          <cell r="AI37">
            <v>26.4674987792969</v>
          </cell>
          <cell r="AJ37">
            <v>26.582498550415</v>
          </cell>
          <cell r="AK37">
            <v>31.0087490081787</v>
          </cell>
          <cell r="AL37">
            <v>34.7112503051758</v>
          </cell>
          <cell r="AM37">
            <v>36.9724998474121</v>
          </cell>
          <cell r="AN37">
            <v>28.0999984741211</v>
          </cell>
          <cell r="AO37">
            <v>28.0999984741211</v>
          </cell>
          <cell r="AP37">
            <v>28.0999984741211</v>
          </cell>
          <cell r="AQ37">
            <v>33.3500022888184</v>
          </cell>
          <cell r="AR37">
            <v>34.098747253418</v>
          </cell>
          <cell r="AS37">
            <v>33.096248626709</v>
          </cell>
          <cell r="AT37">
            <v>26.2847480773926</v>
          </cell>
          <cell r="AU37">
            <v>26.9674987792969</v>
          </cell>
          <cell r="AV37">
            <v>22.082498550415</v>
          </cell>
          <cell r="AW37">
            <v>126.508750915527</v>
          </cell>
          <cell r="AX37">
            <v>34.7112503051758</v>
          </cell>
          <cell r="AY37">
            <v>36.9724998474121</v>
          </cell>
          <cell r="AZ37">
            <v>28.5999984741211</v>
          </cell>
          <cell r="BA37">
            <v>28.5999984741211</v>
          </cell>
          <cell r="BB37">
            <v>28.5999984741211</v>
          </cell>
          <cell r="BC37">
            <v>33.8500022888184</v>
          </cell>
          <cell r="BD37">
            <v>32.548747253418</v>
          </cell>
          <cell r="BE37">
            <v>31.546248626709</v>
          </cell>
          <cell r="BF37">
            <v>24.7347480773926</v>
          </cell>
          <cell r="BG37">
            <v>25.4174987792969</v>
          </cell>
          <cell r="BH37">
            <v>20.532498550415</v>
          </cell>
          <cell r="BI37">
            <v>124.958750915527</v>
          </cell>
          <cell r="BJ37">
            <v>33.1612503051758</v>
          </cell>
          <cell r="BK37">
            <v>35.4224998474121</v>
          </cell>
          <cell r="BL37">
            <v>27.0499984741211</v>
          </cell>
          <cell r="BM37">
            <v>27.0499984741211</v>
          </cell>
          <cell r="BN37">
            <v>27.0499984741211</v>
          </cell>
          <cell r="BO37">
            <v>32.3000022888184</v>
          </cell>
          <cell r="BP37">
            <v>31.998747253418</v>
          </cell>
          <cell r="BQ37">
            <v>30.996248626709</v>
          </cell>
          <cell r="BR37">
            <v>24.1847480773926</v>
          </cell>
          <cell r="BS37">
            <v>24.8674987792969</v>
          </cell>
          <cell r="BT37">
            <v>19.982498550415</v>
          </cell>
          <cell r="BU37">
            <v>124.408750915527</v>
          </cell>
          <cell r="BV37">
            <v>32.6112503051758</v>
          </cell>
          <cell r="BW37">
            <v>34.8724998474121</v>
          </cell>
          <cell r="BX37">
            <v>26.4999984741211</v>
          </cell>
          <cell r="BY37">
            <v>26.4999984741211</v>
          </cell>
          <cell r="BZ37">
            <v>26.4999984741211</v>
          </cell>
          <cell r="CA37">
            <v>31.7500022888184</v>
          </cell>
          <cell r="CB37">
            <v>32.198747253418</v>
          </cell>
          <cell r="CC37">
            <v>31.196248626709</v>
          </cell>
          <cell r="CD37">
            <v>24.3847480773926</v>
          </cell>
          <cell r="CE37">
            <v>25.0674987792969</v>
          </cell>
          <cell r="CF37">
            <v>20.182498550415</v>
          </cell>
          <cell r="CG37">
            <v>124.608750915527</v>
          </cell>
          <cell r="CH37">
            <v>32.8112503051758</v>
          </cell>
          <cell r="CI37">
            <v>35.0724998474121</v>
          </cell>
          <cell r="CJ37">
            <v>26.6999984741211</v>
          </cell>
          <cell r="CK37">
            <v>26.6999984741211</v>
          </cell>
          <cell r="CL37">
            <v>26.6999984741211</v>
          </cell>
          <cell r="CM37">
            <v>31.9500022888184</v>
          </cell>
          <cell r="CN37">
            <v>32.398747253418</v>
          </cell>
          <cell r="CO37">
            <v>31.396248626709</v>
          </cell>
          <cell r="CP37">
            <v>24.5847480773926</v>
          </cell>
          <cell r="CQ37">
            <v>25.2674987792969</v>
          </cell>
          <cell r="CR37">
            <v>20.382498550415</v>
          </cell>
          <cell r="CS37">
            <v>124.808750915527</v>
          </cell>
          <cell r="CT37">
            <v>33.0112503051758</v>
          </cell>
          <cell r="CU37">
            <v>35.2724998474121</v>
          </cell>
          <cell r="CV37">
            <v>26.8999984741211</v>
          </cell>
          <cell r="CW37">
            <v>26.8999984741211</v>
          </cell>
          <cell r="CX37">
            <v>26.8999984741211</v>
          </cell>
          <cell r="CY37">
            <v>32.1500022888184</v>
          </cell>
          <cell r="CZ37">
            <v>32.598747253418</v>
          </cell>
          <cell r="DA37">
            <v>31.596248626709</v>
          </cell>
          <cell r="DB37">
            <v>24.7847480773926</v>
          </cell>
          <cell r="DC37">
            <v>25.4674987792969</v>
          </cell>
          <cell r="DD37">
            <v>20.582498550415</v>
          </cell>
          <cell r="DE37">
            <v>125.008750915527</v>
          </cell>
          <cell r="DF37">
            <v>33.2112503051758</v>
          </cell>
          <cell r="DG37">
            <v>35.4724998474121</v>
          </cell>
          <cell r="DH37">
            <v>27.0999984741211</v>
          </cell>
          <cell r="DI37">
            <v>27.0999984741211</v>
          </cell>
          <cell r="DJ37">
            <v>27.0999984741211</v>
          </cell>
          <cell r="DK37">
            <v>32.3500022888184</v>
          </cell>
          <cell r="DL37">
            <v>32.798747253418</v>
          </cell>
          <cell r="DM37">
            <v>31.796248626709</v>
          </cell>
          <cell r="DN37">
            <v>24.9847480773926</v>
          </cell>
          <cell r="DO37">
            <v>25.6674987792969</v>
          </cell>
          <cell r="DP37">
            <v>20.782498550415</v>
          </cell>
          <cell r="DQ37">
            <v>125.208750915527</v>
          </cell>
          <cell r="DR37">
            <v>33.4112503051758</v>
          </cell>
          <cell r="DS37">
            <v>35.6724998474121</v>
          </cell>
          <cell r="DT37">
            <v>27.2999984741211</v>
          </cell>
          <cell r="DU37">
            <v>27.2999984741211</v>
          </cell>
          <cell r="DV37">
            <v>27.2999984741211</v>
          </cell>
          <cell r="DW37">
            <v>32.5500022888184</v>
          </cell>
          <cell r="DX37">
            <v>32.998747253418</v>
          </cell>
          <cell r="DY37">
            <v>31.996248626709</v>
          </cell>
          <cell r="DZ37">
            <v>25.1847480773926</v>
          </cell>
          <cell r="EA37">
            <v>25.8674987792969</v>
          </cell>
          <cell r="EB37">
            <v>20.982498550415</v>
          </cell>
          <cell r="EC37">
            <v>125.408750915527</v>
          </cell>
          <cell r="ED37">
            <v>33.6112503051758</v>
          </cell>
          <cell r="EE37">
            <v>35.8724998474121</v>
          </cell>
          <cell r="EF37">
            <v>27.4999984741211</v>
          </cell>
          <cell r="EG37">
            <v>27.4999984741211</v>
          </cell>
          <cell r="EH37">
            <v>27.4999984741211</v>
          </cell>
          <cell r="EI37">
            <v>32.7500022888184</v>
          </cell>
        </row>
        <row r="38">
          <cell r="D38">
            <v>47</v>
          </cell>
          <cell r="E38">
            <v>44.375</v>
          </cell>
          <cell r="F38">
            <v>42</v>
          </cell>
        </row>
        <row r="38">
          <cell r="H38">
            <v>41.1999969482422</v>
          </cell>
          <cell r="I38">
            <v>41.625</v>
          </cell>
          <cell r="J38">
            <v>44.0499992370606</v>
          </cell>
        </row>
        <row r="38">
          <cell r="AF38">
            <v>42</v>
          </cell>
          <cell r="AG38">
            <v>44</v>
          </cell>
          <cell r="AH38">
            <v>43.1500015258789</v>
          </cell>
          <cell r="AI38">
            <v>43.1499977111816</v>
          </cell>
          <cell r="AJ38">
            <v>45.1499977111816</v>
          </cell>
          <cell r="AK38">
            <v>46.6549987792969</v>
          </cell>
          <cell r="AL38">
            <v>40.1499977111816</v>
          </cell>
          <cell r="AM38">
            <v>40.5</v>
          </cell>
          <cell r="AN38">
            <v>39</v>
          </cell>
          <cell r="AO38">
            <v>38.1999969482422</v>
          </cell>
          <cell r="AP38">
            <v>38.625</v>
          </cell>
          <cell r="AQ38">
            <v>41.0499992370606</v>
          </cell>
          <cell r="AR38">
            <v>40.5</v>
          </cell>
          <cell r="AS38">
            <v>41.5</v>
          </cell>
          <cell r="AT38">
            <v>40.6500015258789</v>
          </cell>
          <cell r="AU38">
            <v>40.6499977111816</v>
          </cell>
          <cell r="AV38">
            <v>42.6499977111816</v>
          </cell>
          <cell r="AW38">
            <v>40.6549987792969</v>
          </cell>
          <cell r="AX38">
            <v>38.6499977111816</v>
          </cell>
          <cell r="AY38">
            <v>39</v>
          </cell>
          <cell r="AZ38">
            <v>37.5</v>
          </cell>
          <cell r="BA38">
            <v>36.6999969482422</v>
          </cell>
          <cell r="BB38">
            <v>37.125</v>
          </cell>
          <cell r="BC38">
            <v>39.5499992370606</v>
          </cell>
          <cell r="BD38">
            <v>39</v>
          </cell>
          <cell r="BE38">
            <v>39.7999992370606</v>
          </cell>
          <cell r="BF38">
            <v>37.1500015258789</v>
          </cell>
          <cell r="BG38">
            <v>37.1499977111816</v>
          </cell>
          <cell r="BH38">
            <v>39.1499977111816</v>
          </cell>
          <cell r="BI38">
            <v>39.6549987792969</v>
          </cell>
          <cell r="BJ38">
            <v>37.6499977111816</v>
          </cell>
          <cell r="BK38">
            <v>38</v>
          </cell>
          <cell r="BL38">
            <v>36.5</v>
          </cell>
          <cell r="BM38">
            <v>35.6999969482422</v>
          </cell>
          <cell r="BN38">
            <v>36.125</v>
          </cell>
          <cell r="BO38">
            <v>38.5499992370606</v>
          </cell>
          <cell r="BP38">
            <v>38.05</v>
          </cell>
          <cell r="BQ38">
            <v>38.8499992370605</v>
          </cell>
          <cell r="BR38">
            <v>36.2000015258789</v>
          </cell>
          <cell r="BS38">
            <v>36.1999977111816</v>
          </cell>
          <cell r="BT38">
            <v>38.1999977111816</v>
          </cell>
          <cell r="BU38">
            <v>38.7049987792969</v>
          </cell>
          <cell r="BV38">
            <v>36.6999977111816</v>
          </cell>
          <cell r="BW38">
            <v>37.05</v>
          </cell>
          <cell r="BX38">
            <v>35.55</v>
          </cell>
          <cell r="BY38">
            <v>34.7499969482422</v>
          </cell>
          <cell r="BZ38">
            <v>35.175</v>
          </cell>
          <cell r="CA38">
            <v>37.5999992370605</v>
          </cell>
          <cell r="CB38">
            <v>38.25</v>
          </cell>
          <cell r="CC38">
            <v>39.0499992370606</v>
          </cell>
          <cell r="CD38">
            <v>36.4000015258789</v>
          </cell>
          <cell r="CE38">
            <v>36.3999977111816</v>
          </cell>
          <cell r="CF38">
            <v>38.3999977111816</v>
          </cell>
          <cell r="CG38">
            <v>38.9049987792969</v>
          </cell>
          <cell r="CH38">
            <v>36.8999977111816</v>
          </cell>
          <cell r="CI38">
            <v>37.25</v>
          </cell>
          <cell r="CJ38">
            <v>35.75</v>
          </cell>
          <cell r="CK38">
            <v>34.9499969482422</v>
          </cell>
          <cell r="CL38">
            <v>35.375</v>
          </cell>
          <cell r="CM38">
            <v>37.7999992370606</v>
          </cell>
          <cell r="CN38">
            <v>38.9</v>
          </cell>
          <cell r="CO38">
            <v>39.6999992370605</v>
          </cell>
          <cell r="CP38">
            <v>37.0500015258789</v>
          </cell>
          <cell r="CQ38">
            <v>37.0499977111816</v>
          </cell>
          <cell r="CR38">
            <v>39.0499977111816</v>
          </cell>
          <cell r="CS38">
            <v>39.5549987792969</v>
          </cell>
          <cell r="CT38">
            <v>37.5499977111816</v>
          </cell>
          <cell r="CU38">
            <v>37.9</v>
          </cell>
          <cell r="CV38">
            <v>36.4</v>
          </cell>
          <cell r="CW38">
            <v>35.5999969482422</v>
          </cell>
          <cell r="CX38">
            <v>36.025</v>
          </cell>
          <cell r="CY38">
            <v>38.4499992370605</v>
          </cell>
          <cell r="CZ38">
            <v>39.55</v>
          </cell>
          <cell r="DA38">
            <v>40.3499992370605</v>
          </cell>
          <cell r="DB38">
            <v>37.7000015258789</v>
          </cell>
          <cell r="DC38">
            <v>37.6999977111816</v>
          </cell>
          <cell r="DD38">
            <v>39.6999977111816</v>
          </cell>
          <cell r="DE38">
            <v>40.2049987792969</v>
          </cell>
          <cell r="DF38">
            <v>38.1999977111816</v>
          </cell>
          <cell r="DG38">
            <v>38.55</v>
          </cell>
          <cell r="DH38">
            <v>37.05</v>
          </cell>
          <cell r="DI38">
            <v>36.2499969482422</v>
          </cell>
          <cell r="DJ38">
            <v>36.675</v>
          </cell>
          <cell r="DK38">
            <v>39.0999992370605</v>
          </cell>
          <cell r="DL38">
            <v>40.05</v>
          </cell>
          <cell r="DM38">
            <v>40.8499992370605</v>
          </cell>
          <cell r="DN38">
            <v>38.2000015258789</v>
          </cell>
          <cell r="DO38">
            <v>38.1999977111816</v>
          </cell>
          <cell r="DP38">
            <v>40.1999977111816</v>
          </cell>
          <cell r="DQ38">
            <v>40.7049987792969</v>
          </cell>
          <cell r="DR38">
            <v>38.6999977111816</v>
          </cell>
          <cell r="DS38">
            <v>39.05</v>
          </cell>
          <cell r="DT38">
            <v>37.55</v>
          </cell>
          <cell r="DU38">
            <v>36.7499969482422</v>
          </cell>
          <cell r="DV38">
            <v>37.175</v>
          </cell>
          <cell r="DW38">
            <v>39.5999992370605</v>
          </cell>
          <cell r="DX38">
            <v>40.55</v>
          </cell>
          <cell r="DY38">
            <v>41.3499992370605</v>
          </cell>
          <cell r="DZ38">
            <v>38.7000015258789</v>
          </cell>
          <cell r="EA38">
            <v>38.6999977111816</v>
          </cell>
          <cell r="EB38">
            <v>40.6999977111816</v>
          </cell>
          <cell r="EC38">
            <v>41.2049987792969</v>
          </cell>
          <cell r="ED38">
            <v>39.1999977111816</v>
          </cell>
          <cell r="EE38">
            <v>39.55</v>
          </cell>
          <cell r="EF38">
            <v>38.05</v>
          </cell>
          <cell r="EG38">
            <v>37.2499969482422</v>
          </cell>
          <cell r="EH38">
            <v>37.675</v>
          </cell>
          <cell r="EI38">
            <v>40.0999992370605</v>
          </cell>
        </row>
        <row r="39">
          <cell r="D39">
            <v>23.0016663869222</v>
          </cell>
          <cell r="E39">
            <v>19.812502861023</v>
          </cell>
          <cell r="F39">
            <v>22.0100002288818</v>
          </cell>
        </row>
        <row r="39">
          <cell r="H39">
            <v>19.246000289917</v>
          </cell>
          <cell r="I39">
            <v>16.75</v>
          </cell>
          <cell r="J39">
            <v>21.75</v>
          </cell>
        </row>
        <row r="39">
          <cell r="AF39">
            <v>27.5400009155273</v>
          </cell>
          <cell r="AG39">
            <v>25.286003112793</v>
          </cell>
          <cell r="AH39">
            <v>20.2900009155273</v>
          </cell>
          <cell r="AI39">
            <v>20.2900009155273</v>
          </cell>
          <cell r="AJ39">
            <v>22.2900009155273</v>
          </cell>
          <cell r="AK39">
            <v>29.2900009155273</v>
          </cell>
          <cell r="AL39">
            <v>35.2900009155273</v>
          </cell>
          <cell r="AM39">
            <v>33.2900047302246</v>
          </cell>
          <cell r="AN39">
            <v>25.2900009155273</v>
          </cell>
          <cell r="AO39">
            <v>20.2860012054443</v>
          </cell>
          <cell r="AP39">
            <v>22.2900009155273</v>
          </cell>
          <cell r="AQ39">
            <v>27.2900009155273</v>
          </cell>
          <cell r="AR39">
            <v>34.6399993896484</v>
          </cell>
          <cell r="AS39">
            <v>30.1360015869141</v>
          </cell>
          <cell r="AT39">
            <v>24.3899993896484</v>
          </cell>
          <cell r="AU39">
            <v>20.8899993896484</v>
          </cell>
          <cell r="AV39">
            <v>21.1800003051758</v>
          </cell>
          <cell r="AW39">
            <v>28.1800003051758</v>
          </cell>
          <cell r="AX39">
            <v>34.1800003051758</v>
          </cell>
          <cell r="AY39">
            <v>32.1800041198731</v>
          </cell>
          <cell r="AZ39">
            <v>24.1800003051758</v>
          </cell>
          <cell r="BA39">
            <v>19.1760005950928</v>
          </cell>
          <cell r="BB39">
            <v>21.1800003051758</v>
          </cell>
          <cell r="BC39">
            <v>26.1800003051758</v>
          </cell>
          <cell r="BD39">
            <v>35.5</v>
          </cell>
          <cell r="BE39">
            <v>31.2460021972656</v>
          </cell>
          <cell r="BF39">
            <v>25.5</v>
          </cell>
          <cell r="BG39">
            <v>22</v>
          </cell>
          <cell r="BH39">
            <v>22.2900009155273</v>
          </cell>
          <cell r="BI39">
            <v>29.2900009155273</v>
          </cell>
          <cell r="BJ39">
            <v>35.2900009155273</v>
          </cell>
          <cell r="BK39">
            <v>33.2900047302246</v>
          </cell>
          <cell r="BL39">
            <v>25.2900009155273</v>
          </cell>
          <cell r="BM39">
            <v>20.2860012054443</v>
          </cell>
          <cell r="BN39">
            <v>22.2900009155273</v>
          </cell>
          <cell r="BO39">
            <v>27.2900009155273</v>
          </cell>
          <cell r="BP39">
            <v>35.75</v>
          </cell>
          <cell r="BQ39">
            <v>31.2460021972656</v>
          </cell>
          <cell r="BR39">
            <v>25.5</v>
          </cell>
          <cell r="BS39">
            <v>22</v>
          </cell>
          <cell r="BT39">
            <v>22.2900009155273</v>
          </cell>
          <cell r="BU39">
            <v>29.2900009155273</v>
          </cell>
          <cell r="BV39">
            <v>35.2900009155273</v>
          </cell>
          <cell r="BW39">
            <v>33.2900047302246</v>
          </cell>
          <cell r="BX39">
            <v>25.2900009155273</v>
          </cell>
          <cell r="BY39">
            <v>20.2860012054443</v>
          </cell>
          <cell r="BZ39">
            <v>22.2900009155273</v>
          </cell>
          <cell r="CA39">
            <v>27.2900009155273</v>
          </cell>
          <cell r="CB39">
            <v>35.75</v>
          </cell>
          <cell r="CC39">
            <v>31.2460021972656</v>
          </cell>
          <cell r="CD39">
            <v>25.5</v>
          </cell>
          <cell r="CE39">
            <v>22</v>
          </cell>
          <cell r="CF39">
            <v>22.2900009155273</v>
          </cell>
          <cell r="CG39">
            <v>29.2900009155273</v>
          </cell>
          <cell r="CH39">
            <v>35.2900009155273</v>
          </cell>
          <cell r="CI39">
            <v>33.2900047302246</v>
          </cell>
          <cell r="CJ39">
            <v>25.2900009155273</v>
          </cell>
          <cell r="CK39">
            <v>20.2860012054443</v>
          </cell>
          <cell r="CL39">
            <v>22.2900009155273</v>
          </cell>
          <cell r="CM39">
            <v>27.2900009155273</v>
          </cell>
          <cell r="CN39">
            <v>35.75</v>
          </cell>
          <cell r="CO39">
            <v>31.2460021972656</v>
          </cell>
          <cell r="CP39">
            <v>25.5</v>
          </cell>
          <cell r="CQ39">
            <v>22</v>
          </cell>
          <cell r="CR39">
            <v>22.2900009155273</v>
          </cell>
          <cell r="CS39">
            <v>29.2900009155273</v>
          </cell>
          <cell r="CT39">
            <v>35.2900009155273</v>
          </cell>
          <cell r="CU39">
            <v>33.2900047302246</v>
          </cell>
          <cell r="CV39">
            <v>25.2900009155273</v>
          </cell>
          <cell r="CW39">
            <v>20.2860012054443</v>
          </cell>
          <cell r="CX39">
            <v>22.2900009155273</v>
          </cell>
          <cell r="CY39">
            <v>27.2900009155273</v>
          </cell>
          <cell r="CZ39">
            <v>35.75</v>
          </cell>
          <cell r="DA39">
            <v>31.2460021972656</v>
          </cell>
          <cell r="DB39">
            <v>25.5</v>
          </cell>
          <cell r="DC39">
            <v>22</v>
          </cell>
          <cell r="DD39">
            <v>22.2900009155273</v>
          </cell>
          <cell r="DE39">
            <v>29.2900009155273</v>
          </cell>
          <cell r="DF39">
            <v>35.2900009155273</v>
          </cell>
          <cell r="DG39">
            <v>33.2900047302246</v>
          </cell>
          <cell r="DH39">
            <v>25.2900009155273</v>
          </cell>
          <cell r="DI39">
            <v>20.2860012054443</v>
          </cell>
          <cell r="DJ39">
            <v>22.2900009155273</v>
          </cell>
          <cell r="DK39">
            <v>27.2900009155273</v>
          </cell>
          <cell r="DL39">
            <v>35.75</v>
          </cell>
          <cell r="DM39">
            <v>31.2460021972656</v>
          </cell>
          <cell r="DN39">
            <v>25.5</v>
          </cell>
          <cell r="DO39">
            <v>22</v>
          </cell>
          <cell r="DP39">
            <v>22.2900009155273</v>
          </cell>
          <cell r="DQ39">
            <v>29.2900009155273</v>
          </cell>
          <cell r="DR39">
            <v>35.2900009155273</v>
          </cell>
          <cell r="DS39">
            <v>33.2900047302246</v>
          </cell>
          <cell r="DT39">
            <v>25.2900009155273</v>
          </cell>
          <cell r="DU39">
            <v>20.2860012054443</v>
          </cell>
          <cell r="DV39">
            <v>22.2900009155273</v>
          </cell>
          <cell r="DW39">
            <v>27.2900009155273</v>
          </cell>
          <cell r="DX39">
            <v>35.75</v>
          </cell>
          <cell r="DY39">
            <v>31.2460021972656</v>
          </cell>
          <cell r="DZ39">
            <v>25.5</v>
          </cell>
          <cell r="EA39">
            <v>22</v>
          </cell>
          <cell r="EB39">
            <v>22.2900009155273</v>
          </cell>
          <cell r="EC39">
            <v>29.2900009155273</v>
          </cell>
          <cell r="ED39">
            <v>35.2900009155273</v>
          </cell>
          <cell r="EE39">
            <v>33.2900047302246</v>
          </cell>
          <cell r="EF39">
            <v>25.2900009155273</v>
          </cell>
          <cell r="EG39">
            <v>20.2860012054443</v>
          </cell>
          <cell r="EH39">
            <v>22.2900009155273</v>
          </cell>
          <cell r="EI39">
            <v>27.2900009155273</v>
          </cell>
        </row>
        <row r="40">
          <cell r="D40">
            <v>22.9983386993408</v>
          </cell>
          <cell r="E40">
            <v>19.437502861023</v>
          </cell>
          <cell r="F40">
            <v>22.0100002288818</v>
          </cell>
        </row>
        <row r="40">
          <cell r="H40">
            <v>19.246000289917</v>
          </cell>
          <cell r="I40">
            <v>16.75</v>
          </cell>
          <cell r="J40">
            <v>21.75</v>
          </cell>
        </row>
        <row r="40">
          <cell r="AF40">
            <v>27.5400009155273</v>
          </cell>
          <cell r="AG40">
            <v>25.286003112793</v>
          </cell>
          <cell r="AH40">
            <v>20.2900009155273</v>
          </cell>
          <cell r="AI40">
            <v>20.2900009155273</v>
          </cell>
          <cell r="AJ40">
            <v>22.2900009155273</v>
          </cell>
          <cell r="AK40">
            <v>29.2900009155273</v>
          </cell>
          <cell r="AL40">
            <v>35.2900009155273</v>
          </cell>
          <cell r="AM40">
            <v>33.2900047302246</v>
          </cell>
          <cell r="AN40">
            <v>25.2900009155273</v>
          </cell>
          <cell r="AO40">
            <v>20.2860012054443</v>
          </cell>
          <cell r="AP40">
            <v>22.2900009155273</v>
          </cell>
          <cell r="AQ40">
            <v>27.2900009155273</v>
          </cell>
          <cell r="AR40">
            <v>34.6399993896484</v>
          </cell>
          <cell r="AS40">
            <v>30.1360015869141</v>
          </cell>
          <cell r="AT40">
            <v>24.3899993896484</v>
          </cell>
          <cell r="AU40">
            <v>20.8899993896484</v>
          </cell>
          <cell r="AV40">
            <v>21.2900009155273</v>
          </cell>
          <cell r="AW40">
            <v>28.2900009155273</v>
          </cell>
          <cell r="AX40">
            <v>34.2900009155273</v>
          </cell>
          <cell r="AY40">
            <v>32.2900047302246</v>
          </cell>
          <cell r="AZ40">
            <v>24.2900009155273</v>
          </cell>
          <cell r="BA40">
            <v>19.2860012054443</v>
          </cell>
          <cell r="BB40">
            <v>21.2900009155273</v>
          </cell>
          <cell r="BC40">
            <v>26.2900009155273</v>
          </cell>
          <cell r="BD40">
            <v>34.6399993896484</v>
          </cell>
          <cell r="BE40">
            <v>30.1360015869141</v>
          </cell>
          <cell r="BF40">
            <v>24.3899993896484</v>
          </cell>
          <cell r="BG40">
            <v>20.8899993896484</v>
          </cell>
          <cell r="BH40">
            <v>21.2900009155273</v>
          </cell>
          <cell r="BI40">
            <v>28.2900009155273</v>
          </cell>
          <cell r="BJ40">
            <v>34.2900009155273</v>
          </cell>
          <cell r="BK40">
            <v>32.2900047302246</v>
          </cell>
          <cell r="BL40">
            <v>24.2900009155273</v>
          </cell>
          <cell r="BM40">
            <v>19.2860012054443</v>
          </cell>
          <cell r="BN40">
            <v>21.2900009155273</v>
          </cell>
          <cell r="BO40">
            <v>26.2900009155273</v>
          </cell>
          <cell r="BP40">
            <v>34.6399993896484</v>
          </cell>
          <cell r="BQ40">
            <v>30.1360015869141</v>
          </cell>
          <cell r="BR40">
            <v>24.3899993896484</v>
          </cell>
          <cell r="BS40">
            <v>20.8899993896484</v>
          </cell>
          <cell r="BT40">
            <v>21.2900009155273</v>
          </cell>
          <cell r="BU40">
            <v>28.2900009155273</v>
          </cell>
          <cell r="BV40">
            <v>34.2900009155273</v>
          </cell>
          <cell r="BW40">
            <v>32.2900047302246</v>
          </cell>
          <cell r="BX40">
            <v>24.2900009155273</v>
          </cell>
          <cell r="BY40">
            <v>19.2860012054443</v>
          </cell>
          <cell r="BZ40">
            <v>21.2900009155273</v>
          </cell>
          <cell r="CA40">
            <v>26.2900009155273</v>
          </cell>
          <cell r="CB40">
            <v>34.6399993896484</v>
          </cell>
          <cell r="CC40">
            <v>30.1360015869141</v>
          </cell>
          <cell r="CD40">
            <v>24.3899993896484</v>
          </cell>
          <cell r="CE40">
            <v>20.8899993896484</v>
          </cell>
          <cell r="CF40">
            <v>21.2900009155273</v>
          </cell>
          <cell r="CG40">
            <v>28.2900009155273</v>
          </cell>
          <cell r="CH40">
            <v>34.2900009155273</v>
          </cell>
          <cell r="CI40">
            <v>32.2900047302246</v>
          </cell>
          <cell r="CJ40">
            <v>24.2900009155273</v>
          </cell>
          <cell r="CK40">
            <v>19.2860012054443</v>
          </cell>
          <cell r="CL40">
            <v>21.2900009155273</v>
          </cell>
          <cell r="CM40">
            <v>26.2900009155273</v>
          </cell>
          <cell r="CN40">
            <v>34.6399993896484</v>
          </cell>
          <cell r="CO40">
            <v>30.1360015869141</v>
          </cell>
          <cell r="CP40">
            <v>24.3899993896484</v>
          </cell>
          <cell r="CQ40">
            <v>20.8899993896484</v>
          </cell>
          <cell r="CR40">
            <v>21.2900009155273</v>
          </cell>
          <cell r="CS40">
            <v>28.2900009155273</v>
          </cell>
          <cell r="CT40">
            <v>34.2900009155273</v>
          </cell>
          <cell r="CU40">
            <v>32.2900047302246</v>
          </cell>
          <cell r="CV40">
            <v>24.2900009155273</v>
          </cell>
          <cell r="CW40">
            <v>19.2860012054443</v>
          </cell>
          <cell r="CX40">
            <v>21.2900009155273</v>
          </cell>
          <cell r="CY40">
            <v>26.2900009155273</v>
          </cell>
          <cell r="CZ40">
            <v>34.6399993896484</v>
          </cell>
          <cell r="DA40">
            <v>30.1360015869141</v>
          </cell>
          <cell r="DB40">
            <v>24.3899993896484</v>
          </cell>
          <cell r="DC40">
            <v>20.8899993896484</v>
          </cell>
          <cell r="DD40">
            <v>21.2900009155273</v>
          </cell>
          <cell r="DE40">
            <v>28.2900009155273</v>
          </cell>
          <cell r="DF40">
            <v>34.2900009155273</v>
          </cell>
          <cell r="DG40">
            <v>32.2900047302246</v>
          </cell>
          <cell r="DH40">
            <v>24.2900009155273</v>
          </cell>
          <cell r="DI40">
            <v>19.2860012054443</v>
          </cell>
          <cell r="DJ40">
            <v>21.2900009155273</v>
          </cell>
          <cell r="DK40">
            <v>26.2900009155273</v>
          </cell>
          <cell r="DL40">
            <v>34.6399993896484</v>
          </cell>
          <cell r="DM40">
            <v>30.1360015869141</v>
          </cell>
          <cell r="DN40">
            <v>24.3899993896484</v>
          </cell>
          <cell r="DO40">
            <v>20.8899993896484</v>
          </cell>
          <cell r="DP40">
            <v>21.2900009155273</v>
          </cell>
          <cell r="DQ40">
            <v>28.2900009155273</v>
          </cell>
          <cell r="DR40">
            <v>34.2900009155273</v>
          </cell>
          <cell r="DS40">
            <v>32.2900047302246</v>
          </cell>
          <cell r="DT40">
            <v>24.2900009155273</v>
          </cell>
          <cell r="DU40">
            <v>19.2860012054443</v>
          </cell>
          <cell r="DV40">
            <v>21.2900009155273</v>
          </cell>
          <cell r="DW40">
            <v>26.2900009155273</v>
          </cell>
          <cell r="DX40">
            <v>34.6399993896484</v>
          </cell>
          <cell r="DY40">
            <v>30.1360015869141</v>
          </cell>
          <cell r="DZ40">
            <v>24.3899993896484</v>
          </cell>
          <cell r="EA40">
            <v>20.8899993896484</v>
          </cell>
          <cell r="EB40">
            <v>21.2900009155273</v>
          </cell>
          <cell r="EC40">
            <v>28.2900009155273</v>
          </cell>
          <cell r="ED40">
            <v>34.2900009155273</v>
          </cell>
          <cell r="EE40">
            <v>32.2900047302246</v>
          </cell>
          <cell r="EF40">
            <v>24.2900009155273</v>
          </cell>
          <cell r="EG40">
            <v>19.2860012054443</v>
          </cell>
          <cell r="EH40">
            <v>21.2900009155273</v>
          </cell>
          <cell r="EI40">
            <v>26.2900009155273</v>
          </cell>
        </row>
        <row r="41">
          <cell r="D41">
            <v>23.1666730244954</v>
          </cell>
          <cell r="E41">
            <v>31.6949987411499</v>
          </cell>
          <cell r="F41">
            <v>19.9309997558594</v>
          </cell>
        </row>
        <row r="41">
          <cell r="H41">
            <v>19.5200004577637</v>
          </cell>
          <cell r="I41">
            <v>19.9400005340576</v>
          </cell>
          <cell r="J41">
            <v>21.9699993133545</v>
          </cell>
        </row>
        <row r="41">
          <cell r="AF41">
            <v>28.4600009918213</v>
          </cell>
          <cell r="AG41">
            <v>26.2100009918213</v>
          </cell>
          <cell r="AH41">
            <v>21.2100009918213</v>
          </cell>
          <cell r="AI41">
            <v>21.2100009918213</v>
          </cell>
          <cell r="AJ41">
            <v>23.2100009918213</v>
          </cell>
          <cell r="AK41">
            <v>30.2100009918213</v>
          </cell>
          <cell r="AL41">
            <v>36.2099990844727</v>
          </cell>
          <cell r="AM41">
            <v>34.2099990844727</v>
          </cell>
          <cell r="AN41">
            <v>26.2100009918213</v>
          </cell>
          <cell r="AO41">
            <v>21.2100009918213</v>
          </cell>
          <cell r="AP41">
            <v>23.2100009918213</v>
          </cell>
          <cell r="AQ41">
            <v>28.2100009918213</v>
          </cell>
          <cell r="AR41">
            <v>22.6399993896484</v>
          </cell>
          <cell r="AS41">
            <v>20.6399993896484</v>
          </cell>
          <cell r="AT41">
            <v>21.6399993896484</v>
          </cell>
          <cell r="AU41">
            <v>22.6399993896484</v>
          </cell>
          <cell r="AV41">
            <v>23.6399993896484</v>
          </cell>
          <cell r="AW41">
            <v>27.1399993896484</v>
          </cell>
          <cell r="AX41">
            <v>33.6399993896484</v>
          </cell>
          <cell r="AY41">
            <v>33.6399993896484</v>
          </cell>
          <cell r="AZ41">
            <v>17.8899993896484</v>
          </cell>
          <cell r="BA41">
            <v>16.8899993896484</v>
          </cell>
          <cell r="BB41">
            <v>17.8899993896484</v>
          </cell>
          <cell r="BC41">
            <v>15.6399993896484</v>
          </cell>
          <cell r="BD41">
            <v>25</v>
          </cell>
          <cell r="BE41">
            <v>23.25</v>
          </cell>
          <cell r="BF41">
            <v>24.25</v>
          </cell>
          <cell r="BG41">
            <v>25.25</v>
          </cell>
          <cell r="BH41">
            <v>26.25</v>
          </cell>
          <cell r="BI41">
            <v>29.75</v>
          </cell>
          <cell r="BJ41">
            <v>30.25</v>
          </cell>
          <cell r="BK41">
            <v>30.25</v>
          </cell>
          <cell r="BL41">
            <v>14.5</v>
          </cell>
          <cell r="BM41">
            <v>13.5</v>
          </cell>
          <cell r="BN41">
            <v>14.5</v>
          </cell>
          <cell r="BO41">
            <v>12.25</v>
          </cell>
          <cell r="BP41">
            <v>26</v>
          </cell>
          <cell r="BQ41">
            <v>24</v>
          </cell>
          <cell r="BR41">
            <v>25</v>
          </cell>
          <cell r="BS41">
            <v>26</v>
          </cell>
          <cell r="BT41">
            <v>27</v>
          </cell>
          <cell r="BU41">
            <v>30.5</v>
          </cell>
          <cell r="BV41">
            <v>31</v>
          </cell>
          <cell r="BW41">
            <v>31</v>
          </cell>
          <cell r="BX41">
            <v>15.25</v>
          </cell>
          <cell r="BY41">
            <v>14.25</v>
          </cell>
          <cell r="BZ41">
            <v>15.25</v>
          </cell>
          <cell r="CA41">
            <v>13</v>
          </cell>
          <cell r="CB41">
            <v>26.75</v>
          </cell>
          <cell r="CC41">
            <v>24.75</v>
          </cell>
          <cell r="CD41">
            <v>25.75</v>
          </cell>
          <cell r="CE41">
            <v>26.75</v>
          </cell>
          <cell r="CF41">
            <v>27.75</v>
          </cell>
          <cell r="CG41">
            <v>31.25</v>
          </cell>
          <cell r="CH41">
            <v>31.75</v>
          </cell>
          <cell r="CI41">
            <v>31.75</v>
          </cell>
          <cell r="CJ41">
            <v>16</v>
          </cell>
          <cell r="CK41">
            <v>15</v>
          </cell>
          <cell r="CL41">
            <v>16</v>
          </cell>
          <cell r="CM41">
            <v>13.75</v>
          </cell>
          <cell r="CN41">
            <v>27.25</v>
          </cell>
          <cell r="CO41">
            <v>25.25</v>
          </cell>
          <cell r="CP41">
            <v>26.25</v>
          </cell>
          <cell r="CQ41">
            <v>27.25</v>
          </cell>
          <cell r="CR41">
            <v>28.25</v>
          </cell>
          <cell r="CS41">
            <v>31.75</v>
          </cell>
          <cell r="CT41">
            <v>32.25</v>
          </cell>
          <cell r="CU41">
            <v>32.25</v>
          </cell>
          <cell r="CV41">
            <v>16.5</v>
          </cell>
          <cell r="CW41">
            <v>15.5</v>
          </cell>
          <cell r="CX41">
            <v>16.5</v>
          </cell>
          <cell r="CY41">
            <v>14.25</v>
          </cell>
          <cell r="CZ41">
            <v>27.75</v>
          </cell>
          <cell r="DA41">
            <v>25.75</v>
          </cell>
          <cell r="DB41">
            <v>26.75</v>
          </cell>
          <cell r="DC41">
            <v>27.75</v>
          </cell>
          <cell r="DD41">
            <v>28.75</v>
          </cell>
          <cell r="DE41">
            <v>32.25</v>
          </cell>
          <cell r="DF41">
            <v>32.75</v>
          </cell>
          <cell r="DG41">
            <v>32.75</v>
          </cell>
          <cell r="DH41">
            <v>17</v>
          </cell>
          <cell r="DI41">
            <v>16</v>
          </cell>
          <cell r="DJ41">
            <v>17</v>
          </cell>
          <cell r="DK41">
            <v>14.75</v>
          </cell>
          <cell r="DL41">
            <v>28.25</v>
          </cell>
          <cell r="DM41">
            <v>26.25</v>
          </cell>
          <cell r="DN41">
            <v>27.25</v>
          </cell>
          <cell r="DO41">
            <v>28.25</v>
          </cell>
          <cell r="DP41">
            <v>29.25</v>
          </cell>
          <cell r="DQ41">
            <v>32.75</v>
          </cell>
          <cell r="DR41">
            <v>33.25</v>
          </cell>
          <cell r="DS41">
            <v>33.25</v>
          </cell>
          <cell r="DT41">
            <v>17.5</v>
          </cell>
          <cell r="DU41">
            <v>16.5</v>
          </cell>
          <cell r="DV41">
            <v>17.5</v>
          </cell>
          <cell r="DW41">
            <v>15.25</v>
          </cell>
          <cell r="DX41">
            <v>28.75</v>
          </cell>
          <cell r="DY41">
            <v>26.75</v>
          </cell>
          <cell r="DZ41">
            <v>27.75</v>
          </cell>
          <cell r="EA41">
            <v>28.75</v>
          </cell>
          <cell r="EB41">
            <v>29.75</v>
          </cell>
          <cell r="EC41">
            <v>33.25</v>
          </cell>
          <cell r="ED41">
            <v>33.75</v>
          </cell>
          <cell r="EE41">
            <v>33.75</v>
          </cell>
          <cell r="EF41">
            <v>18</v>
          </cell>
          <cell r="EG41">
            <v>17</v>
          </cell>
          <cell r="EH41">
            <v>18</v>
          </cell>
          <cell r="EI41">
            <v>15.75</v>
          </cell>
        </row>
        <row r="42">
          <cell r="D42">
            <v>23.0000031789144</v>
          </cell>
          <cell r="E42">
            <v>18.5</v>
          </cell>
          <cell r="F42">
            <v>20.5500011444092</v>
          </cell>
        </row>
        <row r="42">
          <cell r="H42">
            <v>22.5499992370605</v>
          </cell>
          <cell r="I42">
            <v>22.5499992370605</v>
          </cell>
          <cell r="J42">
            <v>21.5499992370605</v>
          </cell>
        </row>
        <row r="42">
          <cell r="AF42">
            <v>24.6499996185303</v>
          </cell>
          <cell r="AG42">
            <v>24.6499996185303</v>
          </cell>
          <cell r="AH42">
            <v>24.2999992370605</v>
          </cell>
          <cell r="AI42">
            <v>25.2999992370605</v>
          </cell>
          <cell r="AJ42">
            <v>26.0499992370605</v>
          </cell>
          <cell r="AK42">
            <v>30.7999992370605</v>
          </cell>
          <cell r="AL42">
            <v>42.7999992370606</v>
          </cell>
          <cell r="AM42">
            <v>42.7999992370606</v>
          </cell>
          <cell r="AN42">
            <v>26.5</v>
          </cell>
          <cell r="AO42">
            <v>27.2999992370605</v>
          </cell>
          <cell r="AP42">
            <v>27.2999992370605</v>
          </cell>
          <cell r="AQ42">
            <v>26.2999992370605</v>
          </cell>
          <cell r="AR42">
            <v>27.1499996185303</v>
          </cell>
          <cell r="AS42">
            <v>26.75</v>
          </cell>
          <cell r="AT42">
            <v>25.75</v>
          </cell>
          <cell r="AU42">
            <v>25.75</v>
          </cell>
          <cell r="AV42">
            <v>27</v>
          </cell>
          <cell r="AW42">
            <v>30.25</v>
          </cell>
          <cell r="AX42">
            <v>41.75</v>
          </cell>
          <cell r="AY42">
            <v>41.75</v>
          </cell>
          <cell r="AZ42">
            <v>26.75</v>
          </cell>
          <cell r="BA42">
            <v>26.5</v>
          </cell>
          <cell r="BB42">
            <v>26.5</v>
          </cell>
          <cell r="BC42">
            <v>25.5</v>
          </cell>
          <cell r="BD42">
            <v>25.75</v>
          </cell>
          <cell r="BE42">
            <v>25.75</v>
          </cell>
          <cell r="BF42">
            <v>24.75</v>
          </cell>
          <cell r="BG42">
            <v>24.75</v>
          </cell>
          <cell r="BH42">
            <v>26</v>
          </cell>
          <cell r="BI42">
            <v>29.25</v>
          </cell>
          <cell r="BJ42">
            <v>38.75</v>
          </cell>
          <cell r="BK42">
            <v>38.75</v>
          </cell>
          <cell r="BL42">
            <v>25.75</v>
          </cell>
          <cell r="BM42">
            <v>25.75</v>
          </cell>
          <cell r="BN42">
            <v>25.75</v>
          </cell>
          <cell r="BO42">
            <v>24.75</v>
          </cell>
          <cell r="BP42">
            <v>26</v>
          </cell>
          <cell r="BQ42">
            <v>26</v>
          </cell>
          <cell r="BR42">
            <v>25</v>
          </cell>
          <cell r="BS42">
            <v>25</v>
          </cell>
          <cell r="BT42">
            <v>26.25</v>
          </cell>
          <cell r="BU42">
            <v>29.5</v>
          </cell>
          <cell r="BV42">
            <v>39</v>
          </cell>
          <cell r="BW42">
            <v>39</v>
          </cell>
          <cell r="BX42">
            <v>26</v>
          </cell>
          <cell r="BY42">
            <v>26</v>
          </cell>
          <cell r="BZ42">
            <v>26</v>
          </cell>
          <cell r="CA42">
            <v>25</v>
          </cell>
          <cell r="CB42">
            <v>26.25</v>
          </cell>
          <cell r="CC42">
            <v>26.25</v>
          </cell>
          <cell r="CD42">
            <v>25.25</v>
          </cell>
          <cell r="CE42">
            <v>25.25</v>
          </cell>
          <cell r="CF42">
            <v>26.5</v>
          </cell>
          <cell r="CG42">
            <v>29.75</v>
          </cell>
          <cell r="CH42">
            <v>39.25</v>
          </cell>
          <cell r="CI42">
            <v>39.25</v>
          </cell>
          <cell r="CJ42">
            <v>26.25</v>
          </cell>
          <cell r="CK42">
            <v>26.25</v>
          </cell>
          <cell r="CL42">
            <v>26.25</v>
          </cell>
          <cell r="CM42">
            <v>25.25</v>
          </cell>
          <cell r="CN42">
            <v>26.5</v>
          </cell>
          <cell r="CO42">
            <v>26.5</v>
          </cell>
          <cell r="CP42">
            <v>25.5</v>
          </cell>
          <cell r="CQ42">
            <v>25.5</v>
          </cell>
          <cell r="CR42">
            <v>26.75</v>
          </cell>
          <cell r="CS42">
            <v>30</v>
          </cell>
          <cell r="CT42">
            <v>39.5</v>
          </cell>
          <cell r="CU42">
            <v>39.5</v>
          </cell>
          <cell r="CV42">
            <v>26.5</v>
          </cell>
          <cell r="CW42">
            <v>26.5</v>
          </cell>
          <cell r="CX42">
            <v>26.5</v>
          </cell>
          <cell r="CY42">
            <v>25.5</v>
          </cell>
          <cell r="CZ42">
            <v>26.75</v>
          </cell>
          <cell r="DA42">
            <v>26.75</v>
          </cell>
          <cell r="DB42">
            <v>25.75</v>
          </cell>
          <cell r="DC42">
            <v>25.75</v>
          </cell>
          <cell r="DD42">
            <v>27</v>
          </cell>
          <cell r="DE42">
            <v>30.25</v>
          </cell>
          <cell r="DF42">
            <v>39.75</v>
          </cell>
          <cell r="DG42">
            <v>39.75</v>
          </cell>
          <cell r="DH42">
            <v>26.75</v>
          </cell>
          <cell r="DI42">
            <v>26.75</v>
          </cell>
          <cell r="DJ42">
            <v>26.75</v>
          </cell>
          <cell r="DK42">
            <v>25.75</v>
          </cell>
          <cell r="DL42">
            <v>27</v>
          </cell>
          <cell r="DM42">
            <v>27</v>
          </cell>
          <cell r="DN42">
            <v>26</v>
          </cell>
          <cell r="DO42">
            <v>26</v>
          </cell>
          <cell r="DP42">
            <v>27.25</v>
          </cell>
          <cell r="DQ42">
            <v>30.5</v>
          </cell>
          <cell r="DR42">
            <v>40</v>
          </cell>
          <cell r="DS42">
            <v>40</v>
          </cell>
          <cell r="DT42">
            <v>27</v>
          </cell>
          <cell r="DU42">
            <v>27</v>
          </cell>
          <cell r="DV42">
            <v>27</v>
          </cell>
          <cell r="DW42">
            <v>26</v>
          </cell>
          <cell r="DX42">
            <v>27.25</v>
          </cell>
          <cell r="DY42">
            <v>27.25</v>
          </cell>
          <cell r="DZ42">
            <v>26.25</v>
          </cell>
          <cell r="EA42">
            <v>26.25</v>
          </cell>
          <cell r="EB42">
            <v>27.5</v>
          </cell>
          <cell r="EC42">
            <v>30.75</v>
          </cell>
          <cell r="ED42">
            <v>40.25</v>
          </cell>
          <cell r="EE42">
            <v>40.25</v>
          </cell>
          <cell r="EF42">
            <v>27.25</v>
          </cell>
          <cell r="EG42">
            <v>27.25</v>
          </cell>
          <cell r="EH42">
            <v>27.25</v>
          </cell>
          <cell r="EI42">
            <v>26.25</v>
          </cell>
        </row>
        <row r="43">
          <cell r="D43">
            <v>28.5666707356771</v>
          </cell>
          <cell r="E43">
            <v>25.312502861023</v>
          </cell>
          <cell r="F43">
            <v>22.5100002288818</v>
          </cell>
        </row>
        <row r="43">
          <cell r="H43">
            <v>19.746000289917</v>
          </cell>
          <cell r="I43">
            <v>17.25</v>
          </cell>
          <cell r="J43">
            <v>22.25</v>
          </cell>
        </row>
        <row r="43">
          <cell r="AF43">
            <v>29.2900009155273</v>
          </cell>
          <cell r="AG43">
            <v>27.286003112793</v>
          </cell>
          <cell r="AH43">
            <v>22.2900009155273</v>
          </cell>
          <cell r="AI43">
            <v>22.2900009155273</v>
          </cell>
          <cell r="AJ43">
            <v>24.2900009155273</v>
          </cell>
          <cell r="AK43">
            <v>31.2900009155273</v>
          </cell>
          <cell r="AL43">
            <v>37.2900009155273</v>
          </cell>
          <cell r="AM43">
            <v>35.2900047302246</v>
          </cell>
          <cell r="AN43">
            <v>27.2900009155273</v>
          </cell>
          <cell r="AO43">
            <v>22.2860012054443</v>
          </cell>
          <cell r="AP43">
            <v>24.2900009155273</v>
          </cell>
          <cell r="AQ43">
            <v>29.2900009155273</v>
          </cell>
          <cell r="AR43">
            <v>36.75</v>
          </cell>
          <cell r="AS43">
            <v>32.2460021972656</v>
          </cell>
          <cell r="AT43">
            <v>26.5</v>
          </cell>
          <cell r="AU43">
            <v>23</v>
          </cell>
          <cell r="AV43">
            <v>23.2900009155273</v>
          </cell>
          <cell r="AW43">
            <v>30.2900009155273</v>
          </cell>
          <cell r="AX43">
            <v>36.2900009155273</v>
          </cell>
          <cell r="AY43">
            <v>34.2900047302246</v>
          </cell>
          <cell r="AZ43">
            <v>26.2900009155273</v>
          </cell>
          <cell r="BA43">
            <v>21.2860012054443</v>
          </cell>
          <cell r="BB43">
            <v>23.2900009155273</v>
          </cell>
          <cell r="BC43">
            <v>28.2900009155273</v>
          </cell>
          <cell r="BD43">
            <v>36.75</v>
          </cell>
          <cell r="BE43">
            <v>32.2460021972656</v>
          </cell>
          <cell r="BF43">
            <v>26.5</v>
          </cell>
          <cell r="BG43">
            <v>23</v>
          </cell>
          <cell r="BH43">
            <v>23.2900009155273</v>
          </cell>
          <cell r="BI43">
            <v>30.2900009155273</v>
          </cell>
          <cell r="BJ43">
            <v>36.2900009155273</v>
          </cell>
          <cell r="BK43">
            <v>34.2900047302246</v>
          </cell>
          <cell r="BL43">
            <v>26.2900009155273</v>
          </cell>
          <cell r="BM43">
            <v>21.2860012054443</v>
          </cell>
          <cell r="BN43">
            <v>23.2900009155273</v>
          </cell>
          <cell r="BO43">
            <v>28.2900009155273</v>
          </cell>
          <cell r="BP43">
            <v>36.75</v>
          </cell>
          <cell r="BQ43">
            <v>32.2460021972656</v>
          </cell>
          <cell r="BR43">
            <v>26.5</v>
          </cell>
          <cell r="BS43">
            <v>23</v>
          </cell>
          <cell r="BT43">
            <v>23.2900009155273</v>
          </cell>
          <cell r="BU43">
            <v>30.2900009155273</v>
          </cell>
          <cell r="BV43">
            <v>36.2900009155273</v>
          </cell>
          <cell r="BW43">
            <v>34.2900047302246</v>
          </cell>
          <cell r="BX43">
            <v>26.2900009155273</v>
          </cell>
          <cell r="BY43">
            <v>21.2860012054443</v>
          </cell>
          <cell r="BZ43">
            <v>23.2900009155273</v>
          </cell>
          <cell r="CA43">
            <v>28.2900009155273</v>
          </cell>
          <cell r="CB43">
            <v>36.75</v>
          </cell>
          <cell r="CC43">
            <v>32.2460021972656</v>
          </cell>
          <cell r="CD43">
            <v>26.5</v>
          </cell>
          <cell r="CE43">
            <v>23</v>
          </cell>
          <cell r="CF43">
            <v>23.2900009155273</v>
          </cell>
          <cell r="CG43">
            <v>30.2900009155273</v>
          </cell>
          <cell r="CH43">
            <v>36.2900009155273</v>
          </cell>
          <cell r="CI43">
            <v>34.2900047302246</v>
          </cell>
          <cell r="CJ43">
            <v>26.2900009155273</v>
          </cell>
          <cell r="CK43">
            <v>21.2860012054443</v>
          </cell>
          <cell r="CL43">
            <v>23.2900009155273</v>
          </cell>
          <cell r="CM43">
            <v>28.2900009155273</v>
          </cell>
          <cell r="CN43">
            <v>36.75</v>
          </cell>
          <cell r="CO43">
            <v>32.2460021972656</v>
          </cell>
          <cell r="CP43">
            <v>26.5</v>
          </cell>
          <cell r="CQ43">
            <v>23</v>
          </cell>
          <cell r="CR43">
            <v>23.2900009155273</v>
          </cell>
          <cell r="CS43">
            <v>30.2900009155273</v>
          </cell>
          <cell r="CT43">
            <v>36.2900009155273</v>
          </cell>
          <cell r="CU43">
            <v>34.2900047302246</v>
          </cell>
          <cell r="CV43">
            <v>26.2900009155273</v>
          </cell>
          <cell r="CW43">
            <v>21.2860012054443</v>
          </cell>
          <cell r="CX43">
            <v>23.2900009155273</v>
          </cell>
          <cell r="CY43">
            <v>28.2900009155273</v>
          </cell>
          <cell r="CZ43">
            <v>36.75</v>
          </cell>
          <cell r="DA43">
            <v>32.2460021972656</v>
          </cell>
          <cell r="DB43">
            <v>26.5</v>
          </cell>
          <cell r="DC43">
            <v>23</v>
          </cell>
          <cell r="DD43">
            <v>23.2900009155273</v>
          </cell>
          <cell r="DE43">
            <v>30.2900009155273</v>
          </cell>
          <cell r="DF43">
            <v>36.2900009155273</v>
          </cell>
          <cell r="DG43">
            <v>34.2900047302246</v>
          </cell>
          <cell r="DH43">
            <v>26.2900009155273</v>
          </cell>
          <cell r="DI43">
            <v>21.2860012054443</v>
          </cell>
          <cell r="DJ43">
            <v>23.2900009155273</v>
          </cell>
          <cell r="DK43">
            <v>28.2900009155273</v>
          </cell>
          <cell r="DL43">
            <v>36.75</v>
          </cell>
          <cell r="DM43">
            <v>32.2460021972656</v>
          </cell>
          <cell r="DN43">
            <v>26.5</v>
          </cell>
          <cell r="DO43">
            <v>23</v>
          </cell>
          <cell r="DP43">
            <v>23.2900009155273</v>
          </cell>
          <cell r="DQ43">
            <v>30.2900009155273</v>
          </cell>
          <cell r="DR43">
            <v>36.2900009155273</v>
          </cell>
          <cell r="DS43">
            <v>34.2900047302246</v>
          </cell>
          <cell r="DT43">
            <v>26.2900009155273</v>
          </cell>
          <cell r="DU43">
            <v>21.2860012054443</v>
          </cell>
          <cell r="DV43">
            <v>23.2900009155273</v>
          </cell>
          <cell r="DW43">
            <v>28.2900009155273</v>
          </cell>
          <cell r="DX43">
            <v>36.75</v>
          </cell>
          <cell r="DY43">
            <v>32.2460021972656</v>
          </cell>
          <cell r="DZ43">
            <v>26.5</v>
          </cell>
          <cell r="EA43">
            <v>23</v>
          </cell>
          <cell r="EB43">
            <v>23.2900009155273</v>
          </cell>
          <cell r="EC43">
            <v>30.2900009155273</v>
          </cell>
          <cell r="ED43">
            <v>36.2900009155273</v>
          </cell>
          <cell r="EE43">
            <v>34.2900047302246</v>
          </cell>
          <cell r="EF43">
            <v>26.2900009155273</v>
          </cell>
          <cell r="EG43">
            <v>21.2860012054443</v>
          </cell>
          <cell r="EH43">
            <v>23.2900009155273</v>
          </cell>
          <cell r="EI43">
            <v>28.2900009155273</v>
          </cell>
        </row>
        <row r="44">
          <cell r="D44">
            <v>38.1666666666667</v>
          </cell>
          <cell r="E44">
            <v>37.194995880127</v>
          </cell>
          <cell r="F44">
            <v>28.6590003967285</v>
          </cell>
        </row>
        <row r="44">
          <cell r="H44">
            <v>25.851001739502</v>
          </cell>
          <cell r="I44">
            <v>24.601001739502</v>
          </cell>
          <cell r="J44">
            <v>25.265998840332</v>
          </cell>
        </row>
        <row r="44">
          <cell r="AF44">
            <v>29.0530071258545</v>
          </cell>
          <cell r="AG44">
            <v>28.0530071258545</v>
          </cell>
          <cell r="AH44">
            <v>25.1300048828125</v>
          </cell>
          <cell r="AI44">
            <v>24.898509979248</v>
          </cell>
          <cell r="AJ44">
            <v>28.3225078582764</v>
          </cell>
          <cell r="AK44">
            <v>31.0900039672852</v>
          </cell>
          <cell r="AL44">
            <v>38.2600059509277</v>
          </cell>
          <cell r="AM44">
            <v>37.7600059509277</v>
          </cell>
          <cell r="AN44">
            <v>27.1590061187744</v>
          </cell>
          <cell r="AO44">
            <v>24.6010093688965</v>
          </cell>
          <cell r="AP44">
            <v>24.8510093688965</v>
          </cell>
          <cell r="AQ44">
            <v>24.4160079956055</v>
          </cell>
          <cell r="AR44">
            <v>30.3030071258545</v>
          </cell>
          <cell r="AS44">
            <v>28.8030071258545</v>
          </cell>
          <cell r="AT44">
            <v>25.8800048828125</v>
          </cell>
          <cell r="AU44">
            <v>25.148509979248</v>
          </cell>
          <cell r="AV44">
            <v>26.3225078582764</v>
          </cell>
          <cell r="AW44">
            <v>28.0900039672852</v>
          </cell>
          <cell r="AX44">
            <v>34.5100059509277</v>
          </cell>
          <cell r="AY44">
            <v>34.0100059509277</v>
          </cell>
          <cell r="AZ44">
            <v>25.6590061187744</v>
          </cell>
          <cell r="BA44">
            <v>24.6010093688965</v>
          </cell>
          <cell r="BB44">
            <v>24.8510093688965</v>
          </cell>
          <cell r="BC44">
            <v>24.9160079956055</v>
          </cell>
          <cell r="BD44">
            <v>30.8030071258545</v>
          </cell>
          <cell r="BE44">
            <v>29.3030071258545</v>
          </cell>
          <cell r="BF44">
            <v>26.3800048828125</v>
          </cell>
          <cell r="BG44">
            <v>25.648509979248</v>
          </cell>
          <cell r="BH44">
            <v>26.8225078582764</v>
          </cell>
          <cell r="BI44">
            <v>28.5900039672852</v>
          </cell>
          <cell r="BJ44">
            <v>35.0100059509277</v>
          </cell>
          <cell r="BK44">
            <v>34.5100059509277</v>
          </cell>
          <cell r="BL44">
            <v>26.1590061187744</v>
          </cell>
          <cell r="BM44">
            <v>25.1010093688965</v>
          </cell>
          <cell r="BN44">
            <v>25.3510093688965</v>
          </cell>
          <cell r="BO44">
            <v>25.4160079956055</v>
          </cell>
          <cell r="BP44">
            <v>30.3030071258545</v>
          </cell>
          <cell r="BQ44">
            <v>28.8030071258545</v>
          </cell>
          <cell r="BR44">
            <v>26.6300048828125</v>
          </cell>
          <cell r="BS44">
            <v>25.898509979248</v>
          </cell>
          <cell r="BT44">
            <v>26.8225078582764</v>
          </cell>
          <cell r="BU44">
            <v>27.5900039672852</v>
          </cell>
          <cell r="BV44">
            <v>34.0100059509277</v>
          </cell>
          <cell r="BW44">
            <v>33.5100059509277</v>
          </cell>
          <cell r="BX44">
            <v>26.1590061187744</v>
          </cell>
          <cell r="BY44">
            <v>24.8510093688965</v>
          </cell>
          <cell r="BZ44">
            <v>24.6010093688965</v>
          </cell>
          <cell r="CA44">
            <v>25.4160079956055</v>
          </cell>
          <cell r="CB44">
            <v>30.3030071258545</v>
          </cell>
          <cell r="CC44">
            <v>28.8030071258545</v>
          </cell>
          <cell r="CD44">
            <v>26.6300048828125</v>
          </cell>
          <cell r="CE44">
            <v>25.898509979248</v>
          </cell>
          <cell r="CF44">
            <v>26.3225078582764</v>
          </cell>
          <cell r="CG44">
            <v>27.5900039672852</v>
          </cell>
          <cell r="CH44">
            <v>34.0100059509277</v>
          </cell>
          <cell r="CI44">
            <v>33.5100059509277</v>
          </cell>
          <cell r="CJ44">
            <v>26.1590061187744</v>
          </cell>
          <cell r="CK44">
            <v>24.8510093688965</v>
          </cell>
          <cell r="CL44">
            <v>24.6010093688965</v>
          </cell>
          <cell r="CM44">
            <v>25.4160079956055</v>
          </cell>
          <cell r="CN44">
            <v>31.3030071258545</v>
          </cell>
          <cell r="CO44">
            <v>29.8030071258545</v>
          </cell>
          <cell r="CP44">
            <v>27.6300048828125</v>
          </cell>
          <cell r="CQ44">
            <v>26.898509979248</v>
          </cell>
          <cell r="CR44">
            <v>27.3225078582764</v>
          </cell>
          <cell r="CS44">
            <v>28.5900039672852</v>
          </cell>
          <cell r="CT44">
            <v>35.0100059509277</v>
          </cell>
          <cell r="CU44">
            <v>34.5100059509277</v>
          </cell>
          <cell r="CV44">
            <v>27.1590061187744</v>
          </cell>
          <cell r="CW44">
            <v>25.8510093688965</v>
          </cell>
          <cell r="CX44">
            <v>25.6010093688965</v>
          </cell>
          <cell r="CY44">
            <v>26.4160079956055</v>
          </cell>
          <cell r="CZ44">
            <v>31.8030071258545</v>
          </cell>
          <cell r="DA44">
            <v>30.3030071258545</v>
          </cell>
          <cell r="DB44">
            <v>28.1300048828125</v>
          </cell>
          <cell r="DC44">
            <v>27.398509979248</v>
          </cell>
          <cell r="DD44">
            <v>27.8225078582764</v>
          </cell>
          <cell r="DE44">
            <v>29.0900039672852</v>
          </cell>
          <cell r="DF44">
            <v>35.5100059509277</v>
          </cell>
          <cell r="DG44">
            <v>35.0100059509277</v>
          </cell>
          <cell r="DH44">
            <v>27.6590061187744</v>
          </cell>
          <cell r="DI44">
            <v>26.3510093688965</v>
          </cell>
          <cell r="DJ44">
            <v>26.1010093688965</v>
          </cell>
          <cell r="DK44">
            <v>26.9160079956055</v>
          </cell>
          <cell r="DL44">
            <v>32.3030071258545</v>
          </cell>
          <cell r="DM44">
            <v>30.8030071258545</v>
          </cell>
          <cell r="DN44">
            <v>28.6300048828125</v>
          </cell>
          <cell r="DO44">
            <v>27.898509979248</v>
          </cell>
          <cell r="DP44">
            <v>28.3225078582764</v>
          </cell>
          <cell r="DQ44">
            <v>29.5900039672852</v>
          </cell>
          <cell r="DR44">
            <v>36.0100059509277</v>
          </cell>
          <cell r="DS44">
            <v>35.5100059509277</v>
          </cell>
          <cell r="DT44">
            <v>28.4090061187744</v>
          </cell>
          <cell r="DU44">
            <v>27.1010093688965</v>
          </cell>
          <cell r="DV44">
            <v>26.8510093688965</v>
          </cell>
          <cell r="DW44">
            <v>27.6660079956055</v>
          </cell>
          <cell r="DX44">
            <v>33.0530071258545</v>
          </cell>
          <cell r="DY44">
            <v>31.5530071258545</v>
          </cell>
          <cell r="DZ44">
            <v>29.3800048828125</v>
          </cell>
          <cell r="EA44">
            <v>28.648509979248</v>
          </cell>
          <cell r="EB44">
            <v>29.0725078582764</v>
          </cell>
          <cell r="EC44">
            <v>31.0900039672852</v>
          </cell>
          <cell r="ED44">
            <v>36.5100059509277</v>
          </cell>
          <cell r="EE44">
            <v>36.0100059509277</v>
          </cell>
          <cell r="EF44">
            <v>29.1590061187744</v>
          </cell>
          <cell r="EG44">
            <v>27.8510093688965</v>
          </cell>
          <cell r="EH44">
            <v>27.6010093688965</v>
          </cell>
          <cell r="EI44">
            <v>28.4160079956055</v>
          </cell>
        </row>
        <row r="47">
          <cell r="D47">
            <v>9.36999893188477</v>
          </cell>
          <cell r="E47">
            <v>13.3699996471405</v>
          </cell>
          <cell r="F47">
            <v>3.17999982833862</v>
          </cell>
        </row>
        <row r="47">
          <cell r="H47">
            <v>3.1800000667572</v>
          </cell>
          <cell r="I47">
            <v>3.1800000667572</v>
          </cell>
          <cell r="J47">
            <v>3.1800000667572</v>
          </cell>
        </row>
        <row r="47">
          <cell r="AF47">
            <v>3.1800000667572</v>
          </cell>
          <cell r="AG47">
            <v>3.1800000667572</v>
          </cell>
          <cell r="AH47">
            <v>3.1800000667572</v>
          </cell>
          <cell r="AI47">
            <v>3.1800000667572</v>
          </cell>
          <cell r="AJ47">
            <v>3.1800000667572</v>
          </cell>
          <cell r="AK47">
            <v>14.3699998855591</v>
          </cell>
          <cell r="AL47">
            <v>14.3699998855591</v>
          </cell>
          <cell r="AM47">
            <v>14.3699998855591</v>
          </cell>
          <cell r="AN47">
            <v>3.17999982833862</v>
          </cell>
          <cell r="AO47">
            <v>3.1800000667572</v>
          </cell>
          <cell r="AP47">
            <v>3.1800000667572</v>
          </cell>
          <cell r="AQ47">
            <v>3.1800000667572</v>
          </cell>
          <cell r="AR47">
            <v>3.1800000667572</v>
          </cell>
          <cell r="AS47">
            <v>3.1800000667572</v>
          </cell>
          <cell r="AT47">
            <v>3.1800000667572</v>
          </cell>
          <cell r="AU47">
            <v>3.1800000667572</v>
          </cell>
          <cell r="AV47">
            <v>3.1800000667572</v>
          </cell>
          <cell r="AW47">
            <v>14.3699998855591</v>
          </cell>
          <cell r="AX47">
            <v>14.3699998855591</v>
          </cell>
          <cell r="AY47">
            <v>14.3699998855591</v>
          </cell>
          <cell r="AZ47">
            <v>3.17999982833862</v>
          </cell>
          <cell r="BA47">
            <v>3.1800000667572</v>
          </cell>
          <cell r="BB47">
            <v>3.1800000667572</v>
          </cell>
          <cell r="BC47">
            <v>3.1800000667572</v>
          </cell>
          <cell r="BD47">
            <v>3.1800000667572</v>
          </cell>
          <cell r="BE47">
            <v>3.1800000667572</v>
          </cell>
          <cell r="BF47">
            <v>3.1800000667572</v>
          </cell>
          <cell r="BG47">
            <v>3.1800000667572</v>
          </cell>
          <cell r="BH47">
            <v>3.1800000667572</v>
          </cell>
          <cell r="BI47">
            <v>14.3699998855591</v>
          </cell>
          <cell r="BJ47">
            <v>14.3699998855591</v>
          </cell>
          <cell r="BK47">
            <v>14.3699998855591</v>
          </cell>
          <cell r="BL47">
            <v>3.17999982833862</v>
          </cell>
          <cell r="BM47">
            <v>3.1800000667572</v>
          </cell>
          <cell r="BN47">
            <v>3.1800000667572</v>
          </cell>
          <cell r="BO47">
            <v>3.1800000667572</v>
          </cell>
          <cell r="BP47">
            <v>3.1800000667572</v>
          </cell>
          <cell r="BQ47">
            <v>3.1800000667572</v>
          </cell>
          <cell r="BR47">
            <v>3.1800000667572</v>
          </cell>
          <cell r="BS47">
            <v>3.1800000667572</v>
          </cell>
          <cell r="BT47">
            <v>3.1800000667572</v>
          </cell>
          <cell r="BU47">
            <v>14.3699998855591</v>
          </cell>
          <cell r="BV47">
            <v>14.3699998855591</v>
          </cell>
          <cell r="BW47">
            <v>14.3699998855591</v>
          </cell>
          <cell r="BX47">
            <v>3.17999982833862</v>
          </cell>
          <cell r="BY47">
            <v>3.1800000667572</v>
          </cell>
          <cell r="BZ47">
            <v>3.1800000667572</v>
          </cell>
          <cell r="CA47">
            <v>3.1800000667572</v>
          </cell>
          <cell r="CB47">
            <v>3.1800000667572</v>
          </cell>
          <cell r="CC47">
            <v>3.1800000667572</v>
          </cell>
          <cell r="CD47">
            <v>3.1800000667572</v>
          </cell>
          <cell r="CE47">
            <v>3.1800000667572</v>
          </cell>
          <cell r="CF47">
            <v>3.1800000667572</v>
          </cell>
          <cell r="CG47">
            <v>14.3699998855591</v>
          </cell>
          <cell r="CH47">
            <v>14.3699998855591</v>
          </cell>
          <cell r="CI47">
            <v>14.3699998855591</v>
          </cell>
          <cell r="CJ47">
            <v>3.17999982833862</v>
          </cell>
          <cell r="CK47">
            <v>3.1800000667572</v>
          </cell>
          <cell r="CL47">
            <v>3.1800000667572</v>
          </cell>
          <cell r="CM47">
            <v>3.1800000667572</v>
          </cell>
          <cell r="CN47">
            <v>3.1800000667572</v>
          </cell>
          <cell r="CO47">
            <v>3.1800000667572</v>
          </cell>
          <cell r="CP47">
            <v>3.1800000667572</v>
          </cell>
          <cell r="CQ47">
            <v>3.1800000667572</v>
          </cell>
          <cell r="CR47">
            <v>3.1800000667572</v>
          </cell>
          <cell r="CS47">
            <v>14.3699998855591</v>
          </cell>
          <cell r="CT47">
            <v>14.3699998855591</v>
          </cell>
          <cell r="CU47">
            <v>14.3699998855591</v>
          </cell>
          <cell r="CV47">
            <v>3.17999982833862</v>
          </cell>
          <cell r="CW47">
            <v>3.1800000667572</v>
          </cell>
          <cell r="CX47">
            <v>3.1800000667572</v>
          </cell>
          <cell r="CY47">
            <v>3.1800000667572</v>
          </cell>
          <cell r="CZ47">
            <v>3.1800000667572</v>
          </cell>
          <cell r="DA47">
            <v>3.1800000667572</v>
          </cell>
          <cell r="DB47">
            <v>3.1800000667572</v>
          </cell>
          <cell r="DC47">
            <v>3.1800000667572</v>
          </cell>
          <cell r="DD47">
            <v>3.1800000667572</v>
          </cell>
          <cell r="DE47">
            <v>14.3699998855591</v>
          </cell>
          <cell r="DF47">
            <v>14.3699998855591</v>
          </cell>
          <cell r="DG47">
            <v>14.3699998855591</v>
          </cell>
          <cell r="DH47">
            <v>3.17999982833862</v>
          </cell>
          <cell r="DI47">
            <v>3.1800000667572</v>
          </cell>
          <cell r="DJ47">
            <v>3.1800000667572</v>
          </cell>
          <cell r="DK47">
            <v>3.1800000667572</v>
          </cell>
          <cell r="DL47">
            <v>3.1800000667572</v>
          </cell>
          <cell r="DM47">
            <v>3.1800000667572</v>
          </cell>
          <cell r="DN47">
            <v>3.1800000667572</v>
          </cell>
          <cell r="DO47">
            <v>3.1800000667572</v>
          </cell>
          <cell r="DP47">
            <v>3.1800000667572</v>
          </cell>
          <cell r="DQ47">
            <v>14.3699998855591</v>
          </cell>
          <cell r="DR47">
            <v>14.3699998855591</v>
          </cell>
          <cell r="DS47">
            <v>14.3699998855591</v>
          </cell>
          <cell r="DT47">
            <v>3.17999982833862</v>
          </cell>
          <cell r="DU47">
            <v>3.1800000667572</v>
          </cell>
          <cell r="DV47">
            <v>3.1800000667572</v>
          </cell>
          <cell r="DW47">
            <v>3.1800000667572</v>
          </cell>
          <cell r="DX47">
            <v>3.1800000667572</v>
          </cell>
          <cell r="DY47">
            <v>3.1800000667572</v>
          </cell>
          <cell r="DZ47">
            <v>3.1800000667572</v>
          </cell>
          <cell r="EA47">
            <v>3.1800000667572</v>
          </cell>
          <cell r="EB47">
            <v>3.1800000667572</v>
          </cell>
          <cell r="EC47">
            <v>14.3699998855591</v>
          </cell>
          <cell r="ED47">
            <v>14.3699998855591</v>
          </cell>
          <cell r="EE47">
            <v>14.3699998855591</v>
          </cell>
          <cell r="EF47">
            <v>3.17999982833862</v>
          </cell>
          <cell r="EG47">
            <v>3.1800000667572</v>
          </cell>
          <cell r="EH47">
            <v>3.1800000667572</v>
          </cell>
          <cell r="EI47">
            <v>3.1800000667572</v>
          </cell>
        </row>
        <row r="48">
          <cell r="D48">
            <v>9.09000015258789</v>
          </cell>
          <cell r="E48">
            <v>8.71500015258789</v>
          </cell>
          <cell r="F48">
            <v>2.12000012397766</v>
          </cell>
        </row>
        <row r="48">
          <cell r="H48">
            <v>2.11999988555908</v>
          </cell>
          <cell r="I48">
            <v>2.11999988555908</v>
          </cell>
          <cell r="J48">
            <v>2.11999988555908</v>
          </cell>
        </row>
        <row r="48">
          <cell r="AF48">
            <v>2.11999988555908</v>
          </cell>
          <cell r="AG48">
            <v>2.11999988555908</v>
          </cell>
          <cell r="AH48">
            <v>2.11999988555908</v>
          </cell>
          <cell r="AI48">
            <v>2.11999988555908</v>
          </cell>
          <cell r="AJ48">
            <v>2.11999988555908</v>
          </cell>
          <cell r="AK48">
            <v>9.59000015258789</v>
          </cell>
          <cell r="AL48">
            <v>9.59000015258789</v>
          </cell>
          <cell r="AM48">
            <v>9.59000015258789</v>
          </cell>
          <cell r="AN48">
            <v>2.12000012397766</v>
          </cell>
          <cell r="AO48">
            <v>2.11999988555908</v>
          </cell>
          <cell r="AP48">
            <v>2.11999988555908</v>
          </cell>
          <cell r="AQ48">
            <v>2.11999988555908</v>
          </cell>
          <cell r="AR48">
            <v>2.11999988555908</v>
          </cell>
          <cell r="AS48">
            <v>2.11999988555908</v>
          </cell>
          <cell r="AT48">
            <v>2.11999988555908</v>
          </cell>
          <cell r="AU48">
            <v>2.11999988555908</v>
          </cell>
          <cell r="AV48">
            <v>2.11999988555908</v>
          </cell>
          <cell r="AW48">
            <v>9.59000015258789</v>
          </cell>
          <cell r="AX48">
            <v>9.59000015258789</v>
          </cell>
          <cell r="AY48">
            <v>9.59000015258789</v>
          </cell>
          <cell r="AZ48">
            <v>2.12000012397766</v>
          </cell>
          <cell r="BA48">
            <v>2.11999988555908</v>
          </cell>
          <cell r="BB48">
            <v>2.11999988555908</v>
          </cell>
          <cell r="BC48">
            <v>2.11999988555908</v>
          </cell>
          <cell r="BD48">
            <v>2.11999988555908</v>
          </cell>
          <cell r="BE48">
            <v>2.11999988555908</v>
          </cell>
          <cell r="BF48">
            <v>2.11999988555908</v>
          </cell>
          <cell r="BG48">
            <v>2.11999988555908</v>
          </cell>
          <cell r="BH48">
            <v>2.11999988555908</v>
          </cell>
          <cell r="BI48">
            <v>9.59000015258789</v>
          </cell>
          <cell r="BJ48">
            <v>9.59000015258789</v>
          </cell>
          <cell r="BK48">
            <v>9.59000015258789</v>
          </cell>
          <cell r="BL48">
            <v>2.12000012397766</v>
          </cell>
          <cell r="BM48">
            <v>2.11999988555908</v>
          </cell>
          <cell r="BN48">
            <v>2.11999988555908</v>
          </cell>
          <cell r="BO48">
            <v>2.11999988555908</v>
          </cell>
          <cell r="BP48">
            <v>2.11999988555908</v>
          </cell>
          <cell r="BQ48">
            <v>2.11999988555908</v>
          </cell>
          <cell r="BR48">
            <v>2.11999988555908</v>
          </cell>
          <cell r="BS48">
            <v>2.11999988555908</v>
          </cell>
          <cell r="BT48">
            <v>2.11999988555908</v>
          </cell>
          <cell r="BU48">
            <v>9.59000015258789</v>
          </cell>
          <cell r="BV48">
            <v>9.59000015258789</v>
          </cell>
          <cell r="BW48">
            <v>9.59000015258789</v>
          </cell>
          <cell r="BX48">
            <v>2.12000012397766</v>
          </cell>
          <cell r="BY48">
            <v>2.11999988555908</v>
          </cell>
          <cell r="BZ48">
            <v>2.11999988555908</v>
          </cell>
          <cell r="CA48">
            <v>2.11999988555908</v>
          </cell>
          <cell r="CB48">
            <v>2.11999988555908</v>
          </cell>
          <cell r="CC48">
            <v>2.11999988555908</v>
          </cell>
          <cell r="CD48">
            <v>2.11999988555908</v>
          </cell>
          <cell r="CE48">
            <v>2.11999988555908</v>
          </cell>
          <cell r="CF48">
            <v>2.11999988555908</v>
          </cell>
          <cell r="CG48">
            <v>9.59000015258789</v>
          </cell>
          <cell r="CH48">
            <v>9.59000015258789</v>
          </cell>
          <cell r="CI48">
            <v>9.59000015258789</v>
          </cell>
          <cell r="CJ48">
            <v>2.12000012397766</v>
          </cell>
          <cell r="CK48">
            <v>2.11999988555908</v>
          </cell>
          <cell r="CL48">
            <v>2.11999988555908</v>
          </cell>
          <cell r="CM48">
            <v>2.11999988555908</v>
          </cell>
          <cell r="CN48">
            <v>2.11999988555908</v>
          </cell>
          <cell r="CO48">
            <v>2.11999988555908</v>
          </cell>
          <cell r="CP48">
            <v>2.11999988555908</v>
          </cell>
          <cell r="CQ48">
            <v>2.11999988555908</v>
          </cell>
          <cell r="CR48">
            <v>2.11999988555908</v>
          </cell>
          <cell r="CS48">
            <v>9.59000015258789</v>
          </cell>
          <cell r="CT48">
            <v>9.59000015258789</v>
          </cell>
          <cell r="CU48">
            <v>9.59000015258789</v>
          </cell>
          <cell r="CV48">
            <v>2.12000012397766</v>
          </cell>
          <cell r="CW48">
            <v>2.11999988555908</v>
          </cell>
          <cell r="CX48">
            <v>2.11999988555908</v>
          </cell>
          <cell r="CY48">
            <v>2.11999988555908</v>
          </cell>
          <cell r="CZ48">
            <v>2.11999988555908</v>
          </cell>
          <cell r="DA48">
            <v>2.11999988555908</v>
          </cell>
          <cell r="DB48">
            <v>2.11999988555908</v>
          </cell>
          <cell r="DC48">
            <v>2.11999988555908</v>
          </cell>
          <cell r="DD48">
            <v>2.11999988555908</v>
          </cell>
          <cell r="DE48">
            <v>9.59000015258789</v>
          </cell>
          <cell r="DF48">
            <v>9.59000015258789</v>
          </cell>
          <cell r="DG48">
            <v>9.59000015258789</v>
          </cell>
          <cell r="DH48">
            <v>2.12000012397766</v>
          </cell>
          <cell r="DI48">
            <v>2.11999988555908</v>
          </cell>
          <cell r="DJ48">
            <v>2.11999988555908</v>
          </cell>
          <cell r="DK48">
            <v>2.11999988555908</v>
          </cell>
          <cell r="DL48">
            <v>2.11999988555908</v>
          </cell>
          <cell r="DM48">
            <v>2.11999988555908</v>
          </cell>
          <cell r="DN48">
            <v>2.11999988555908</v>
          </cell>
          <cell r="DO48">
            <v>2.11999988555908</v>
          </cell>
          <cell r="DP48">
            <v>2.11999988555908</v>
          </cell>
          <cell r="DQ48">
            <v>9.59000015258789</v>
          </cell>
          <cell r="DR48">
            <v>9.59000015258789</v>
          </cell>
          <cell r="DS48">
            <v>9.59000015258789</v>
          </cell>
          <cell r="DT48">
            <v>2.12000012397766</v>
          </cell>
          <cell r="DU48">
            <v>2.11999988555908</v>
          </cell>
          <cell r="DV48">
            <v>2.11999988555908</v>
          </cell>
          <cell r="DW48">
            <v>2.11999988555908</v>
          </cell>
          <cell r="DX48">
            <v>2.11999988555908</v>
          </cell>
          <cell r="DY48">
            <v>2.11999988555908</v>
          </cell>
          <cell r="DZ48">
            <v>2.11999988555908</v>
          </cell>
          <cell r="EA48">
            <v>2.11999988555908</v>
          </cell>
          <cell r="EB48">
            <v>2.11999988555908</v>
          </cell>
          <cell r="EC48">
            <v>9.59000015258789</v>
          </cell>
          <cell r="ED48">
            <v>9.59000015258789</v>
          </cell>
          <cell r="EE48">
            <v>9.59000015258789</v>
          </cell>
          <cell r="EF48">
            <v>2.12000012397766</v>
          </cell>
          <cell r="EG48">
            <v>2.11999988555908</v>
          </cell>
          <cell r="EH48">
            <v>2.11999988555908</v>
          </cell>
          <cell r="EI48">
            <v>2.11999988555908</v>
          </cell>
        </row>
        <row r="49">
          <cell r="D49">
            <v>7.96000003814697</v>
          </cell>
          <cell r="E49">
            <v>7.33500003814697</v>
          </cell>
          <cell r="F49">
            <v>1.69000005722046</v>
          </cell>
        </row>
        <row r="49">
          <cell r="H49">
            <v>1.69000005722046</v>
          </cell>
          <cell r="I49">
            <v>1.69000005722046</v>
          </cell>
          <cell r="J49">
            <v>1.69000005722046</v>
          </cell>
        </row>
        <row r="49">
          <cell r="AF49">
            <v>1.69000005722046</v>
          </cell>
          <cell r="AG49">
            <v>1.69000005722046</v>
          </cell>
          <cell r="AH49">
            <v>1.69000005722046</v>
          </cell>
          <cell r="AI49">
            <v>1.69000005722046</v>
          </cell>
          <cell r="AJ49">
            <v>1.69000005722046</v>
          </cell>
          <cell r="AK49">
            <v>7.46000003814697</v>
          </cell>
          <cell r="AL49">
            <v>7.46000003814697</v>
          </cell>
          <cell r="AM49">
            <v>7.46000003814697</v>
          </cell>
          <cell r="AN49">
            <v>1.69000005722046</v>
          </cell>
          <cell r="AO49">
            <v>1.69000005722046</v>
          </cell>
          <cell r="AP49">
            <v>1.69000005722046</v>
          </cell>
          <cell r="AQ49">
            <v>1.69000005722046</v>
          </cell>
          <cell r="AR49">
            <v>1.69000005722046</v>
          </cell>
          <cell r="AS49">
            <v>1.69000005722046</v>
          </cell>
          <cell r="AT49">
            <v>1.69000005722046</v>
          </cell>
          <cell r="AU49">
            <v>1.69000005722046</v>
          </cell>
          <cell r="AV49">
            <v>1.69000005722046</v>
          </cell>
          <cell r="AW49">
            <v>7.46000003814697</v>
          </cell>
          <cell r="AX49">
            <v>7.46000003814697</v>
          </cell>
          <cell r="AY49">
            <v>7.46000003814697</v>
          </cell>
          <cell r="AZ49">
            <v>1.69000005722046</v>
          </cell>
          <cell r="BA49">
            <v>1.69000005722046</v>
          </cell>
          <cell r="BB49">
            <v>1.69000005722046</v>
          </cell>
          <cell r="BC49">
            <v>1.69000005722046</v>
          </cell>
          <cell r="BD49">
            <v>1.69000005722046</v>
          </cell>
          <cell r="BE49">
            <v>1.69000005722046</v>
          </cell>
          <cell r="BF49">
            <v>1.69000005722046</v>
          </cell>
          <cell r="BG49">
            <v>1.69000005722046</v>
          </cell>
          <cell r="BH49">
            <v>1.69000005722046</v>
          </cell>
          <cell r="BI49">
            <v>7.46000003814697</v>
          </cell>
          <cell r="BJ49">
            <v>7.46000003814697</v>
          </cell>
          <cell r="BK49">
            <v>7.46000003814697</v>
          </cell>
          <cell r="BL49">
            <v>1.69000005722046</v>
          </cell>
          <cell r="BM49">
            <v>1.69000005722046</v>
          </cell>
          <cell r="BN49">
            <v>1.69000005722046</v>
          </cell>
          <cell r="BO49">
            <v>1.69000005722046</v>
          </cell>
          <cell r="BP49">
            <v>1.69000005722046</v>
          </cell>
          <cell r="BQ49">
            <v>1.69000005722046</v>
          </cell>
          <cell r="BR49">
            <v>1.69000005722046</v>
          </cell>
          <cell r="BS49">
            <v>1.69000005722046</v>
          </cell>
          <cell r="BT49">
            <v>1.69000005722046</v>
          </cell>
          <cell r="BU49">
            <v>7.46000003814697</v>
          </cell>
          <cell r="BV49">
            <v>7.46000003814697</v>
          </cell>
          <cell r="BW49">
            <v>7.46000003814697</v>
          </cell>
          <cell r="BX49">
            <v>1.69000005722046</v>
          </cell>
          <cell r="BY49">
            <v>1.69000005722046</v>
          </cell>
          <cell r="BZ49">
            <v>1.69000005722046</v>
          </cell>
          <cell r="CA49">
            <v>1.69000005722046</v>
          </cell>
          <cell r="CB49">
            <v>1.69000005722046</v>
          </cell>
          <cell r="CC49">
            <v>1.69000005722046</v>
          </cell>
          <cell r="CD49">
            <v>1.69000005722046</v>
          </cell>
          <cell r="CE49">
            <v>1.69000005722046</v>
          </cell>
          <cell r="CF49">
            <v>1.69000005722046</v>
          </cell>
          <cell r="CG49">
            <v>7.46000003814697</v>
          </cell>
          <cell r="CH49">
            <v>7.46000003814697</v>
          </cell>
          <cell r="CI49">
            <v>7.46000003814697</v>
          </cell>
          <cell r="CJ49">
            <v>1.69000005722046</v>
          </cell>
          <cell r="CK49">
            <v>1.69000005722046</v>
          </cell>
          <cell r="CL49">
            <v>1.69000005722046</v>
          </cell>
          <cell r="CM49">
            <v>1.69000005722046</v>
          </cell>
          <cell r="CN49">
            <v>1.69000005722046</v>
          </cell>
          <cell r="CO49">
            <v>1.69000005722046</v>
          </cell>
          <cell r="CP49">
            <v>1.69000005722046</v>
          </cell>
          <cell r="CQ49">
            <v>1.69000005722046</v>
          </cell>
          <cell r="CR49">
            <v>1.69000005722046</v>
          </cell>
          <cell r="CS49">
            <v>7.46000003814697</v>
          </cell>
          <cell r="CT49">
            <v>7.46000003814697</v>
          </cell>
          <cell r="CU49">
            <v>7.46000003814697</v>
          </cell>
          <cell r="CV49">
            <v>1.69000005722046</v>
          </cell>
          <cell r="CW49">
            <v>1.69000005722046</v>
          </cell>
          <cell r="CX49">
            <v>1.69000005722046</v>
          </cell>
          <cell r="CY49">
            <v>1.69000005722046</v>
          </cell>
          <cell r="CZ49">
            <v>1.69000005722046</v>
          </cell>
          <cell r="DA49">
            <v>1.69000005722046</v>
          </cell>
          <cell r="DB49">
            <v>1.69000005722046</v>
          </cell>
          <cell r="DC49">
            <v>1.69000005722046</v>
          </cell>
          <cell r="DD49">
            <v>1.69000005722046</v>
          </cell>
          <cell r="DE49">
            <v>7.46000003814697</v>
          </cell>
          <cell r="DF49">
            <v>7.46000003814697</v>
          </cell>
          <cell r="DG49">
            <v>7.46000003814697</v>
          </cell>
          <cell r="DH49">
            <v>1.69000005722046</v>
          </cell>
          <cell r="DI49">
            <v>1.69000005722046</v>
          </cell>
          <cell r="DJ49">
            <v>1.69000005722046</v>
          </cell>
          <cell r="DK49">
            <v>1.69000005722046</v>
          </cell>
          <cell r="DL49">
            <v>1.69000005722046</v>
          </cell>
          <cell r="DM49">
            <v>1.69000005722046</v>
          </cell>
          <cell r="DN49">
            <v>1.69000005722046</v>
          </cell>
          <cell r="DO49">
            <v>1.69000005722046</v>
          </cell>
          <cell r="DP49">
            <v>1.69000005722046</v>
          </cell>
          <cell r="DQ49">
            <v>7.46000003814697</v>
          </cell>
          <cell r="DR49">
            <v>7.46000003814697</v>
          </cell>
          <cell r="DS49">
            <v>7.46000003814697</v>
          </cell>
          <cell r="DT49">
            <v>1.69000005722046</v>
          </cell>
          <cell r="DU49">
            <v>1.69000005722046</v>
          </cell>
          <cell r="DV49">
            <v>1.69000005722046</v>
          </cell>
          <cell r="DW49">
            <v>1.69000005722046</v>
          </cell>
          <cell r="DX49">
            <v>1.69000005722046</v>
          </cell>
          <cell r="DY49">
            <v>1.69000005722046</v>
          </cell>
          <cell r="DZ49">
            <v>1.69000005722046</v>
          </cell>
          <cell r="EA49">
            <v>1.69000005722046</v>
          </cell>
          <cell r="EB49">
            <v>1.69000005722046</v>
          </cell>
          <cell r="EC49">
            <v>7.46000003814697</v>
          </cell>
          <cell r="ED49">
            <v>7.46000003814697</v>
          </cell>
          <cell r="EE49">
            <v>7.46000003814697</v>
          </cell>
          <cell r="EF49">
            <v>1.69000005722046</v>
          </cell>
          <cell r="EG49">
            <v>1.69000005722046</v>
          </cell>
          <cell r="EH49">
            <v>1.69000005722046</v>
          </cell>
          <cell r="EI49">
            <v>1.69000005722046</v>
          </cell>
        </row>
        <row r="50">
          <cell r="D50">
            <v>4.55999994277954</v>
          </cell>
          <cell r="E50">
            <v>4.55999994277954</v>
          </cell>
          <cell r="F50">
            <v>5.13000011444092</v>
          </cell>
        </row>
        <row r="50">
          <cell r="H50">
            <v>5.13000011444092</v>
          </cell>
          <cell r="I50">
            <v>5.13000011444092</v>
          </cell>
          <cell r="J50">
            <v>5.13000011444092</v>
          </cell>
        </row>
        <row r="50"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</v>
          </cell>
          <cell r="DP50">
            <v>0</v>
          </cell>
          <cell r="DQ50">
            <v>0</v>
          </cell>
          <cell r="DR50">
            <v>0</v>
          </cell>
          <cell r="DS50">
            <v>0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0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</row>
        <row r="51">
          <cell r="D51">
            <v>1.80000305175781</v>
          </cell>
          <cell r="E51">
            <v>1.80000305175781</v>
          </cell>
          <cell r="F51">
            <v>1.80000305175781</v>
          </cell>
        </row>
        <row r="51">
          <cell r="H51">
            <v>1.80000305175781</v>
          </cell>
          <cell r="I51">
            <v>1.80000305175781</v>
          </cell>
          <cell r="J51">
            <v>1.80000305175781</v>
          </cell>
        </row>
        <row r="51">
          <cell r="AF51">
            <v>1.80000305175781</v>
          </cell>
          <cell r="AG51">
            <v>1.80000305175781</v>
          </cell>
          <cell r="AH51">
            <v>1.80000305175781</v>
          </cell>
          <cell r="AI51">
            <v>1.80000305175781</v>
          </cell>
          <cell r="AJ51">
            <v>1.80000305175781</v>
          </cell>
          <cell r="AK51">
            <v>1.80000305175781</v>
          </cell>
          <cell r="AL51">
            <v>1.80000305175781</v>
          </cell>
          <cell r="AM51">
            <v>1.80000305175781</v>
          </cell>
          <cell r="AN51">
            <v>1.80000305175781</v>
          </cell>
          <cell r="AO51">
            <v>1.80000305175781</v>
          </cell>
          <cell r="AP51">
            <v>1.80000305175781</v>
          </cell>
          <cell r="AQ51">
            <v>1.80000305175781</v>
          </cell>
          <cell r="AR51">
            <v>1.80000305175781</v>
          </cell>
          <cell r="AS51">
            <v>1.80000305175781</v>
          </cell>
          <cell r="AT51">
            <v>1.80000305175781</v>
          </cell>
          <cell r="AU51">
            <v>1.80000305175781</v>
          </cell>
          <cell r="AV51">
            <v>1.80000305175781</v>
          </cell>
          <cell r="AW51">
            <v>1.80000305175781</v>
          </cell>
          <cell r="AX51">
            <v>1.80000305175781</v>
          </cell>
          <cell r="AY51">
            <v>1.80000305175781</v>
          </cell>
          <cell r="AZ51">
            <v>1.80000305175781</v>
          </cell>
          <cell r="BA51">
            <v>1.80000305175781</v>
          </cell>
          <cell r="BB51">
            <v>1.80000305175781</v>
          </cell>
          <cell r="BC51">
            <v>1.80000305175781</v>
          </cell>
          <cell r="BD51">
            <v>1.80000305175781</v>
          </cell>
          <cell r="BE51">
            <v>1.79999923706055</v>
          </cell>
          <cell r="BF51">
            <v>1.79999923706055</v>
          </cell>
          <cell r="BG51">
            <v>1.79999923706055</v>
          </cell>
          <cell r="BH51">
            <v>1.80000305175781</v>
          </cell>
          <cell r="BI51">
            <v>1.80000305175781</v>
          </cell>
          <cell r="BJ51">
            <v>1.80000305175781</v>
          </cell>
          <cell r="BK51">
            <v>1.79999923706055</v>
          </cell>
          <cell r="BL51">
            <v>1.79999542236328</v>
          </cell>
          <cell r="BM51">
            <v>1.79999923706055</v>
          </cell>
          <cell r="BN51">
            <v>1.80000305175781</v>
          </cell>
          <cell r="BO51">
            <v>1.80000305175781</v>
          </cell>
          <cell r="BP51">
            <v>1.80000305175781</v>
          </cell>
          <cell r="BQ51">
            <v>1.79999923706055</v>
          </cell>
          <cell r="BR51">
            <v>1.79999542236328</v>
          </cell>
          <cell r="BS51">
            <v>1.79999923706055</v>
          </cell>
          <cell r="BT51">
            <v>1.80000305175781</v>
          </cell>
          <cell r="BU51">
            <v>1.80000305175781</v>
          </cell>
          <cell r="BV51">
            <v>1.80000305175781</v>
          </cell>
          <cell r="BW51">
            <v>1.79999923706055</v>
          </cell>
          <cell r="BX51">
            <v>1.80000305175781</v>
          </cell>
          <cell r="BY51">
            <v>1.79999923706055</v>
          </cell>
          <cell r="BZ51">
            <v>1.79999923706055</v>
          </cell>
          <cell r="CA51">
            <v>1.80000305175781</v>
          </cell>
          <cell r="CB51">
            <v>1.80000305175781</v>
          </cell>
          <cell r="CC51">
            <v>1.79999923706055</v>
          </cell>
          <cell r="CD51">
            <v>1.80000305175781</v>
          </cell>
          <cell r="CE51">
            <v>1.79999923706055</v>
          </cell>
          <cell r="CF51">
            <v>1.80000305175781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0</v>
          </cell>
          <cell r="DP51">
            <v>0</v>
          </cell>
          <cell r="DQ51">
            <v>0</v>
          </cell>
          <cell r="DR51">
            <v>0</v>
          </cell>
          <cell r="DS51">
            <v>0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</row>
        <row r="52">
          <cell r="D52">
            <v>2</v>
          </cell>
          <cell r="E52">
            <v>2</v>
          </cell>
          <cell r="F52">
            <v>1.75000047683716</v>
          </cell>
        </row>
        <row r="52">
          <cell r="H52">
            <v>1.75</v>
          </cell>
          <cell r="I52">
            <v>1.75</v>
          </cell>
          <cell r="J52">
            <v>1.75</v>
          </cell>
        </row>
        <row r="52">
          <cell r="AF52">
            <v>1.54999983310699</v>
          </cell>
          <cell r="AG52">
            <v>1.54999983310699</v>
          </cell>
          <cell r="AH52">
            <v>1.54999983310699</v>
          </cell>
          <cell r="AI52">
            <v>1.54999983310699</v>
          </cell>
          <cell r="AJ52">
            <v>1.54999983310699</v>
          </cell>
          <cell r="AK52">
            <v>1.54999983310699</v>
          </cell>
          <cell r="AL52">
            <v>1.54999983310699</v>
          </cell>
          <cell r="AM52">
            <v>1.54999983310699</v>
          </cell>
          <cell r="AN52">
            <v>1.54999983310699</v>
          </cell>
          <cell r="AO52">
            <v>1.54999983310699</v>
          </cell>
          <cell r="AP52">
            <v>1.54999983310699</v>
          </cell>
          <cell r="AQ52">
            <v>1.54999983310699</v>
          </cell>
          <cell r="AR52">
            <v>1.30000019073486</v>
          </cell>
          <cell r="AS52">
            <v>1.30000019073486</v>
          </cell>
          <cell r="AT52">
            <v>1.30000019073486</v>
          </cell>
          <cell r="AU52">
            <v>1.30000019073486</v>
          </cell>
          <cell r="AV52">
            <v>1.30000019073486</v>
          </cell>
          <cell r="AW52">
            <v>1.30000019073486</v>
          </cell>
          <cell r="AX52">
            <v>1.30000019073486</v>
          </cell>
          <cell r="AY52">
            <v>1.30000019073486</v>
          </cell>
          <cell r="AZ52">
            <v>1.30000019073486</v>
          </cell>
          <cell r="BA52">
            <v>1.30000019073486</v>
          </cell>
          <cell r="BB52">
            <v>1.30000019073486</v>
          </cell>
          <cell r="BC52">
            <v>1.30000019073486</v>
          </cell>
          <cell r="BD52">
            <v>0.75</v>
          </cell>
          <cell r="BE52">
            <v>0.75</v>
          </cell>
          <cell r="BF52">
            <v>0.75</v>
          </cell>
          <cell r="BG52">
            <v>0.75</v>
          </cell>
          <cell r="BH52">
            <v>0.75</v>
          </cell>
          <cell r="BI52">
            <v>0.75</v>
          </cell>
          <cell r="BJ52">
            <v>0.75</v>
          </cell>
          <cell r="BK52">
            <v>0.75</v>
          </cell>
          <cell r="BL52">
            <v>0.75</v>
          </cell>
          <cell r="BM52">
            <v>0.75</v>
          </cell>
          <cell r="BN52">
            <v>0.75</v>
          </cell>
          <cell r="BO52">
            <v>0.75</v>
          </cell>
          <cell r="BP52">
            <v>0.75</v>
          </cell>
          <cell r="BQ52">
            <v>0.75</v>
          </cell>
          <cell r="BR52">
            <v>0.75</v>
          </cell>
          <cell r="BS52">
            <v>0.75</v>
          </cell>
          <cell r="BT52">
            <v>0.75</v>
          </cell>
          <cell r="BU52">
            <v>0.75</v>
          </cell>
          <cell r="BV52">
            <v>0.75</v>
          </cell>
          <cell r="BW52">
            <v>0.75</v>
          </cell>
          <cell r="BX52">
            <v>0.75</v>
          </cell>
          <cell r="BY52">
            <v>0.75</v>
          </cell>
          <cell r="BZ52">
            <v>0.75</v>
          </cell>
          <cell r="CA52">
            <v>0.75</v>
          </cell>
          <cell r="CB52">
            <v>0.75</v>
          </cell>
          <cell r="CC52">
            <v>0.75</v>
          </cell>
          <cell r="CD52">
            <v>0.75</v>
          </cell>
          <cell r="CE52">
            <v>0.75</v>
          </cell>
          <cell r="CF52">
            <v>0.75</v>
          </cell>
          <cell r="CG52">
            <v>0.75</v>
          </cell>
          <cell r="CH52">
            <v>0.75</v>
          </cell>
          <cell r="CI52">
            <v>0.75</v>
          </cell>
          <cell r="CJ52">
            <v>0.75</v>
          </cell>
          <cell r="CK52">
            <v>0.75</v>
          </cell>
          <cell r="CL52">
            <v>0.75</v>
          </cell>
          <cell r="CM52">
            <v>0.75</v>
          </cell>
          <cell r="CN52">
            <v>0.75</v>
          </cell>
          <cell r="CO52">
            <v>0.75</v>
          </cell>
          <cell r="CP52">
            <v>0.75</v>
          </cell>
          <cell r="CQ52">
            <v>0.75</v>
          </cell>
          <cell r="CR52">
            <v>0.75</v>
          </cell>
          <cell r="CS52">
            <v>0.75</v>
          </cell>
          <cell r="CT52">
            <v>0.75</v>
          </cell>
          <cell r="CU52">
            <v>0.75</v>
          </cell>
          <cell r="CV52">
            <v>0.75</v>
          </cell>
          <cell r="CW52">
            <v>0.75</v>
          </cell>
          <cell r="CX52">
            <v>0.75</v>
          </cell>
          <cell r="CY52">
            <v>0.75</v>
          </cell>
          <cell r="CZ52">
            <v>0.75</v>
          </cell>
          <cell r="DA52">
            <v>0.75</v>
          </cell>
          <cell r="DB52">
            <v>0.75</v>
          </cell>
          <cell r="DC52">
            <v>0.75</v>
          </cell>
          <cell r="DD52">
            <v>0.75</v>
          </cell>
          <cell r="DE52">
            <v>0.75</v>
          </cell>
          <cell r="DF52">
            <v>0.75</v>
          </cell>
          <cell r="DG52">
            <v>0.75</v>
          </cell>
          <cell r="DH52">
            <v>0.75</v>
          </cell>
          <cell r="DI52">
            <v>0.75</v>
          </cell>
          <cell r="DJ52">
            <v>0.75</v>
          </cell>
          <cell r="DK52">
            <v>0.75</v>
          </cell>
          <cell r="DL52">
            <v>0.75</v>
          </cell>
          <cell r="DM52">
            <v>0.75</v>
          </cell>
          <cell r="DN52">
            <v>0.75</v>
          </cell>
          <cell r="DO52">
            <v>0.75</v>
          </cell>
          <cell r="DP52">
            <v>0.75</v>
          </cell>
          <cell r="DQ52">
            <v>0.75</v>
          </cell>
          <cell r="DR52">
            <v>0.75</v>
          </cell>
          <cell r="DS52">
            <v>1.54999995231628</v>
          </cell>
          <cell r="DT52">
            <v>1.54999995231628</v>
          </cell>
          <cell r="DU52">
            <v>1.54999995231628</v>
          </cell>
          <cell r="DV52">
            <v>1.54999995231628</v>
          </cell>
          <cell r="DW52">
            <v>1.04999995231628</v>
          </cell>
          <cell r="DX52">
            <v>1.04999995231628</v>
          </cell>
          <cell r="DY52">
            <v>1.04999995231628</v>
          </cell>
          <cell r="DZ52">
            <v>1.04999995231628</v>
          </cell>
          <cell r="EA52">
            <v>1.04999995231628</v>
          </cell>
          <cell r="EB52">
            <v>1.04999995231628</v>
          </cell>
          <cell r="EC52">
            <v>1.54999995231628</v>
          </cell>
          <cell r="ED52">
            <v>1.54999995231628</v>
          </cell>
          <cell r="EE52">
            <v>1.54999995231628</v>
          </cell>
          <cell r="EF52">
            <v>1.54999995231628</v>
          </cell>
          <cell r="EG52">
            <v>1.54999995231628</v>
          </cell>
          <cell r="EH52">
            <v>1.54999995231628</v>
          </cell>
          <cell r="EI52">
            <v>1.04999995231628</v>
          </cell>
        </row>
        <row r="53">
          <cell r="D53">
            <v>35.5</v>
          </cell>
          <cell r="E53">
            <v>42.7750005722046</v>
          </cell>
          <cell r="F53">
            <v>32.4000015258789</v>
          </cell>
        </row>
        <row r="53">
          <cell r="H53">
            <v>33.2000007629395</v>
          </cell>
          <cell r="I53">
            <v>33.6500015258789</v>
          </cell>
          <cell r="J53">
            <v>34.1500015258789</v>
          </cell>
        </row>
        <row r="53">
          <cell r="AF53">
            <v>33.9039993286133</v>
          </cell>
          <cell r="AG53">
            <v>33.3039970397949</v>
          </cell>
          <cell r="AH53">
            <v>26.0999984741211</v>
          </cell>
          <cell r="AI53">
            <v>25.5</v>
          </cell>
          <cell r="AJ53">
            <v>25.6999969482422</v>
          </cell>
          <cell r="AK53">
            <v>26.2000045776367</v>
          </cell>
          <cell r="AL53">
            <v>34.9000015258789</v>
          </cell>
          <cell r="AM53">
            <v>38.7000007629395</v>
          </cell>
          <cell r="AN53">
            <v>29.3000030517578</v>
          </cell>
          <cell r="AO53">
            <v>28.2999992370605</v>
          </cell>
          <cell r="AP53">
            <v>30.75</v>
          </cell>
          <cell r="AQ53">
            <v>30</v>
          </cell>
          <cell r="AR53">
            <v>31.9539985656738</v>
          </cell>
          <cell r="AS53">
            <v>30.3539962768555</v>
          </cell>
          <cell r="AT53">
            <v>25.8999977111816</v>
          </cell>
          <cell r="AU53">
            <v>24</v>
          </cell>
          <cell r="AV53">
            <v>23.6499977111816</v>
          </cell>
          <cell r="AW53">
            <v>25.2000045776367</v>
          </cell>
          <cell r="AX53">
            <v>33.9000015258789</v>
          </cell>
          <cell r="AY53">
            <v>37.7000007629395</v>
          </cell>
          <cell r="AZ53">
            <v>28.3000030517578</v>
          </cell>
          <cell r="BA53">
            <v>27.2999992370605</v>
          </cell>
          <cell r="BB53">
            <v>29.75</v>
          </cell>
          <cell r="BC53">
            <v>29</v>
          </cell>
          <cell r="BD53">
            <v>32.4539985656738</v>
          </cell>
          <cell r="BE53">
            <v>30.8539962768555</v>
          </cell>
          <cell r="BF53">
            <v>26.3999977111816</v>
          </cell>
          <cell r="BG53">
            <v>24.5</v>
          </cell>
          <cell r="BH53">
            <v>24.1499977111816</v>
          </cell>
          <cell r="BI53">
            <v>25.7000045776367</v>
          </cell>
          <cell r="BJ53">
            <v>34.4000015258789</v>
          </cell>
          <cell r="BK53">
            <v>38.2000007629395</v>
          </cell>
          <cell r="BL53">
            <v>28.8000030517578</v>
          </cell>
          <cell r="BM53">
            <v>27.7999992370605</v>
          </cell>
          <cell r="BN53">
            <v>30.25</v>
          </cell>
          <cell r="BO53">
            <v>29.5</v>
          </cell>
          <cell r="BP53">
            <v>32.4539985656738</v>
          </cell>
          <cell r="BQ53">
            <v>30.8539962768555</v>
          </cell>
          <cell r="BR53">
            <v>26.3999977111816</v>
          </cell>
          <cell r="BS53">
            <v>24.5</v>
          </cell>
          <cell r="BT53">
            <v>24.1499977111816</v>
          </cell>
          <cell r="BU53">
            <v>25.7000045776367</v>
          </cell>
          <cell r="BV53">
            <v>34.4000015258789</v>
          </cell>
          <cell r="BW53">
            <v>38.2000007629395</v>
          </cell>
          <cell r="BX53">
            <v>28.8000030517578</v>
          </cell>
          <cell r="BY53">
            <v>27.7999992370605</v>
          </cell>
          <cell r="BZ53">
            <v>30.25</v>
          </cell>
          <cell r="CA53">
            <v>29.5</v>
          </cell>
          <cell r="CB53">
            <v>32.7039985656738</v>
          </cell>
          <cell r="CC53">
            <v>31.1039962768555</v>
          </cell>
          <cell r="CD53">
            <v>26.6499977111816</v>
          </cell>
          <cell r="CE53">
            <v>24.75</v>
          </cell>
          <cell r="CF53">
            <v>24.3999977111816</v>
          </cell>
          <cell r="CG53">
            <v>25.9500045776367</v>
          </cell>
          <cell r="CH53">
            <v>34.6500015258789</v>
          </cell>
          <cell r="CI53">
            <v>38.4500007629395</v>
          </cell>
          <cell r="CJ53">
            <v>29.0500030517578</v>
          </cell>
          <cell r="CK53">
            <v>28.0499992370605</v>
          </cell>
          <cell r="CL53">
            <v>30.5</v>
          </cell>
          <cell r="CM53">
            <v>29.75</v>
          </cell>
          <cell r="CN53">
            <v>33.2039985656738</v>
          </cell>
          <cell r="CO53">
            <v>31.6039962768555</v>
          </cell>
          <cell r="CP53">
            <v>27.1499977111816</v>
          </cell>
          <cell r="CQ53">
            <v>25.25</v>
          </cell>
          <cell r="CR53">
            <v>24.8999977111816</v>
          </cell>
          <cell r="CS53">
            <v>26.4500045776367</v>
          </cell>
          <cell r="CT53">
            <v>35.1500015258789</v>
          </cell>
          <cell r="CU53">
            <v>38.9500007629395</v>
          </cell>
          <cell r="CV53">
            <v>29.5500030517578</v>
          </cell>
          <cell r="CW53">
            <v>28.5499992370605</v>
          </cell>
          <cell r="CX53">
            <v>31</v>
          </cell>
          <cell r="CY53">
            <v>30.25</v>
          </cell>
          <cell r="CZ53">
            <v>33.7039985656738</v>
          </cell>
          <cell r="DA53">
            <v>32.1039962768555</v>
          </cell>
          <cell r="DB53">
            <v>27.6499977111816</v>
          </cell>
          <cell r="DC53">
            <v>25.75</v>
          </cell>
          <cell r="DD53">
            <v>25.3999977111816</v>
          </cell>
          <cell r="DE53">
            <v>26.9500045776367</v>
          </cell>
          <cell r="DF53">
            <v>35.6500015258789</v>
          </cell>
          <cell r="DG53">
            <v>39.4500007629395</v>
          </cell>
          <cell r="DH53">
            <v>30.0500030517578</v>
          </cell>
          <cell r="DI53">
            <v>29.0499992370605</v>
          </cell>
          <cell r="DJ53">
            <v>31.5</v>
          </cell>
          <cell r="DK53">
            <v>30.75</v>
          </cell>
          <cell r="DL53">
            <v>34.2039985656738</v>
          </cell>
          <cell r="DM53">
            <v>32.6039962768555</v>
          </cell>
          <cell r="DN53">
            <v>28.1499977111816</v>
          </cell>
          <cell r="DO53">
            <v>26.25</v>
          </cell>
          <cell r="DP53">
            <v>25.8999977111816</v>
          </cell>
          <cell r="DQ53">
            <v>27.4500045776367</v>
          </cell>
          <cell r="DR53">
            <v>36.1500015258789</v>
          </cell>
          <cell r="DS53">
            <v>39.9500007629395</v>
          </cell>
          <cell r="DT53">
            <v>30.5500030517578</v>
          </cell>
          <cell r="DU53">
            <v>29.5499992370605</v>
          </cell>
          <cell r="DV53">
            <v>32</v>
          </cell>
          <cell r="DW53">
            <v>31.25</v>
          </cell>
          <cell r="DX53">
            <v>34.7039985656738</v>
          </cell>
          <cell r="DY53">
            <v>33.1039962768555</v>
          </cell>
          <cell r="DZ53">
            <v>28.6499977111816</v>
          </cell>
          <cell r="EA53">
            <v>26.75</v>
          </cell>
          <cell r="EB53">
            <v>26.3999977111816</v>
          </cell>
          <cell r="EC53">
            <v>27.9500045776367</v>
          </cell>
          <cell r="ED53">
            <v>36.6500015258789</v>
          </cell>
          <cell r="EE53">
            <v>40.4500007629395</v>
          </cell>
          <cell r="EF53">
            <v>31.0500030517578</v>
          </cell>
          <cell r="EG53">
            <v>30.0499992370605</v>
          </cell>
          <cell r="EH53">
            <v>32.5</v>
          </cell>
          <cell r="EI53">
            <v>31.75</v>
          </cell>
        </row>
        <row r="54">
          <cell r="D54">
            <v>25.4999987284342</v>
          </cell>
          <cell r="E54">
            <v>26.5037479400635</v>
          </cell>
          <cell r="F54">
            <v>23.9999980926514</v>
          </cell>
        </row>
        <row r="54">
          <cell r="H54">
            <v>26.0040016174316</v>
          </cell>
          <cell r="I54">
            <v>25.9950008392334</v>
          </cell>
          <cell r="J54">
            <v>26.004997253418</v>
          </cell>
        </row>
        <row r="54">
          <cell r="AF54">
            <v>29</v>
          </cell>
          <cell r="AG54">
            <v>29</v>
          </cell>
          <cell r="AH54">
            <v>26.0020008087158</v>
          </cell>
          <cell r="AI54">
            <v>26.0020008087158</v>
          </cell>
          <cell r="AJ54">
            <v>27</v>
          </cell>
          <cell r="AK54">
            <v>27</v>
          </cell>
          <cell r="AL54">
            <v>29</v>
          </cell>
          <cell r="AM54">
            <v>28.9999961853027</v>
          </cell>
          <cell r="AN54">
            <v>24.9974994659424</v>
          </cell>
          <cell r="AO54">
            <v>26</v>
          </cell>
          <cell r="AP54">
            <v>26</v>
          </cell>
          <cell r="AQ54">
            <v>26</v>
          </cell>
          <cell r="AR54">
            <v>29.9960021972656</v>
          </cell>
          <cell r="AS54">
            <v>30.0039978027344</v>
          </cell>
          <cell r="AT54">
            <v>27.0002498626709</v>
          </cell>
          <cell r="AU54">
            <v>26.9990005493164</v>
          </cell>
          <cell r="AV54">
            <v>27.0020008087158</v>
          </cell>
          <cell r="AW54">
            <v>31.0000038146973</v>
          </cell>
          <cell r="AX54">
            <v>32</v>
          </cell>
          <cell r="AY54">
            <v>32</v>
          </cell>
          <cell r="AZ54">
            <v>23.997501373291</v>
          </cell>
          <cell r="BA54">
            <v>27</v>
          </cell>
          <cell r="BB54">
            <v>27</v>
          </cell>
          <cell r="BC54">
            <v>28</v>
          </cell>
          <cell r="BD54">
            <v>31.0035018920898</v>
          </cell>
          <cell r="BE54">
            <v>30.9964981079102</v>
          </cell>
          <cell r="BF54">
            <v>23.9972515106201</v>
          </cell>
          <cell r="BG54">
            <v>24.0009994506836</v>
          </cell>
          <cell r="BH54">
            <v>24.0040016174316</v>
          </cell>
          <cell r="BI54">
            <v>26.0025005340576</v>
          </cell>
          <cell r="BJ54">
            <v>33</v>
          </cell>
          <cell r="BK54">
            <v>33</v>
          </cell>
          <cell r="BL54">
            <v>25.0025024414063</v>
          </cell>
          <cell r="BM54">
            <v>26.0000019073486</v>
          </cell>
          <cell r="BN54">
            <v>26.0000019073486</v>
          </cell>
          <cell r="BO54">
            <v>27.0000019073486</v>
          </cell>
          <cell r="BP54">
            <v>29.0009994506836</v>
          </cell>
          <cell r="BQ54">
            <v>28.9990005493164</v>
          </cell>
          <cell r="BR54">
            <v>23.0047512054443</v>
          </cell>
          <cell r="BS54">
            <v>22.996000289917</v>
          </cell>
          <cell r="BT54">
            <v>23.003999710083</v>
          </cell>
          <cell r="BU54">
            <v>28.9974975585938</v>
          </cell>
          <cell r="BV54">
            <v>30.9999961853027</v>
          </cell>
          <cell r="BW54">
            <v>30.9999961853027</v>
          </cell>
          <cell r="BX54">
            <v>23.0049991607666</v>
          </cell>
          <cell r="BY54">
            <v>26</v>
          </cell>
          <cell r="BZ54">
            <v>27</v>
          </cell>
          <cell r="CA54">
            <v>27</v>
          </cell>
          <cell r="CB54">
            <v>31.9985008239746</v>
          </cell>
          <cell r="CC54">
            <v>32.0014991760254</v>
          </cell>
          <cell r="CD54">
            <v>23.0022487640381</v>
          </cell>
          <cell r="CE54">
            <v>23.0010013580322</v>
          </cell>
          <cell r="CF54">
            <v>23.003999710083</v>
          </cell>
          <cell r="CG54">
            <v>26.9950008392334</v>
          </cell>
          <cell r="CH54">
            <v>35</v>
          </cell>
          <cell r="CI54">
            <v>35</v>
          </cell>
          <cell r="CJ54">
            <v>22.9974994659424</v>
          </cell>
          <cell r="CK54">
            <v>26</v>
          </cell>
          <cell r="CL54">
            <v>26</v>
          </cell>
          <cell r="CM54">
            <v>26</v>
          </cell>
          <cell r="CN54">
            <v>32.9960021972656</v>
          </cell>
          <cell r="CO54">
            <v>33.0039978027344</v>
          </cell>
          <cell r="CP54">
            <v>22.9997501373291</v>
          </cell>
          <cell r="CQ54">
            <v>22.996000289917</v>
          </cell>
          <cell r="CR54">
            <v>24.0040016174316</v>
          </cell>
          <cell r="CS54">
            <v>27.0049991607666</v>
          </cell>
          <cell r="CT54">
            <v>35</v>
          </cell>
          <cell r="CU54">
            <v>35</v>
          </cell>
          <cell r="CV54">
            <v>26</v>
          </cell>
          <cell r="CW54">
            <v>26</v>
          </cell>
          <cell r="CX54">
            <v>26</v>
          </cell>
          <cell r="CY54">
            <v>26</v>
          </cell>
          <cell r="CZ54">
            <v>25.9134998321533</v>
          </cell>
          <cell r="DA54">
            <v>28.2565002441406</v>
          </cell>
          <cell r="DB54">
            <v>19.9672508239746</v>
          </cell>
          <cell r="DC54">
            <v>24.3910007476807</v>
          </cell>
          <cell r="DD54">
            <v>27.4340000152588</v>
          </cell>
          <cell r="DE54">
            <v>42.4550018310547</v>
          </cell>
          <cell r="DF54">
            <v>57.8300018310547</v>
          </cell>
          <cell r="DG54">
            <v>59.5900001525879</v>
          </cell>
          <cell r="DH54">
            <v>24.7425003051758</v>
          </cell>
          <cell r="DI54">
            <v>18.7099990844727</v>
          </cell>
          <cell r="DJ54">
            <v>18.7099990844727</v>
          </cell>
          <cell r="DK54">
            <v>18.7099990844727</v>
          </cell>
          <cell r="DL54">
            <v>26.3309993743897</v>
          </cell>
          <cell r="DM54">
            <v>28.6889991760254</v>
          </cell>
          <cell r="DN54">
            <v>20.3847503662109</v>
          </cell>
          <cell r="DO54">
            <v>24.8460006713867</v>
          </cell>
          <cell r="DP54">
            <v>28.4039993286133</v>
          </cell>
          <cell r="DQ54">
            <v>43.435001373291</v>
          </cell>
          <cell r="DR54">
            <v>59.4000015258789</v>
          </cell>
          <cell r="DS54">
            <v>61.1999969482422</v>
          </cell>
          <cell r="DT54">
            <v>25.1550006866455</v>
          </cell>
          <cell r="DU54">
            <v>19.1100006103516</v>
          </cell>
          <cell r="DV54">
            <v>19.1100006103516</v>
          </cell>
          <cell r="DW54">
            <v>19.1100006103516</v>
          </cell>
          <cell r="DX54">
            <v>26.4985008239746</v>
          </cell>
          <cell r="DY54">
            <v>28.8714981079102</v>
          </cell>
          <cell r="DZ54">
            <v>20.5522499084473</v>
          </cell>
          <cell r="EA54">
            <v>25.0510005950928</v>
          </cell>
          <cell r="EB54">
            <v>29.1240005493164</v>
          </cell>
          <cell r="EC54">
            <v>44.1650009155273</v>
          </cell>
          <cell r="ED54">
            <v>60.7200012207031</v>
          </cell>
          <cell r="EE54">
            <v>62.5599975585938</v>
          </cell>
          <cell r="EF54">
            <v>25.3174991607666</v>
          </cell>
          <cell r="EG54">
            <v>19.2600002288818</v>
          </cell>
          <cell r="EH54">
            <v>19.2600002288818</v>
          </cell>
          <cell r="EI54">
            <v>19.2600002288818</v>
          </cell>
        </row>
        <row r="55">
          <cell r="D55">
            <v>42.6666666666667</v>
          </cell>
          <cell r="E55">
            <v>41.375</v>
          </cell>
          <cell r="F55">
            <v>39</v>
          </cell>
        </row>
        <row r="55">
          <cell r="H55">
            <v>38.1999969482422</v>
          </cell>
          <cell r="I55">
            <v>38.625</v>
          </cell>
          <cell r="J55">
            <v>41.0499992370606</v>
          </cell>
        </row>
        <row r="55">
          <cell r="AF55">
            <v>38.5</v>
          </cell>
          <cell r="AG55">
            <v>39.2999992370606</v>
          </cell>
          <cell r="AH55">
            <v>36.6500015258789</v>
          </cell>
          <cell r="AI55">
            <v>36.6499977111816</v>
          </cell>
          <cell r="AJ55">
            <v>38.6499977111816</v>
          </cell>
          <cell r="AK55">
            <v>39.1549987792969</v>
          </cell>
          <cell r="AL55">
            <v>38.1499977111816</v>
          </cell>
          <cell r="AM55">
            <v>37.5</v>
          </cell>
          <cell r="AN55">
            <v>36</v>
          </cell>
          <cell r="AO55">
            <v>35.1999969482422</v>
          </cell>
          <cell r="AP55">
            <v>35.625</v>
          </cell>
          <cell r="AQ55">
            <v>38.0499992370606</v>
          </cell>
          <cell r="AR55">
            <v>37.1</v>
          </cell>
          <cell r="AS55">
            <v>37.8999992370606</v>
          </cell>
          <cell r="AT55">
            <v>35.2500015258789</v>
          </cell>
          <cell r="AU55">
            <v>35.2499977111816</v>
          </cell>
          <cell r="AV55">
            <v>37.2499977111816</v>
          </cell>
          <cell r="AW55">
            <v>37.7549987792969</v>
          </cell>
          <cell r="AX55">
            <v>36.7499977111816</v>
          </cell>
          <cell r="AY55">
            <v>36.1</v>
          </cell>
          <cell r="AZ55">
            <v>34.6</v>
          </cell>
          <cell r="BA55">
            <v>33.7999969482422</v>
          </cell>
          <cell r="BB55">
            <v>34.225</v>
          </cell>
          <cell r="BC55">
            <v>36.6499992370606</v>
          </cell>
          <cell r="BD55">
            <v>36.1</v>
          </cell>
          <cell r="BE55">
            <v>36.8999992370606</v>
          </cell>
          <cell r="BF55">
            <v>34.2500015258789</v>
          </cell>
          <cell r="BG55">
            <v>34.2499977111816</v>
          </cell>
          <cell r="BH55">
            <v>36.2499977111816</v>
          </cell>
          <cell r="BI55">
            <v>36.7549987792969</v>
          </cell>
          <cell r="BJ55">
            <v>35.7499977111816</v>
          </cell>
          <cell r="BK55">
            <v>35.1</v>
          </cell>
          <cell r="BL55">
            <v>33.6</v>
          </cell>
          <cell r="BM55">
            <v>32.7999969482422</v>
          </cell>
          <cell r="BN55">
            <v>33.225</v>
          </cell>
          <cell r="BO55">
            <v>35.6499992370606</v>
          </cell>
          <cell r="BP55">
            <v>35.15</v>
          </cell>
          <cell r="BQ55">
            <v>35.9499992370605</v>
          </cell>
          <cell r="BR55">
            <v>33.3000015258789</v>
          </cell>
          <cell r="BS55">
            <v>33.2999977111816</v>
          </cell>
          <cell r="BT55">
            <v>35.2999977111816</v>
          </cell>
          <cell r="BU55">
            <v>35.8049987792969</v>
          </cell>
          <cell r="BV55">
            <v>34.7999977111816</v>
          </cell>
          <cell r="BW55">
            <v>34.15</v>
          </cell>
          <cell r="BX55">
            <v>32.65</v>
          </cell>
          <cell r="BY55">
            <v>31.8499969482422</v>
          </cell>
          <cell r="BZ55">
            <v>32.275</v>
          </cell>
          <cell r="CA55">
            <v>34.6999992370605</v>
          </cell>
          <cell r="CB55">
            <v>35.35</v>
          </cell>
          <cell r="CC55">
            <v>36.1499992370606</v>
          </cell>
          <cell r="CD55">
            <v>33.5000015258789</v>
          </cell>
          <cell r="CE55">
            <v>33.4999977111816</v>
          </cell>
          <cell r="CF55">
            <v>35.4999977111816</v>
          </cell>
          <cell r="CG55">
            <v>36.0049987792969</v>
          </cell>
          <cell r="CH55">
            <v>34.9999977111816</v>
          </cell>
          <cell r="CI55">
            <v>34.35</v>
          </cell>
          <cell r="CJ55">
            <v>32.85</v>
          </cell>
          <cell r="CK55">
            <v>32.0499969482422</v>
          </cell>
          <cell r="CL55">
            <v>32.475</v>
          </cell>
          <cell r="CM55">
            <v>34.8999992370606</v>
          </cell>
          <cell r="CN55">
            <v>36</v>
          </cell>
          <cell r="CO55">
            <v>36.7999992370606</v>
          </cell>
          <cell r="CP55">
            <v>34.1500015258789</v>
          </cell>
          <cell r="CQ55">
            <v>34.1499977111816</v>
          </cell>
          <cell r="CR55">
            <v>36.1499977111816</v>
          </cell>
          <cell r="CS55">
            <v>36.6549987792969</v>
          </cell>
          <cell r="CT55">
            <v>35.6499977111816</v>
          </cell>
          <cell r="CU55">
            <v>35</v>
          </cell>
          <cell r="CV55">
            <v>33.5</v>
          </cell>
          <cell r="CW55">
            <v>32.6999969482422</v>
          </cell>
          <cell r="CX55">
            <v>33.125</v>
          </cell>
          <cell r="CY55">
            <v>35.5499992370606</v>
          </cell>
          <cell r="CZ55">
            <v>36.65</v>
          </cell>
          <cell r="DA55">
            <v>37.4499992370605</v>
          </cell>
          <cell r="DB55">
            <v>34.8000015258789</v>
          </cell>
          <cell r="DC55">
            <v>34.7999977111816</v>
          </cell>
          <cell r="DD55">
            <v>36.7999977111816</v>
          </cell>
          <cell r="DE55">
            <v>37.3049987792969</v>
          </cell>
          <cell r="DF55">
            <v>36.2999977111816</v>
          </cell>
          <cell r="DG55">
            <v>35.65</v>
          </cell>
          <cell r="DH55">
            <v>34.15</v>
          </cell>
          <cell r="DI55">
            <v>33.3499969482422</v>
          </cell>
          <cell r="DJ55">
            <v>33.775</v>
          </cell>
          <cell r="DK55">
            <v>36.1999992370605</v>
          </cell>
          <cell r="DL55">
            <v>37.15</v>
          </cell>
          <cell r="DM55">
            <v>37.9499992370605</v>
          </cell>
          <cell r="DN55">
            <v>35.3000015258789</v>
          </cell>
          <cell r="DO55">
            <v>35.2999977111816</v>
          </cell>
          <cell r="DP55">
            <v>37.2999977111816</v>
          </cell>
          <cell r="DQ55">
            <v>37.8049987792969</v>
          </cell>
          <cell r="DR55">
            <v>36.7999977111816</v>
          </cell>
          <cell r="DS55">
            <v>36.15</v>
          </cell>
          <cell r="DT55">
            <v>34.65</v>
          </cell>
          <cell r="DU55">
            <v>33.8499969482422</v>
          </cell>
          <cell r="DV55">
            <v>34.275</v>
          </cell>
          <cell r="DW55">
            <v>36.6999992370605</v>
          </cell>
          <cell r="DX55">
            <v>37.65</v>
          </cell>
          <cell r="DY55">
            <v>38.4499992370605</v>
          </cell>
          <cell r="DZ55">
            <v>35.8000015258789</v>
          </cell>
          <cell r="EA55">
            <v>35.7999977111816</v>
          </cell>
          <cell r="EB55">
            <v>37.7999977111816</v>
          </cell>
          <cell r="EC55">
            <v>38.3049987792969</v>
          </cell>
          <cell r="ED55">
            <v>37.2999977111816</v>
          </cell>
          <cell r="EE55">
            <v>36.65</v>
          </cell>
          <cell r="EF55">
            <v>35.15</v>
          </cell>
          <cell r="EG55">
            <v>34.3499969482422</v>
          </cell>
          <cell r="EH55">
            <v>34.775</v>
          </cell>
          <cell r="EI55">
            <v>37.1999992370605</v>
          </cell>
        </row>
        <row r="56">
          <cell r="D56">
            <v>34.3333333333333</v>
          </cell>
          <cell r="E56">
            <v>35.25</v>
          </cell>
          <cell r="F56">
            <v>28.25</v>
          </cell>
        </row>
        <row r="56">
          <cell r="H56">
            <v>28</v>
          </cell>
          <cell r="I56">
            <v>28</v>
          </cell>
          <cell r="J56">
            <v>28.5499992370605</v>
          </cell>
        </row>
        <row r="56">
          <cell r="AF56">
            <v>34.1025009155273</v>
          </cell>
          <cell r="AG56">
            <v>32.0974960327148</v>
          </cell>
          <cell r="AH56">
            <v>27.4144973754883</v>
          </cell>
          <cell r="AI56">
            <v>27.1849975585938</v>
          </cell>
          <cell r="AJ56">
            <v>27.7149982452393</v>
          </cell>
          <cell r="AK56">
            <v>26.4924983978272</v>
          </cell>
          <cell r="AL56">
            <v>26.1974983215332</v>
          </cell>
          <cell r="AM56">
            <v>27.6949996948242</v>
          </cell>
          <cell r="AN56">
            <v>28.0999984741211</v>
          </cell>
          <cell r="AO56">
            <v>28.0999984741211</v>
          </cell>
          <cell r="AP56">
            <v>28.0999984741211</v>
          </cell>
          <cell r="AQ56">
            <v>33.3500022888184</v>
          </cell>
          <cell r="AR56">
            <v>34.6025009155273</v>
          </cell>
          <cell r="AS56">
            <v>32.5974960327148</v>
          </cell>
          <cell r="AT56">
            <v>27.9144973754883</v>
          </cell>
          <cell r="AU56">
            <v>27.6849975585938</v>
          </cell>
          <cell r="AV56">
            <v>23.2149982452393</v>
          </cell>
          <cell r="AW56">
            <v>121.992500305176</v>
          </cell>
          <cell r="AX56">
            <v>26.1974983215332</v>
          </cell>
          <cell r="AY56">
            <v>27.6949996948242</v>
          </cell>
          <cell r="AZ56">
            <v>28.5999984741211</v>
          </cell>
          <cell r="BA56">
            <v>28.5999984741211</v>
          </cell>
          <cell r="BB56">
            <v>28.5999984741211</v>
          </cell>
          <cell r="BC56">
            <v>33.8500022888184</v>
          </cell>
          <cell r="BD56">
            <v>33.0525009155274</v>
          </cell>
          <cell r="BE56">
            <v>31.0474960327148</v>
          </cell>
          <cell r="BF56">
            <v>26.3644973754883</v>
          </cell>
          <cell r="BG56">
            <v>26.1349975585938</v>
          </cell>
          <cell r="BH56">
            <v>21.6649982452393</v>
          </cell>
          <cell r="BI56">
            <v>120.442500305176</v>
          </cell>
          <cell r="BJ56">
            <v>24.6474983215332</v>
          </cell>
          <cell r="BK56">
            <v>26.1449996948242</v>
          </cell>
          <cell r="BL56">
            <v>27.0499984741211</v>
          </cell>
          <cell r="BM56">
            <v>27.0499984741211</v>
          </cell>
          <cell r="BN56">
            <v>27.0499984741211</v>
          </cell>
          <cell r="BO56">
            <v>32.3000022888184</v>
          </cell>
          <cell r="BP56">
            <v>32.5025009155274</v>
          </cell>
          <cell r="BQ56">
            <v>30.4974960327148</v>
          </cell>
          <cell r="BR56">
            <v>25.8144973754883</v>
          </cell>
          <cell r="BS56">
            <v>25.5849975585938</v>
          </cell>
          <cell r="BT56">
            <v>21.1149982452393</v>
          </cell>
          <cell r="BU56">
            <v>119.892500305176</v>
          </cell>
          <cell r="BV56">
            <v>24.0974983215332</v>
          </cell>
          <cell r="BW56">
            <v>25.5949996948242</v>
          </cell>
          <cell r="BX56">
            <v>26.4999984741211</v>
          </cell>
          <cell r="BY56">
            <v>26.4999984741211</v>
          </cell>
          <cell r="BZ56">
            <v>26.4999984741211</v>
          </cell>
          <cell r="CA56">
            <v>31.7500022888184</v>
          </cell>
          <cell r="CB56">
            <v>32.7025009155274</v>
          </cell>
          <cell r="CC56">
            <v>30.6974960327148</v>
          </cell>
          <cell r="CD56">
            <v>26.0144973754883</v>
          </cell>
          <cell r="CE56">
            <v>25.7849975585937</v>
          </cell>
          <cell r="CF56">
            <v>21.3149982452393</v>
          </cell>
          <cell r="CG56">
            <v>120.092500305176</v>
          </cell>
          <cell r="CH56">
            <v>24.2974983215332</v>
          </cell>
          <cell r="CI56">
            <v>25.7949996948242</v>
          </cell>
          <cell r="CJ56">
            <v>26.6999984741211</v>
          </cell>
          <cell r="CK56">
            <v>26.6999984741211</v>
          </cell>
          <cell r="CL56">
            <v>26.6999984741211</v>
          </cell>
          <cell r="CM56">
            <v>31.9500022888184</v>
          </cell>
          <cell r="CN56">
            <v>32.9025009155274</v>
          </cell>
          <cell r="CO56">
            <v>30.8974960327148</v>
          </cell>
          <cell r="CP56">
            <v>26.2144973754883</v>
          </cell>
          <cell r="CQ56">
            <v>25.9849975585937</v>
          </cell>
          <cell r="CR56">
            <v>21.5149982452393</v>
          </cell>
          <cell r="CS56">
            <v>120.292500305176</v>
          </cell>
          <cell r="CT56">
            <v>24.4974983215332</v>
          </cell>
          <cell r="CU56">
            <v>25.9949996948242</v>
          </cell>
          <cell r="CV56">
            <v>26.8999984741211</v>
          </cell>
          <cell r="CW56">
            <v>26.8999984741211</v>
          </cell>
          <cell r="CX56">
            <v>26.8999984741211</v>
          </cell>
          <cell r="CY56">
            <v>32.1500022888184</v>
          </cell>
          <cell r="CZ56">
            <v>33.1025009155274</v>
          </cell>
          <cell r="DA56">
            <v>31.0974960327148</v>
          </cell>
          <cell r="DB56">
            <v>26.4144973754883</v>
          </cell>
          <cell r="DC56">
            <v>26.1849975585937</v>
          </cell>
          <cell r="DD56">
            <v>21.7149982452393</v>
          </cell>
          <cell r="DE56">
            <v>120.492500305176</v>
          </cell>
          <cell r="DF56">
            <v>24.6974983215332</v>
          </cell>
          <cell r="DG56">
            <v>26.1949996948242</v>
          </cell>
          <cell r="DH56">
            <v>27.0999984741211</v>
          </cell>
          <cell r="DI56">
            <v>27.0999984741211</v>
          </cell>
          <cell r="DJ56">
            <v>27.0999984741211</v>
          </cell>
          <cell r="DK56">
            <v>32.3500022888184</v>
          </cell>
          <cell r="DL56">
            <v>33.3025009155274</v>
          </cell>
          <cell r="DM56">
            <v>31.2974960327148</v>
          </cell>
          <cell r="DN56">
            <v>26.6144973754883</v>
          </cell>
          <cell r="DO56">
            <v>26.3849975585937</v>
          </cell>
          <cell r="DP56">
            <v>21.9149982452393</v>
          </cell>
          <cell r="DQ56">
            <v>120.692500305176</v>
          </cell>
          <cell r="DR56">
            <v>24.8974983215332</v>
          </cell>
          <cell r="DS56">
            <v>26.3949996948242</v>
          </cell>
          <cell r="DT56">
            <v>27.2999984741211</v>
          </cell>
          <cell r="DU56">
            <v>27.2999984741211</v>
          </cell>
          <cell r="DV56">
            <v>27.2999984741211</v>
          </cell>
          <cell r="DW56">
            <v>32.5500022888184</v>
          </cell>
          <cell r="DX56">
            <v>33.5025009155274</v>
          </cell>
          <cell r="DY56">
            <v>31.4974960327148</v>
          </cell>
          <cell r="DZ56">
            <v>26.8144973754883</v>
          </cell>
          <cell r="EA56">
            <v>26.5849975585937</v>
          </cell>
          <cell r="EB56">
            <v>22.1149982452393</v>
          </cell>
          <cell r="EC56">
            <v>120.892500305176</v>
          </cell>
          <cell r="ED56">
            <v>25.0974983215332</v>
          </cell>
          <cell r="EE56">
            <v>26.5949996948242</v>
          </cell>
          <cell r="EF56">
            <v>27.4999984741211</v>
          </cell>
          <cell r="EG56">
            <v>27.4999984741211</v>
          </cell>
          <cell r="EH56">
            <v>27.4999984741211</v>
          </cell>
          <cell r="EI56">
            <v>32.7500022888184</v>
          </cell>
        </row>
        <row r="57">
          <cell r="D57">
            <v>47</v>
          </cell>
          <cell r="E57">
            <v>44.375</v>
          </cell>
          <cell r="F57">
            <v>42</v>
          </cell>
        </row>
        <row r="57">
          <cell r="H57">
            <v>41.1999969482422</v>
          </cell>
          <cell r="I57">
            <v>41.625</v>
          </cell>
          <cell r="J57">
            <v>44.0499992370606</v>
          </cell>
        </row>
        <row r="57">
          <cell r="AF57">
            <v>42</v>
          </cell>
          <cell r="AG57">
            <v>44</v>
          </cell>
          <cell r="AH57">
            <v>43.1500015258789</v>
          </cell>
          <cell r="AI57">
            <v>43.1499977111816</v>
          </cell>
          <cell r="AJ57">
            <v>45.1499977111816</v>
          </cell>
          <cell r="AK57">
            <v>46.6549987792969</v>
          </cell>
          <cell r="AL57">
            <v>40.1499977111816</v>
          </cell>
          <cell r="AM57">
            <v>40.5</v>
          </cell>
          <cell r="AN57">
            <v>39</v>
          </cell>
          <cell r="AO57">
            <v>38.1999969482422</v>
          </cell>
          <cell r="AP57">
            <v>38.625</v>
          </cell>
          <cell r="AQ57">
            <v>41.0499992370606</v>
          </cell>
          <cell r="AR57">
            <v>40.5</v>
          </cell>
          <cell r="AS57">
            <v>41.5</v>
          </cell>
          <cell r="AT57">
            <v>40.6500015258789</v>
          </cell>
          <cell r="AU57">
            <v>40.6499977111816</v>
          </cell>
          <cell r="AV57">
            <v>42.6499977111816</v>
          </cell>
          <cell r="AW57">
            <v>40.6549987792969</v>
          </cell>
          <cell r="AX57">
            <v>39.6499977111816</v>
          </cell>
          <cell r="AY57">
            <v>39</v>
          </cell>
          <cell r="AZ57">
            <v>37.5</v>
          </cell>
          <cell r="BA57">
            <v>36.6999969482422</v>
          </cell>
          <cell r="BB57">
            <v>37.125</v>
          </cell>
          <cell r="BC57">
            <v>39.5499992370606</v>
          </cell>
          <cell r="BD57">
            <v>39</v>
          </cell>
          <cell r="BE57">
            <v>39.7999992370606</v>
          </cell>
          <cell r="BF57">
            <v>37.1500015258789</v>
          </cell>
          <cell r="BG57">
            <v>37.1499977111816</v>
          </cell>
          <cell r="BH57">
            <v>39.1499977111816</v>
          </cell>
          <cell r="BI57">
            <v>39.6549987792969</v>
          </cell>
          <cell r="BJ57">
            <v>38.6499977111816</v>
          </cell>
          <cell r="BK57">
            <v>38</v>
          </cell>
          <cell r="BL57">
            <v>36.5</v>
          </cell>
          <cell r="BM57">
            <v>35.6999969482422</v>
          </cell>
          <cell r="BN57">
            <v>36.125</v>
          </cell>
          <cell r="BO57">
            <v>38.5499992370606</v>
          </cell>
          <cell r="BP57">
            <v>38.05</v>
          </cell>
          <cell r="BQ57">
            <v>38.8499992370605</v>
          </cell>
          <cell r="BR57">
            <v>36.2000015258789</v>
          </cell>
          <cell r="BS57">
            <v>36.1999977111816</v>
          </cell>
          <cell r="BT57">
            <v>38.1999977111816</v>
          </cell>
          <cell r="BU57">
            <v>38.7049987792969</v>
          </cell>
          <cell r="BV57">
            <v>37.6999977111816</v>
          </cell>
          <cell r="BW57">
            <v>37.05</v>
          </cell>
          <cell r="BX57">
            <v>35.55</v>
          </cell>
          <cell r="BY57">
            <v>34.7499969482422</v>
          </cell>
          <cell r="BZ57">
            <v>35.175</v>
          </cell>
          <cell r="CA57">
            <v>37.5999992370605</v>
          </cell>
          <cell r="CB57">
            <v>38.25</v>
          </cell>
          <cell r="CC57">
            <v>39.0499992370606</v>
          </cell>
          <cell r="CD57">
            <v>36.4000015258789</v>
          </cell>
          <cell r="CE57">
            <v>36.3999977111816</v>
          </cell>
          <cell r="CF57">
            <v>38.3999977111816</v>
          </cell>
          <cell r="CG57">
            <v>38.9049987792969</v>
          </cell>
          <cell r="CH57">
            <v>37.8999977111816</v>
          </cell>
          <cell r="CI57">
            <v>37.25</v>
          </cell>
          <cell r="CJ57">
            <v>35.75</v>
          </cell>
          <cell r="CK57">
            <v>34.9499969482422</v>
          </cell>
          <cell r="CL57">
            <v>35.375</v>
          </cell>
          <cell r="CM57">
            <v>37.7999992370606</v>
          </cell>
          <cell r="CN57">
            <v>38.9</v>
          </cell>
          <cell r="CO57">
            <v>39.6999992370605</v>
          </cell>
          <cell r="CP57">
            <v>37.0500015258789</v>
          </cell>
          <cell r="CQ57">
            <v>37.0499977111816</v>
          </cell>
          <cell r="CR57">
            <v>39.0499977111816</v>
          </cell>
          <cell r="CS57">
            <v>39.5549987792969</v>
          </cell>
          <cell r="CT57">
            <v>38.5499977111816</v>
          </cell>
          <cell r="CU57">
            <v>37.9</v>
          </cell>
          <cell r="CV57">
            <v>36.4</v>
          </cell>
          <cell r="CW57">
            <v>35.5999969482422</v>
          </cell>
          <cell r="CX57">
            <v>36.025</v>
          </cell>
          <cell r="CY57">
            <v>38.4499992370605</v>
          </cell>
          <cell r="CZ57">
            <v>39.55</v>
          </cell>
          <cell r="DA57">
            <v>40.3499992370605</v>
          </cell>
          <cell r="DB57">
            <v>37.7000015258789</v>
          </cell>
          <cell r="DC57">
            <v>37.6999977111816</v>
          </cell>
          <cell r="DD57">
            <v>39.6999977111816</v>
          </cell>
          <cell r="DE57">
            <v>40.2049987792969</v>
          </cell>
          <cell r="DF57">
            <v>39.1999977111816</v>
          </cell>
          <cell r="DG57">
            <v>38.55</v>
          </cell>
          <cell r="DH57">
            <v>37.05</v>
          </cell>
          <cell r="DI57">
            <v>36.2499969482422</v>
          </cell>
          <cell r="DJ57">
            <v>36.675</v>
          </cell>
          <cell r="DK57">
            <v>39.0999992370605</v>
          </cell>
          <cell r="DL57">
            <v>40.05</v>
          </cell>
          <cell r="DM57">
            <v>40.8499992370605</v>
          </cell>
          <cell r="DN57">
            <v>38.2000015258789</v>
          </cell>
          <cell r="DO57">
            <v>38.1999977111816</v>
          </cell>
          <cell r="DP57">
            <v>40.1999977111816</v>
          </cell>
          <cell r="DQ57">
            <v>40.7049987792969</v>
          </cell>
          <cell r="DR57">
            <v>39.6999977111816</v>
          </cell>
          <cell r="DS57">
            <v>39.05</v>
          </cell>
          <cell r="DT57">
            <v>37.55</v>
          </cell>
          <cell r="DU57">
            <v>36.7499969482422</v>
          </cell>
          <cell r="DV57">
            <v>37.175</v>
          </cell>
          <cell r="DW57">
            <v>39.5999992370605</v>
          </cell>
          <cell r="DX57">
            <v>40.55</v>
          </cell>
          <cell r="DY57">
            <v>41.3499992370605</v>
          </cell>
          <cell r="DZ57">
            <v>38.7000015258789</v>
          </cell>
          <cell r="EA57">
            <v>38.6999977111816</v>
          </cell>
          <cell r="EB57">
            <v>40.6999977111816</v>
          </cell>
          <cell r="EC57">
            <v>41.2049987792969</v>
          </cell>
          <cell r="ED57">
            <v>40.1999977111816</v>
          </cell>
          <cell r="EE57">
            <v>39.55</v>
          </cell>
          <cell r="EF57">
            <v>38.05</v>
          </cell>
          <cell r="EG57">
            <v>37.2499969482422</v>
          </cell>
          <cell r="EH57">
            <v>37.675</v>
          </cell>
          <cell r="EI57">
            <v>40.0999992370605</v>
          </cell>
        </row>
        <row r="58">
          <cell r="D58">
            <v>22.9999961853027</v>
          </cell>
          <cell r="E58">
            <v>22.9999961853027</v>
          </cell>
          <cell r="F58">
            <v>22.0100002288818</v>
          </cell>
        </row>
        <row r="58">
          <cell r="H58">
            <v>19.2465000152588</v>
          </cell>
          <cell r="I58">
            <v>16.75</v>
          </cell>
          <cell r="J58">
            <v>21.75</v>
          </cell>
        </row>
        <row r="58">
          <cell r="AF58">
            <v>18.0400009155273</v>
          </cell>
          <cell r="AG58">
            <v>16.7865028381348</v>
          </cell>
          <cell r="AH58">
            <v>14.7900009155273</v>
          </cell>
          <cell r="AI58">
            <v>14.7850017547607</v>
          </cell>
          <cell r="AJ58">
            <v>15.7950000762939</v>
          </cell>
          <cell r="AK58">
            <v>19.7900009155273</v>
          </cell>
          <cell r="AL58">
            <v>25.7900009155273</v>
          </cell>
          <cell r="AM58">
            <v>25.7900009155273</v>
          </cell>
          <cell r="AN58">
            <v>19.7900009155273</v>
          </cell>
          <cell r="AO58">
            <v>14.7865009307861</v>
          </cell>
          <cell r="AP58">
            <v>14.7900009155273</v>
          </cell>
          <cell r="AQ58">
            <v>21.7900009155273</v>
          </cell>
          <cell r="AR58">
            <v>24.1399993896484</v>
          </cell>
          <cell r="AS58">
            <v>21.6365013122559</v>
          </cell>
          <cell r="AT58">
            <v>18.8899993896484</v>
          </cell>
          <cell r="AU58">
            <v>15.3850002288818</v>
          </cell>
          <cell r="AV58">
            <v>14.6850004196167</v>
          </cell>
          <cell r="AW58">
            <v>18.6800003051758</v>
          </cell>
          <cell r="AX58">
            <v>24.6800003051758</v>
          </cell>
          <cell r="AY58">
            <v>24.6800003051758</v>
          </cell>
          <cell r="AZ58">
            <v>18.6800003051758</v>
          </cell>
          <cell r="BA58">
            <v>13.6765012741089</v>
          </cell>
          <cell r="BB58">
            <v>13.6800012588501</v>
          </cell>
          <cell r="BC58">
            <v>20.6800003051758</v>
          </cell>
          <cell r="BD58">
            <v>25</v>
          </cell>
          <cell r="BE58">
            <v>22.7465019226074</v>
          </cell>
          <cell r="BF58">
            <v>20</v>
          </cell>
          <cell r="BG58">
            <v>16.4950008392334</v>
          </cell>
          <cell r="BH58">
            <v>15.7950000762939</v>
          </cell>
          <cell r="BI58">
            <v>19.7900009155273</v>
          </cell>
          <cell r="BJ58">
            <v>25.7900009155273</v>
          </cell>
          <cell r="BK58">
            <v>25.7900009155273</v>
          </cell>
          <cell r="BL58">
            <v>19.7900009155273</v>
          </cell>
          <cell r="BM58">
            <v>14.7865009307861</v>
          </cell>
          <cell r="BN58">
            <v>14.7900009155273</v>
          </cell>
          <cell r="BO58">
            <v>21.7900009155273</v>
          </cell>
          <cell r="BP58">
            <v>25.25</v>
          </cell>
          <cell r="BQ58">
            <v>22.7465019226074</v>
          </cell>
          <cell r="BR58">
            <v>20</v>
          </cell>
          <cell r="BS58">
            <v>16.4950008392334</v>
          </cell>
          <cell r="BT58">
            <v>15.7950000762939</v>
          </cell>
          <cell r="BU58">
            <v>19.7900009155273</v>
          </cell>
          <cell r="BV58">
            <v>25.7900009155273</v>
          </cell>
          <cell r="BW58">
            <v>25.7900009155273</v>
          </cell>
          <cell r="BX58">
            <v>19.7900009155273</v>
          </cell>
          <cell r="BY58">
            <v>14.7865009307861</v>
          </cell>
          <cell r="BZ58">
            <v>14.7900009155273</v>
          </cell>
          <cell r="CA58">
            <v>21.7900009155273</v>
          </cell>
          <cell r="CB58">
            <v>25.25</v>
          </cell>
          <cell r="CC58">
            <v>22.7465019226074</v>
          </cell>
          <cell r="CD58">
            <v>20</v>
          </cell>
          <cell r="CE58">
            <v>16.4950008392334</v>
          </cell>
          <cell r="CF58">
            <v>15.7950000762939</v>
          </cell>
          <cell r="CG58">
            <v>19.7900009155273</v>
          </cell>
          <cell r="CH58">
            <v>25.7900009155273</v>
          </cell>
          <cell r="CI58">
            <v>25.7900009155273</v>
          </cell>
          <cell r="CJ58">
            <v>19.7900009155273</v>
          </cell>
          <cell r="CK58">
            <v>14.7865009307861</v>
          </cell>
          <cell r="CL58">
            <v>14.7900009155273</v>
          </cell>
          <cell r="CM58">
            <v>21.7900009155273</v>
          </cell>
          <cell r="CN58">
            <v>25.25</v>
          </cell>
          <cell r="CO58">
            <v>22.7465019226074</v>
          </cell>
          <cell r="CP58">
            <v>20</v>
          </cell>
          <cell r="CQ58">
            <v>16.4950008392334</v>
          </cell>
          <cell r="CR58">
            <v>15.7950000762939</v>
          </cell>
          <cell r="CS58">
            <v>19.7900009155273</v>
          </cell>
          <cell r="CT58">
            <v>25.7900009155273</v>
          </cell>
          <cell r="CU58">
            <v>25.7900009155273</v>
          </cell>
          <cell r="CV58">
            <v>19.7900009155273</v>
          </cell>
          <cell r="CW58">
            <v>14.7865009307861</v>
          </cell>
          <cell r="CX58">
            <v>14.7900009155273</v>
          </cell>
          <cell r="CY58">
            <v>21.7900009155273</v>
          </cell>
          <cell r="CZ58">
            <v>25.25</v>
          </cell>
          <cell r="DA58">
            <v>22.7465019226074</v>
          </cell>
          <cell r="DB58">
            <v>20</v>
          </cell>
          <cell r="DC58">
            <v>16.4950008392334</v>
          </cell>
          <cell r="DD58">
            <v>15.7950000762939</v>
          </cell>
          <cell r="DE58">
            <v>19.7900009155273</v>
          </cell>
          <cell r="DF58">
            <v>25.7900009155273</v>
          </cell>
          <cell r="DG58">
            <v>25.7900009155273</v>
          </cell>
          <cell r="DH58">
            <v>19.7900009155273</v>
          </cell>
          <cell r="DI58">
            <v>14.7865009307861</v>
          </cell>
          <cell r="DJ58">
            <v>14.7900009155273</v>
          </cell>
          <cell r="DK58">
            <v>21.7900009155273</v>
          </cell>
          <cell r="DL58">
            <v>25.25</v>
          </cell>
          <cell r="DM58">
            <v>22.7465019226074</v>
          </cell>
          <cell r="DN58">
            <v>20</v>
          </cell>
          <cell r="DO58">
            <v>16.4950008392334</v>
          </cell>
          <cell r="DP58">
            <v>15.7950000762939</v>
          </cell>
          <cell r="DQ58">
            <v>19.7900009155273</v>
          </cell>
          <cell r="DR58">
            <v>25.7900009155273</v>
          </cell>
          <cell r="DS58">
            <v>25.7900009155273</v>
          </cell>
          <cell r="DT58">
            <v>19.7900009155273</v>
          </cell>
          <cell r="DU58">
            <v>14.7865009307861</v>
          </cell>
          <cell r="DV58">
            <v>14.7900009155273</v>
          </cell>
          <cell r="DW58">
            <v>21.7900009155273</v>
          </cell>
          <cell r="DX58">
            <v>25.25</v>
          </cell>
          <cell r="DY58">
            <v>22.7465019226074</v>
          </cell>
          <cell r="DZ58">
            <v>20</v>
          </cell>
          <cell r="EA58">
            <v>16.4950008392334</v>
          </cell>
          <cell r="EB58">
            <v>15.7950000762939</v>
          </cell>
          <cell r="EC58">
            <v>19.7900009155273</v>
          </cell>
          <cell r="ED58">
            <v>25.7900009155273</v>
          </cell>
          <cell r="EE58">
            <v>25.7900009155273</v>
          </cell>
          <cell r="EF58">
            <v>19.7900009155273</v>
          </cell>
          <cell r="EG58">
            <v>14.7865009307861</v>
          </cell>
          <cell r="EH58">
            <v>14.7900009155273</v>
          </cell>
          <cell r="EI58">
            <v>21.7900009155273</v>
          </cell>
        </row>
        <row r="59">
          <cell r="D59">
            <v>23.0000038146973</v>
          </cell>
          <cell r="E59">
            <v>23.0000038146973</v>
          </cell>
          <cell r="F59">
            <v>22.0100002288818</v>
          </cell>
        </row>
        <row r="59">
          <cell r="H59">
            <v>19.2465000152588</v>
          </cell>
          <cell r="I59">
            <v>16.75</v>
          </cell>
          <cell r="J59">
            <v>21.75</v>
          </cell>
        </row>
        <row r="59">
          <cell r="AF59">
            <v>18.0400009155273</v>
          </cell>
          <cell r="AG59">
            <v>16.7865028381348</v>
          </cell>
          <cell r="AH59">
            <v>14.7900009155273</v>
          </cell>
          <cell r="AI59">
            <v>14.7850017547607</v>
          </cell>
          <cell r="AJ59">
            <v>15.7950000762939</v>
          </cell>
          <cell r="AK59">
            <v>19.7900009155273</v>
          </cell>
          <cell r="AL59">
            <v>25.7900009155273</v>
          </cell>
          <cell r="AM59">
            <v>25.7900009155273</v>
          </cell>
          <cell r="AN59">
            <v>19.7900009155273</v>
          </cell>
          <cell r="AO59">
            <v>14.7865009307861</v>
          </cell>
          <cell r="AP59">
            <v>14.7900009155273</v>
          </cell>
          <cell r="AQ59">
            <v>21.7900009155273</v>
          </cell>
          <cell r="AR59">
            <v>24.1399993896484</v>
          </cell>
          <cell r="AS59">
            <v>21.6365013122559</v>
          </cell>
          <cell r="AT59">
            <v>18.8899993896484</v>
          </cell>
          <cell r="AU59">
            <v>15.3850002288818</v>
          </cell>
          <cell r="AV59">
            <v>14.7950000762939</v>
          </cell>
          <cell r="AW59">
            <v>18.7900009155273</v>
          </cell>
          <cell r="AX59">
            <v>24.7900009155273</v>
          </cell>
          <cell r="AY59">
            <v>24.7900009155273</v>
          </cell>
          <cell r="AZ59">
            <v>18.7900009155273</v>
          </cell>
          <cell r="BA59">
            <v>13.7865009307861</v>
          </cell>
          <cell r="BB59">
            <v>13.7900009155273</v>
          </cell>
          <cell r="BC59">
            <v>20.7900009155273</v>
          </cell>
          <cell r="BD59">
            <v>24.1399993896484</v>
          </cell>
          <cell r="BE59">
            <v>21.6365013122559</v>
          </cell>
          <cell r="BF59">
            <v>18.8899993896484</v>
          </cell>
          <cell r="BG59">
            <v>15.3850002288818</v>
          </cell>
          <cell r="BH59">
            <v>14.7950000762939</v>
          </cell>
          <cell r="BI59">
            <v>18.7900009155273</v>
          </cell>
          <cell r="BJ59">
            <v>24.7900009155273</v>
          </cell>
          <cell r="BK59">
            <v>24.7900009155273</v>
          </cell>
          <cell r="BL59">
            <v>18.7900009155273</v>
          </cell>
          <cell r="BM59">
            <v>13.7865009307861</v>
          </cell>
          <cell r="BN59">
            <v>13.7900009155273</v>
          </cell>
          <cell r="BO59">
            <v>20.7900009155273</v>
          </cell>
          <cell r="BP59">
            <v>24.1399993896484</v>
          </cell>
          <cell r="BQ59">
            <v>21.6365013122559</v>
          </cell>
          <cell r="BR59">
            <v>18.8899993896484</v>
          </cell>
          <cell r="BS59">
            <v>15.3850002288818</v>
          </cell>
          <cell r="BT59">
            <v>14.7950000762939</v>
          </cell>
          <cell r="BU59">
            <v>18.7900009155273</v>
          </cell>
          <cell r="BV59">
            <v>24.7900009155273</v>
          </cell>
          <cell r="BW59">
            <v>24.7900009155273</v>
          </cell>
          <cell r="BX59">
            <v>18.7900009155273</v>
          </cell>
          <cell r="BY59">
            <v>13.7865009307861</v>
          </cell>
          <cell r="BZ59">
            <v>13.7900009155273</v>
          </cell>
          <cell r="CA59">
            <v>20.7900009155273</v>
          </cell>
          <cell r="CB59">
            <v>24.1399993896484</v>
          </cell>
          <cell r="CC59">
            <v>21.6365013122559</v>
          </cell>
          <cell r="CD59">
            <v>18.8899993896484</v>
          </cell>
          <cell r="CE59">
            <v>15.3850002288818</v>
          </cell>
          <cell r="CF59">
            <v>14.7950000762939</v>
          </cell>
          <cell r="CG59">
            <v>18.7900009155273</v>
          </cell>
          <cell r="CH59">
            <v>24.7900009155273</v>
          </cell>
          <cell r="CI59">
            <v>24.7900009155273</v>
          </cell>
          <cell r="CJ59">
            <v>18.7900009155273</v>
          </cell>
          <cell r="CK59">
            <v>13.7865009307861</v>
          </cell>
          <cell r="CL59">
            <v>13.7900009155273</v>
          </cell>
          <cell r="CM59">
            <v>20.7900009155273</v>
          </cell>
          <cell r="CN59">
            <v>24.1399993896484</v>
          </cell>
          <cell r="CO59">
            <v>21.6365013122559</v>
          </cell>
          <cell r="CP59">
            <v>18.8899993896484</v>
          </cell>
          <cell r="CQ59">
            <v>15.3850002288818</v>
          </cell>
          <cell r="CR59">
            <v>14.7950000762939</v>
          </cell>
          <cell r="CS59">
            <v>18.7900009155273</v>
          </cell>
          <cell r="CT59">
            <v>24.7900009155273</v>
          </cell>
          <cell r="CU59">
            <v>24.7900009155273</v>
          </cell>
          <cell r="CV59">
            <v>18.7900009155273</v>
          </cell>
          <cell r="CW59">
            <v>13.7865009307861</v>
          </cell>
          <cell r="CX59">
            <v>13.7900009155273</v>
          </cell>
          <cell r="CY59">
            <v>20.7900009155273</v>
          </cell>
          <cell r="CZ59">
            <v>24.1399993896484</v>
          </cell>
          <cell r="DA59">
            <v>21.6365013122559</v>
          </cell>
          <cell r="DB59">
            <v>18.8899993896484</v>
          </cell>
          <cell r="DC59">
            <v>15.3850002288818</v>
          </cell>
          <cell r="DD59">
            <v>14.7950000762939</v>
          </cell>
          <cell r="DE59">
            <v>18.7900009155273</v>
          </cell>
          <cell r="DF59">
            <v>24.7900009155273</v>
          </cell>
          <cell r="DG59">
            <v>24.7900009155273</v>
          </cell>
          <cell r="DH59">
            <v>18.7900009155273</v>
          </cell>
          <cell r="DI59">
            <v>13.7865009307861</v>
          </cell>
          <cell r="DJ59">
            <v>13.7900009155273</v>
          </cell>
          <cell r="DK59">
            <v>20.7900009155273</v>
          </cell>
          <cell r="DL59">
            <v>24.1399993896484</v>
          </cell>
          <cell r="DM59">
            <v>21.6365013122559</v>
          </cell>
          <cell r="DN59">
            <v>18.8899993896484</v>
          </cell>
          <cell r="DO59">
            <v>15.3850002288818</v>
          </cell>
          <cell r="DP59">
            <v>14.7950000762939</v>
          </cell>
          <cell r="DQ59">
            <v>18.7900009155273</v>
          </cell>
          <cell r="DR59">
            <v>24.7900009155273</v>
          </cell>
          <cell r="DS59">
            <v>24.7900009155273</v>
          </cell>
          <cell r="DT59">
            <v>18.7900009155273</v>
          </cell>
          <cell r="DU59">
            <v>13.7865009307861</v>
          </cell>
          <cell r="DV59">
            <v>13.7900009155273</v>
          </cell>
          <cell r="DW59">
            <v>20.7900009155273</v>
          </cell>
          <cell r="DX59">
            <v>24.1399993896484</v>
          </cell>
          <cell r="DY59">
            <v>21.6365013122559</v>
          </cell>
          <cell r="DZ59">
            <v>18.8899993896484</v>
          </cell>
          <cell r="EA59">
            <v>15.3850002288818</v>
          </cell>
          <cell r="EB59">
            <v>14.7950000762939</v>
          </cell>
          <cell r="EC59">
            <v>18.7900009155273</v>
          </cell>
          <cell r="ED59">
            <v>24.7900009155273</v>
          </cell>
          <cell r="EE59">
            <v>24.7900009155273</v>
          </cell>
          <cell r="EF59">
            <v>18.7900009155273</v>
          </cell>
          <cell r="EG59">
            <v>13.7865009307861</v>
          </cell>
          <cell r="EH59">
            <v>13.7900009155273</v>
          </cell>
          <cell r="EI59">
            <v>20.7900009155273</v>
          </cell>
        </row>
        <row r="60">
          <cell r="D60">
            <v>48.200008392334</v>
          </cell>
          <cell r="E60">
            <v>48.200008392334</v>
          </cell>
          <cell r="F60">
            <v>16.9309997558594</v>
          </cell>
        </row>
        <row r="60">
          <cell r="H60">
            <v>16.5200004577637</v>
          </cell>
          <cell r="I60">
            <v>16.9400005340576</v>
          </cell>
          <cell r="J60">
            <v>18.9699993133545</v>
          </cell>
        </row>
        <row r="60">
          <cell r="AF60">
            <v>18.9600009918213</v>
          </cell>
          <cell r="AG60">
            <v>17.7100009918213</v>
          </cell>
          <cell r="AH60">
            <v>15.710000038147</v>
          </cell>
          <cell r="AI60">
            <v>15.710000038147</v>
          </cell>
          <cell r="AJ60">
            <v>16.7100009918213</v>
          </cell>
          <cell r="AK60">
            <v>20.7100009918213</v>
          </cell>
          <cell r="AL60">
            <v>26.7100009918213</v>
          </cell>
          <cell r="AM60">
            <v>26.7100009918213</v>
          </cell>
          <cell r="AN60">
            <v>20.7100009918213</v>
          </cell>
          <cell r="AO60">
            <v>15.710000038147</v>
          </cell>
          <cell r="AP60">
            <v>15.710000038147</v>
          </cell>
          <cell r="AQ60">
            <v>22.7100009918213</v>
          </cell>
          <cell r="AR60">
            <v>20.1399993896484</v>
          </cell>
          <cell r="AS60">
            <v>18.1399993896484</v>
          </cell>
          <cell r="AT60">
            <v>19.1399993896484</v>
          </cell>
          <cell r="AU60">
            <v>20.1399993896484</v>
          </cell>
          <cell r="AV60">
            <v>21.1399993896484</v>
          </cell>
          <cell r="AW60">
            <v>25.1399993896484</v>
          </cell>
          <cell r="AX60">
            <v>32.1399993896484</v>
          </cell>
          <cell r="AY60">
            <v>32.1399993896484</v>
          </cell>
          <cell r="AZ60">
            <v>21.3899993896484</v>
          </cell>
          <cell r="BA60">
            <v>20.3899993896484</v>
          </cell>
          <cell r="BB60">
            <v>20.3899993896484</v>
          </cell>
          <cell r="BC60">
            <v>18.1399993896484</v>
          </cell>
          <cell r="BD60">
            <v>22.5</v>
          </cell>
          <cell r="BE60">
            <v>20.75</v>
          </cell>
          <cell r="BF60">
            <v>21.75</v>
          </cell>
          <cell r="BG60">
            <v>22.75</v>
          </cell>
          <cell r="BH60">
            <v>23.75</v>
          </cell>
          <cell r="BI60">
            <v>27.75</v>
          </cell>
          <cell r="BJ60">
            <v>34.75</v>
          </cell>
          <cell r="BK60">
            <v>34.75</v>
          </cell>
          <cell r="BL60">
            <v>24</v>
          </cell>
          <cell r="BM60">
            <v>23</v>
          </cell>
          <cell r="BN60">
            <v>23</v>
          </cell>
          <cell r="BO60">
            <v>20.75</v>
          </cell>
          <cell r="BP60">
            <v>23.5</v>
          </cell>
          <cell r="BQ60">
            <v>21.5</v>
          </cell>
          <cell r="BR60">
            <v>22.5</v>
          </cell>
          <cell r="BS60">
            <v>23.5</v>
          </cell>
          <cell r="BT60">
            <v>24.5</v>
          </cell>
          <cell r="BU60">
            <v>28.5</v>
          </cell>
          <cell r="BV60">
            <v>35.5</v>
          </cell>
          <cell r="BW60">
            <v>35.5</v>
          </cell>
          <cell r="BX60">
            <v>24.75</v>
          </cell>
          <cell r="BY60">
            <v>23.75</v>
          </cell>
          <cell r="BZ60">
            <v>23.75</v>
          </cell>
          <cell r="CA60">
            <v>21.5</v>
          </cell>
          <cell r="CB60">
            <v>24.25</v>
          </cell>
          <cell r="CC60">
            <v>22.25</v>
          </cell>
          <cell r="CD60">
            <v>23.25</v>
          </cell>
          <cell r="CE60">
            <v>24.25</v>
          </cell>
          <cell r="CF60">
            <v>25.25</v>
          </cell>
          <cell r="CG60">
            <v>29.25</v>
          </cell>
          <cell r="CH60">
            <v>36.25</v>
          </cell>
          <cell r="CI60">
            <v>36.25</v>
          </cell>
          <cell r="CJ60">
            <v>25.5</v>
          </cell>
          <cell r="CK60">
            <v>24.5</v>
          </cell>
          <cell r="CL60">
            <v>24.5</v>
          </cell>
          <cell r="CM60">
            <v>22.25</v>
          </cell>
          <cell r="CN60">
            <v>25</v>
          </cell>
          <cell r="CO60">
            <v>23</v>
          </cell>
          <cell r="CP60">
            <v>24</v>
          </cell>
          <cell r="CQ60">
            <v>25</v>
          </cell>
          <cell r="CR60">
            <v>26</v>
          </cell>
          <cell r="CS60">
            <v>30</v>
          </cell>
          <cell r="CT60">
            <v>37</v>
          </cell>
          <cell r="CU60">
            <v>37</v>
          </cell>
          <cell r="CV60">
            <v>26.25</v>
          </cell>
          <cell r="CW60">
            <v>25.25</v>
          </cell>
          <cell r="CX60">
            <v>25.25</v>
          </cell>
          <cell r="CY60">
            <v>23</v>
          </cell>
          <cell r="CZ60">
            <v>25.75</v>
          </cell>
          <cell r="DA60">
            <v>23.75</v>
          </cell>
          <cell r="DB60">
            <v>24.75</v>
          </cell>
          <cell r="DC60">
            <v>25.75</v>
          </cell>
          <cell r="DD60">
            <v>26.75</v>
          </cell>
          <cell r="DE60">
            <v>30.75</v>
          </cell>
          <cell r="DF60">
            <v>37.75</v>
          </cell>
          <cell r="DG60">
            <v>37.75</v>
          </cell>
          <cell r="DH60">
            <v>27</v>
          </cell>
          <cell r="DI60">
            <v>26</v>
          </cell>
          <cell r="DJ60">
            <v>26</v>
          </cell>
          <cell r="DK60">
            <v>23.75</v>
          </cell>
          <cell r="DL60">
            <v>26.5</v>
          </cell>
          <cell r="DM60">
            <v>24.5</v>
          </cell>
          <cell r="DN60">
            <v>25.5</v>
          </cell>
          <cell r="DO60">
            <v>26.5</v>
          </cell>
          <cell r="DP60">
            <v>27.5</v>
          </cell>
          <cell r="DQ60">
            <v>31.5</v>
          </cell>
          <cell r="DR60">
            <v>38.5</v>
          </cell>
          <cell r="DS60">
            <v>38.5</v>
          </cell>
          <cell r="DT60">
            <v>27.75</v>
          </cell>
          <cell r="DU60">
            <v>26.75</v>
          </cell>
          <cell r="DV60">
            <v>26.75</v>
          </cell>
          <cell r="DW60">
            <v>24.5</v>
          </cell>
          <cell r="DX60">
            <v>27.25</v>
          </cell>
          <cell r="DY60">
            <v>25.25</v>
          </cell>
          <cell r="DZ60">
            <v>26.25</v>
          </cell>
          <cell r="EA60">
            <v>27.25</v>
          </cell>
          <cell r="EB60">
            <v>28.25</v>
          </cell>
          <cell r="EC60">
            <v>32.25</v>
          </cell>
          <cell r="ED60">
            <v>39.25</v>
          </cell>
          <cell r="EE60">
            <v>39.25</v>
          </cell>
          <cell r="EF60">
            <v>28.5</v>
          </cell>
          <cell r="EG60">
            <v>27.5</v>
          </cell>
          <cell r="EH60">
            <v>27.5</v>
          </cell>
          <cell r="EI60">
            <v>25.25</v>
          </cell>
        </row>
        <row r="61">
          <cell r="D61">
            <v>23.0000057220459</v>
          </cell>
          <cell r="E61">
            <v>23.0000057220459</v>
          </cell>
          <cell r="F61">
            <v>18.5499992370605</v>
          </cell>
        </row>
        <row r="61">
          <cell r="H61">
            <v>20.5499992370605</v>
          </cell>
          <cell r="I61">
            <v>20.5499992370605</v>
          </cell>
          <cell r="J61">
            <v>19.5499992370605</v>
          </cell>
        </row>
        <row r="61">
          <cell r="AF61">
            <v>23.3999996185303</v>
          </cell>
          <cell r="AG61">
            <v>23.3999996185303</v>
          </cell>
          <cell r="AH61">
            <v>23.0499992370605</v>
          </cell>
          <cell r="AI61">
            <v>24.0499992370605</v>
          </cell>
          <cell r="AJ61">
            <v>24.7999992370605</v>
          </cell>
          <cell r="AK61">
            <v>29.5499992370605</v>
          </cell>
          <cell r="AL61">
            <v>41.5499992370606</v>
          </cell>
          <cell r="AM61">
            <v>41.5499992370606</v>
          </cell>
          <cell r="AN61">
            <v>25.5</v>
          </cell>
          <cell r="AO61">
            <v>26.2999992370605</v>
          </cell>
          <cell r="AP61">
            <v>26.2999992370605</v>
          </cell>
          <cell r="AQ61">
            <v>25.2999992370605</v>
          </cell>
          <cell r="AR61">
            <v>25.3999996185303</v>
          </cell>
          <cell r="AS61">
            <v>25</v>
          </cell>
          <cell r="AT61">
            <v>24</v>
          </cell>
          <cell r="AU61">
            <v>24</v>
          </cell>
          <cell r="AV61">
            <v>25.75</v>
          </cell>
          <cell r="AW61">
            <v>29</v>
          </cell>
          <cell r="AX61">
            <v>40.5</v>
          </cell>
          <cell r="AY61">
            <v>40.5</v>
          </cell>
          <cell r="AZ61">
            <v>25.75</v>
          </cell>
          <cell r="BA61">
            <v>25.5</v>
          </cell>
          <cell r="BB61">
            <v>25.5</v>
          </cell>
          <cell r="BC61">
            <v>24.5</v>
          </cell>
          <cell r="BD61">
            <v>24</v>
          </cell>
          <cell r="BE61">
            <v>24</v>
          </cell>
          <cell r="BF61">
            <v>23</v>
          </cell>
          <cell r="BG61">
            <v>23</v>
          </cell>
          <cell r="BH61">
            <v>24.75</v>
          </cell>
          <cell r="BI61">
            <v>28</v>
          </cell>
          <cell r="BJ61">
            <v>37.5</v>
          </cell>
          <cell r="BK61">
            <v>37.5</v>
          </cell>
          <cell r="BL61">
            <v>24.75</v>
          </cell>
          <cell r="BM61">
            <v>24.75</v>
          </cell>
          <cell r="BN61">
            <v>24.75</v>
          </cell>
          <cell r="BO61">
            <v>23.75</v>
          </cell>
          <cell r="BP61">
            <v>24.25</v>
          </cell>
          <cell r="BQ61">
            <v>24.25</v>
          </cell>
          <cell r="BR61">
            <v>23.25</v>
          </cell>
          <cell r="BS61">
            <v>23.25</v>
          </cell>
          <cell r="BT61">
            <v>25</v>
          </cell>
          <cell r="BU61">
            <v>28.25</v>
          </cell>
          <cell r="BV61">
            <v>37.75</v>
          </cell>
          <cell r="BW61">
            <v>37.75</v>
          </cell>
          <cell r="BX61">
            <v>25</v>
          </cell>
          <cell r="BY61">
            <v>25</v>
          </cell>
          <cell r="BZ61">
            <v>25</v>
          </cell>
          <cell r="CA61">
            <v>24</v>
          </cell>
          <cell r="CB61">
            <v>24.5</v>
          </cell>
          <cell r="CC61">
            <v>24.5</v>
          </cell>
          <cell r="CD61">
            <v>23.5</v>
          </cell>
          <cell r="CE61">
            <v>23.5</v>
          </cell>
          <cell r="CF61">
            <v>25.25</v>
          </cell>
          <cell r="CG61">
            <v>28.5</v>
          </cell>
          <cell r="CH61">
            <v>38</v>
          </cell>
          <cell r="CI61">
            <v>38</v>
          </cell>
          <cell r="CJ61">
            <v>25.25</v>
          </cell>
          <cell r="CK61">
            <v>25.25</v>
          </cell>
          <cell r="CL61">
            <v>25.25</v>
          </cell>
          <cell r="CM61">
            <v>24.25</v>
          </cell>
          <cell r="CN61">
            <v>24.75</v>
          </cell>
          <cell r="CO61">
            <v>24.75</v>
          </cell>
          <cell r="CP61">
            <v>23.75</v>
          </cell>
          <cell r="CQ61">
            <v>23.75</v>
          </cell>
          <cell r="CR61">
            <v>25.5</v>
          </cell>
          <cell r="CS61">
            <v>28.75</v>
          </cell>
          <cell r="CT61">
            <v>38.25</v>
          </cell>
          <cell r="CU61">
            <v>38.25</v>
          </cell>
          <cell r="CV61">
            <v>25.5</v>
          </cell>
          <cell r="CW61">
            <v>25.5</v>
          </cell>
          <cell r="CX61">
            <v>25.5</v>
          </cell>
          <cell r="CY61">
            <v>24.5</v>
          </cell>
          <cell r="CZ61">
            <v>25</v>
          </cell>
          <cell r="DA61">
            <v>25</v>
          </cell>
          <cell r="DB61">
            <v>24</v>
          </cell>
          <cell r="DC61">
            <v>24</v>
          </cell>
          <cell r="DD61">
            <v>25.75</v>
          </cell>
          <cell r="DE61">
            <v>29</v>
          </cell>
          <cell r="DF61">
            <v>38.5</v>
          </cell>
          <cell r="DG61">
            <v>38.5</v>
          </cell>
          <cell r="DH61">
            <v>25.75</v>
          </cell>
          <cell r="DI61">
            <v>25.75</v>
          </cell>
          <cell r="DJ61">
            <v>25.75</v>
          </cell>
          <cell r="DK61">
            <v>24.75</v>
          </cell>
          <cell r="DL61">
            <v>25.25</v>
          </cell>
          <cell r="DM61">
            <v>25.25</v>
          </cell>
          <cell r="DN61">
            <v>24.25</v>
          </cell>
          <cell r="DO61">
            <v>24.25</v>
          </cell>
          <cell r="DP61">
            <v>26</v>
          </cell>
          <cell r="DQ61">
            <v>29.25</v>
          </cell>
          <cell r="DR61">
            <v>38.75</v>
          </cell>
          <cell r="DS61">
            <v>38.75</v>
          </cell>
          <cell r="DT61">
            <v>26</v>
          </cell>
          <cell r="DU61">
            <v>26</v>
          </cell>
          <cell r="DV61">
            <v>26</v>
          </cell>
          <cell r="DW61">
            <v>25</v>
          </cell>
          <cell r="DX61">
            <v>25.5</v>
          </cell>
          <cell r="DY61">
            <v>25.5</v>
          </cell>
          <cell r="DZ61">
            <v>24.5</v>
          </cell>
          <cell r="EA61">
            <v>24.5</v>
          </cell>
          <cell r="EB61">
            <v>26.25</v>
          </cell>
          <cell r="EC61">
            <v>29.5</v>
          </cell>
          <cell r="ED61">
            <v>39</v>
          </cell>
          <cell r="EE61">
            <v>39</v>
          </cell>
          <cell r="EF61">
            <v>26.25</v>
          </cell>
          <cell r="EG61">
            <v>26.25</v>
          </cell>
          <cell r="EH61">
            <v>26.25</v>
          </cell>
          <cell r="EI61">
            <v>25.25</v>
          </cell>
        </row>
        <row r="62">
          <cell r="D62">
            <v>38.0000076293945</v>
          </cell>
          <cell r="E62">
            <v>38.0000076293945</v>
          </cell>
          <cell r="F62">
            <v>22.5100002288818</v>
          </cell>
        </row>
        <row r="62">
          <cell r="H62">
            <v>19.7465000152588</v>
          </cell>
          <cell r="I62">
            <v>17.25</v>
          </cell>
          <cell r="J62">
            <v>22.25</v>
          </cell>
        </row>
        <row r="62">
          <cell r="AF62">
            <v>19.7900009155273</v>
          </cell>
          <cell r="AG62">
            <v>18.7865028381348</v>
          </cell>
          <cell r="AH62">
            <v>16.7900009155273</v>
          </cell>
          <cell r="AI62">
            <v>16.7850017547607</v>
          </cell>
          <cell r="AJ62">
            <v>17.7950000762939</v>
          </cell>
          <cell r="AK62">
            <v>21.7900009155273</v>
          </cell>
          <cell r="AL62">
            <v>27.7900009155273</v>
          </cell>
          <cell r="AM62">
            <v>27.7900009155273</v>
          </cell>
          <cell r="AN62">
            <v>21.7900009155273</v>
          </cell>
          <cell r="AO62">
            <v>16.7865009307861</v>
          </cell>
          <cell r="AP62">
            <v>16.7900009155273</v>
          </cell>
          <cell r="AQ62">
            <v>23.7900009155273</v>
          </cell>
          <cell r="AR62">
            <v>26.25</v>
          </cell>
          <cell r="AS62">
            <v>23.7465019226074</v>
          </cell>
          <cell r="AT62">
            <v>21</v>
          </cell>
          <cell r="AU62">
            <v>17.4950008392334</v>
          </cell>
          <cell r="AV62">
            <v>16.7950000762939</v>
          </cell>
          <cell r="AW62">
            <v>20.7900009155273</v>
          </cell>
          <cell r="AX62">
            <v>26.7900009155273</v>
          </cell>
          <cell r="AY62">
            <v>26.7900009155273</v>
          </cell>
          <cell r="AZ62">
            <v>20.7900009155273</v>
          </cell>
          <cell r="BA62">
            <v>15.7865009307861</v>
          </cell>
          <cell r="BB62">
            <v>15.7900009155273</v>
          </cell>
          <cell r="BC62">
            <v>22.7900009155273</v>
          </cell>
          <cell r="BD62">
            <v>26.25</v>
          </cell>
          <cell r="BE62">
            <v>23.7465019226074</v>
          </cell>
          <cell r="BF62">
            <v>21</v>
          </cell>
          <cell r="BG62">
            <v>17.4950008392334</v>
          </cell>
          <cell r="BH62">
            <v>16.7950000762939</v>
          </cell>
          <cell r="BI62">
            <v>20.7900009155273</v>
          </cell>
          <cell r="BJ62">
            <v>26.7900009155273</v>
          </cell>
          <cell r="BK62">
            <v>26.7900009155273</v>
          </cell>
          <cell r="BL62">
            <v>20.7900009155273</v>
          </cell>
          <cell r="BM62">
            <v>15.7865009307861</v>
          </cell>
          <cell r="BN62">
            <v>15.7900009155273</v>
          </cell>
          <cell r="BO62">
            <v>22.7900009155273</v>
          </cell>
          <cell r="BP62">
            <v>26.25</v>
          </cell>
          <cell r="BQ62">
            <v>23.7465019226074</v>
          </cell>
          <cell r="BR62">
            <v>21</v>
          </cell>
          <cell r="BS62">
            <v>17.4950008392334</v>
          </cell>
          <cell r="BT62">
            <v>16.7950000762939</v>
          </cell>
          <cell r="BU62">
            <v>20.7900009155273</v>
          </cell>
          <cell r="BV62">
            <v>26.7900009155273</v>
          </cell>
          <cell r="BW62">
            <v>26.7900009155273</v>
          </cell>
          <cell r="BX62">
            <v>20.7900009155273</v>
          </cell>
          <cell r="BY62">
            <v>15.7865009307861</v>
          </cell>
          <cell r="BZ62">
            <v>15.7900009155273</v>
          </cell>
          <cell r="CA62">
            <v>22.7900009155273</v>
          </cell>
          <cell r="CB62">
            <v>26.25</v>
          </cell>
          <cell r="CC62">
            <v>23.7465019226074</v>
          </cell>
          <cell r="CD62">
            <v>21</v>
          </cell>
          <cell r="CE62">
            <v>17.4950008392334</v>
          </cell>
          <cell r="CF62">
            <v>16.7950000762939</v>
          </cell>
          <cell r="CG62">
            <v>20.7900009155273</v>
          </cell>
          <cell r="CH62">
            <v>26.7900009155273</v>
          </cell>
          <cell r="CI62">
            <v>26.7900009155273</v>
          </cell>
          <cell r="CJ62">
            <v>20.7900009155273</v>
          </cell>
          <cell r="CK62">
            <v>15.7865009307861</v>
          </cell>
          <cell r="CL62">
            <v>15.7900009155273</v>
          </cell>
          <cell r="CM62">
            <v>22.7900009155273</v>
          </cell>
          <cell r="CN62">
            <v>26.25</v>
          </cell>
          <cell r="CO62">
            <v>23.7465019226074</v>
          </cell>
          <cell r="CP62">
            <v>21</v>
          </cell>
          <cell r="CQ62">
            <v>17.4950008392334</v>
          </cell>
          <cell r="CR62">
            <v>16.7950000762939</v>
          </cell>
          <cell r="CS62">
            <v>20.7900009155273</v>
          </cell>
          <cell r="CT62">
            <v>26.7900009155273</v>
          </cell>
          <cell r="CU62">
            <v>26.7900009155273</v>
          </cell>
          <cell r="CV62">
            <v>20.7900009155273</v>
          </cell>
          <cell r="CW62">
            <v>15.7865009307861</v>
          </cell>
          <cell r="CX62">
            <v>15.7900009155273</v>
          </cell>
          <cell r="CY62">
            <v>22.7900009155273</v>
          </cell>
          <cell r="CZ62">
            <v>26.25</v>
          </cell>
          <cell r="DA62">
            <v>23.7465019226074</v>
          </cell>
          <cell r="DB62">
            <v>21</v>
          </cell>
          <cell r="DC62">
            <v>17.4950008392334</v>
          </cell>
          <cell r="DD62">
            <v>16.7950000762939</v>
          </cell>
          <cell r="DE62">
            <v>20.7900009155273</v>
          </cell>
          <cell r="DF62">
            <v>26.7900009155273</v>
          </cell>
          <cell r="DG62">
            <v>26.7900009155273</v>
          </cell>
          <cell r="DH62">
            <v>20.7900009155273</v>
          </cell>
          <cell r="DI62">
            <v>15.7865009307861</v>
          </cell>
          <cell r="DJ62">
            <v>15.7900009155273</v>
          </cell>
          <cell r="DK62">
            <v>22.7900009155273</v>
          </cell>
          <cell r="DL62">
            <v>26.25</v>
          </cell>
          <cell r="DM62">
            <v>23.7465019226074</v>
          </cell>
          <cell r="DN62">
            <v>21</v>
          </cell>
          <cell r="DO62">
            <v>17.4950008392334</v>
          </cell>
          <cell r="DP62">
            <v>16.7950000762939</v>
          </cell>
          <cell r="DQ62">
            <v>20.7900009155273</v>
          </cell>
          <cell r="DR62">
            <v>26.7900009155273</v>
          </cell>
          <cell r="DS62">
            <v>26.7900009155273</v>
          </cell>
          <cell r="DT62">
            <v>20.7900009155273</v>
          </cell>
          <cell r="DU62">
            <v>15.7865009307861</v>
          </cell>
          <cell r="DV62">
            <v>15.7900009155273</v>
          </cell>
          <cell r="DW62">
            <v>22.7900009155273</v>
          </cell>
          <cell r="DX62">
            <v>26.25</v>
          </cell>
          <cell r="DY62">
            <v>23.7465019226074</v>
          </cell>
          <cell r="DZ62">
            <v>21</v>
          </cell>
          <cell r="EA62">
            <v>17.4950008392334</v>
          </cell>
          <cell r="EB62">
            <v>16.7950000762939</v>
          </cell>
          <cell r="EC62">
            <v>20.7900009155273</v>
          </cell>
          <cell r="ED62">
            <v>26.7900009155273</v>
          </cell>
          <cell r="EE62">
            <v>26.7900009155273</v>
          </cell>
          <cell r="EF62">
            <v>20.7900009155273</v>
          </cell>
          <cell r="EG62">
            <v>15.7865009307861</v>
          </cell>
          <cell r="EH62">
            <v>15.7900009155273</v>
          </cell>
          <cell r="EI62">
            <v>22.7900009155273</v>
          </cell>
        </row>
        <row r="63">
          <cell r="D63">
            <v>39</v>
          </cell>
          <cell r="E63">
            <v>39</v>
          </cell>
          <cell r="F63">
            <v>27.5359992980957</v>
          </cell>
        </row>
        <row r="63">
          <cell r="H63">
            <v>25.6539993286133</v>
          </cell>
          <cell r="I63">
            <v>23.6539993286133</v>
          </cell>
          <cell r="J63">
            <v>24.3139991760254</v>
          </cell>
        </row>
        <row r="63">
          <cell r="AF63">
            <v>27.1120071411133</v>
          </cell>
          <cell r="AG63">
            <v>26.6120071411133</v>
          </cell>
          <cell r="AH63">
            <v>22.7700042724609</v>
          </cell>
          <cell r="AI63">
            <v>22.4065113067627</v>
          </cell>
          <cell r="AJ63">
            <v>24.8025054931641</v>
          </cell>
          <cell r="AK63">
            <v>29.0225048065186</v>
          </cell>
          <cell r="AL63">
            <v>37.9400062561035</v>
          </cell>
          <cell r="AM63">
            <v>36.9400062561035</v>
          </cell>
          <cell r="AN63">
            <v>27.4860057830811</v>
          </cell>
          <cell r="AO63">
            <v>24.3540077209473</v>
          </cell>
          <cell r="AP63">
            <v>23.8540077209473</v>
          </cell>
          <cell r="AQ63">
            <v>23.4140090942383</v>
          </cell>
          <cell r="AR63">
            <v>26.3620071411133</v>
          </cell>
          <cell r="AS63">
            <v>25.6120071411133</v>
          </cell>
          <cell r="AT63">
            <v>23.2700042724609</v>
          </cell>
          <cell r="AU63">
            <v>22.5065116882324</v>
          </cell>
          <cell r="AV63">
            <v>24.8025054931641</v>
          </cell>
          <cell r="AW63">
            <v>28.0225048065186</v>
          </cell>
          <cell r="AX63">
            <v>35.4400062561035</v>
          </cell>
          <cell r="AY63">
            <v>34.4400062561035</v>
          </cell>
          <cell r="AZ63">
            <v>25.4860057830811</v>
          </cell>
          <cell r="BA63">
            <v>22.8540077209473</v>
          </cell>
          <cell r="BB63">
            <v>22.3540077209473</v>
          </cell>
          <cell r="BC63">
            <v>22.6640090942383</v>
          </cell>
          <cell r="BD63">
            <v>26.9620071411133</v>
          </cell>
          <cell r="BE63">
            <v>26.2120071411133</v>
          </cell>
          <cell r="BF63">
            <v>23.8700042724609</v>
          </cell>
          <cell r="BG63">
            <v>23.1065116882324</v>
          </cell>
          <cell r="BH63">
            <v>25.4025054931641</v>
          </cell>
          <cell r="BI63">
            <v>28.6225048065186</v>
          </cell>
          <cell r="BJ63">
            <v>36.0400062561035</v>
          </cell>
          <cell r="BK63">
            <v>35.0400062561035</v>
          </cell>
          <cell r="BL63">
            <v>26.0860057830811</v>
          </cell>
          <cell r="BM63">
            <v>23.4540077209473</v>
          </cell>
          <cell r="BN63">
            <v>22.9540077209473</v>
          </cell>
          <cell r="BO63">
            <v>23.2640090942383</v>
          </cell>
          <cell r="BP63">
            <v>27.5620071411133</v>
          </cell>
          <cell r="BQ63">
            <v>26.8120071411133</v>
          </cell>
          <cell r="BR63">
            <v>24.4700042724609</v>
          </cell>
          <cell r="BS63">
            <v>23.7065116882324</v>
          </cell>
          <cell r="BT63">
            <v>26.0025054931641</v>
          </cell>
          <cell r="BU63">
            <v>29.2225048065186</v>
          </cell>
          <cell r="BV63">
            <v>36.6400062561035</v>
          </cell>
          <cell r="BW63">
            <v>35.6400062561035</v>
          </cell>
          <cell r="BX63">
            <v>26.6860057830811</v>
          </cell>
          <cell r="BY63">
            <v>24.0540077209473</v>
          </cell>
          <cell r="BZ63">
            <v>23.5540077209473</v>
          </cell>
          <cell r="CA63">
            <v>23.8640090942383</v>
          </cell>
          <cell r="CB63">
            <v>28.1620071411133</v>
          </cell>
          <cell r="CC63">
            <v>27.4120071411133</v>
          </cell>
          <cell r="CD63">
            <v>25.0700042724609</v>
          </cell>
          <cell r="CE63">
            <v>24.3065116882324</v>
          </cell>
          <cell r="CF63">
            <v>26.6025054931641</v>
          </cell>
          <cell r="CG63">
            <v>29.8225048065186</v>
          </cell>
          <cell r="CH63">
            <v>37.2400062561035</v>
          </cell>
          <cell r="CI63">
            <v>36.2400062561035</v>
          </cell>
          <cell r="CJ63">
            <v>27.2860057830811</v>
          </cell>
          <cell r="CK63">
            <v>25.0540077209473</v>
          </cell>
          <cell r="CL63">
            <v>24.5540077209473</v>
          </cell>
          <cell r="CM63">
            <v>24.8640090942383</v>
          </cell>
          <cell r="CN63">
            <v>28.1620071411133</v>
          </cell>
          <cell r="CO63">
            <v>27.4120071411133</v>
          </cell>
          <cell r="CP63">
            <v>25.0700042724609</v>
          </cell>
          <cell r="CQ63">
            <v>24.3065116882324</v>
          </cell>
          <cell r="CR63">
            <v>26.6025054931641</v>
          </cell>
          <cell r="CS63">
            <v>29.8225048065186</v>
          </cell>
          <cell r="CT63">
            <v>37.2400062561035</v>
          </cell>
          <cell r="CU63">
            <v>36.2400062561035</v>
          </cell>
          <cell r="CV63">
            <v>27.2860057830811</v>
          </cell>
          <cell r="CW63">
            <v>26.0540077209473</v>
          </cell>
          <cell r="CX63">
            <v>25.5540077209473</v>
          </cell>
          <cell r="CY63">
            <v>25.8640090942383</v>
          </cell>
          <cell r="CZ63">
            <v>28.9120071411133</v>
          </cell>
          <cell r="DA63">
            <v>28.1620071411133</v>
          </cell>
          <cell r="DB63">
            <v>25.8200042724609</v>
          </cell>
          <cell r="DC63">
            <v>25.0565116882324</v>
          </cell>
          <cell r="DD63">
            <v>27.3525054931641</v>
          </cell>
          <cell r="DE63">
            <v>31.3225048065186</v>
          </cell>
          <cell r="DF63">
            <v>37.9900062561035</v>
          </cell>
          <cell r="DG63">
            <v>36.9900062561035</v>
          </cell>
          <cell r="DH63">
            <v>28.0360057830811</v>
          </cell>
          <cell r="DI63">
            <v>26.8040077209473</v>
          </cell>
          <cell r="DJ63">
            <v>26.3040077209473</v>
          </cell>
          <cell r="DK63">
            <v>26.6140090942383</v>
          </cell>
          <cell r="DL63">
            <v>29.6620071411133</v>
          </cell>
          <cell r="DM63">
            <v>28.9120071411133</v>
          </cell>
          <cell r="DN63">
            <v>26.5700042724609</v>
          </cell>
          <cell r="DO63">
            <v>25.8065116882324</v>
          </cell>
          <cell r="DP63">
            <v>28.1025054931641</v>
          </cell>
          <cell r="DQ63">
            <v>32.8225048065186</v>
          </cell>
          <cell r="DR63">
            <v>38.7400062561035</v>
          </cell>
          <cell r="DS63">
            <v>37.7400062561035</v>
          </cell>
          <cell r="DT63">
            <v>28.7860057830811</v>
          </cell>
          <cell r="DU63">
            <v>27.5540077209473</v>
          </cell>
          <cell r="DV63">
            <v>27.0540077209473</v>
          </cell>
          <cell r="DW63">
            <v>27.3640090942383</v>
          </cell>
          <cell r="DX63">
            <v>30.4120071411133</v>
          </cell>
          <cell r="DY63">
            <v>29.6620071411133</v>
          </cell>
          <cell r="DZ63">
            <v>27.3200042724609</v>
          </cell>
          <cell r="EA63">
            <v>26.5565116882324</v>
          </cell>
          <cell r="EB63">
            <v>28.8525054931641</v>
          </cell>
          <cell r="EC63">
            <v>34.3225048065186</v>
          </cell>
          <cell r="ED63">
            <v>39.4900062561035</v>
          </cell>
          <cell r="EE63">
            <v>38.4900062561035</v>
          </cell>
          <cell r="EF63">
            <v>29.5360057830811</v>
          </cell>
          <cell r="EG63">
            <v>28.3040077209473</v>
          </cell>
          <cell r="EH63">
            <v>27.8040077209473</v>
          </cell>
          <cell r="EI63">
            <v>28.1140090942383</v>
          </cell>
        </row>
      </sheetData>
      <sheetData sheetId="5"/>
      <sheetData sheetId="6">
        <row r="6">
          <cell r="B6" t="str">
            <v>NY East</v>
          </cell>
          <cell r="C6" t="str">
            <v>NY West</v>
          </cell>
          <cell r="D6" t="str">
            <v>NY Zone J</v>
          </cell>
        </row>
        <row r="6">
          <cell r="F6" t="str">
            <v>Nepool PTF</v>
          </cell>
          <cell r="G6" t="str">
            <v>UI Basis</v>
          </cell>
        </row>
        <row r="6">
          <cell r="I6" t="str">
            <v>10 Min Spin</v>
          </cell>
          <cell r="J6" t="str">
            <v>10 Min NonSpin</v>
          </cell>
          <cell r="K6" t="str">
            <v>30 Min OpResv</v>
          </cell>
          <cell r="L6" t="str">
            <v>AGC</v>
          </cell>
        </row>
        <row r="6">
          <cell r="N6" t="str">
            <v>Western Hub</v>
          </cell>
        </row>
        <row r="6">
          <cell r="T6" t="str">
            <v>Cinergy</v>
          </cell>
        </row>
        <row r="6">
          <cell r="Z6" t="str">
            <v>Comed</v>
          </cell>
        </row>
        <row r="6">
          <cell r="AB6" t="str">
            <v>Serc</v>
          </cell>
        </row>
        <row r="6">
          <cell r="AD6" t="str">
            <v>TVA</v>
          </cell>
          <cell r="AE6" t="str">
            <v>Entergy</v>
          </cell>
        </row>
        <row r="6">
          <cell r="AG6" t="str">
            <v>Ercot</v>
          </cell>
        </row>
        <row r="7">
          <cell r="A7">
            <v>37082</v>
          </cell>
          <cell r="B7">
            <v>47.61</v>
          </cell>
          <cell r="C7">
            <v>37.75</v>
          </cell>
          <cell r="D7">
            <v>65</v>
          </cell>
          <cell r="E7">
            <v>42.455005645752</v>
          </cell>
          <cell r="F7">
            <v>44.5</v>
          </cell>
          <cell r="G7">
            <v>1.80000305175781</v>
          </cell>
        </row>
        <row r="7">
          <cell r="I7">
            <v>9.36999893188477</v>
          </cell>
          <cell r="J7">
            <v>9.09000015258789</v>
          </cell>
          <cell r="K7">
            <v>7.96000003814697</v>
          </cell>
          <cell r="L7">
            <v>4.55999994277954</v>
          </cell>
          <cell r="M7">
            <v>45.29</v>
          </cell>
          <cell r="N7">
            <v>45.29</v>
          </cell>
          <cell r="O7">
            <v>52.29</v>
          </cell>
        </row>
        <row r="7">
          <cell r="R7">
            <v>79.6949996948242</v>
          </cell>
        </row>
        <row r="7">
          <cell r="T7">
            <v>42.754997253418</v>
          </cell>
          <cell r="U7">
            <v>39.004997253418</v>
          </cell>
        </row>
        <row r="7">
          <cell r="W7">
            <v>46.754997253418</v>
          </cell>
        </row>
        <row r="7">
          <cell r="Y7">
            <v>47.495002746582</v>
          </cell>
          <cell r="Z7">
            <v>42.145002746582</v>
          </cell>
        </row>
        <row r="7">
          <cell r="AB7">
            <v>49.0000076293945</v>
          </cell>
          <cell r="AC7">
            <v>54.0000076293945</v>
          </cell>
          <cell r="AD7">
            <v>47.0000076293945</v>
          </cell>
          <cell r="AE7">
            <v>49.0040032958984</v>
          </cell>
          <cell r="AF7">
            <v>49.5040032958984</v>
          </cell>
          <cell r="AG7">
            <v>37.5</v>
          </cell>
        </row>
        <row r="7">
          <cell r="AI7">
            <v>37043</v>
          </cell>
          <cell r="AJ7">
            <v>2</v>
          </cell>
        </row>
        <row r="8">
          <cell r="A8">
            <v>37083</v>
          </cell>
          <cell r="B8">
            <v>43</v>
          </cell>
          <cell r="C8">
            <v>33</v>
          </cell>
          <cell r="D8">
            <v>51</v>
          </cell>
          <cell r="E8">
            <v>42.455005645752</v>
          </cell>
          <cell r="F8">
            <v>39</v>
          </cell>
          <cell r="G8">
            <v>1.80000305175781</v>
          </cell>
        </row>
        <row r="8">
          <cell r="I8">
            <v>9.36999893188477</v>
          </cell>
          <cell r="J8">
            <v>9.09000015258789</v>
          </cell>
          <cell r="K8">
            <v>7.96000003814697</v>
          </cell>
          <cell r="L8">
            <v>4.55999994277954</v>
          </cell>
          <cell r="M8">
            <v>34.75</v>
          </cell>
          <cell r="N8">
            <v>34.75</v>
          </cell>
          <cell r="O8">
            <v>41.75</v>
          </cell>
        </row>
        <row r="8">
          <cell r="R8">
            <v>79.6949996948242</v>
          </cell>
        </row>
        <row r="8">
          <cell r="T8">
            <v>34.004997253418</v>
          </cell>
          <cell r="U8">
            <v>30.254997253418</v>
          </cell>
        </row>
        <row r="8">
          <cell r="W8">
            <v>38.004997253418</v>
          </cell>
        </row>
        <row r="8">
          <cell r="Y8">
            <v>38.745002746582</v>
          </cell>
          <cell r="Z8">
            <v>33.495002746582</v>
          </cell>
        </row>
        <row r="8">
          <cell r="AB8">
            <v>45.0000076293945</v>
          </cell>
          <cell r="AC8">
            <v>50.0000076293945</v>
          </cell>
          <cell r="AD8">
            <v>42.0000076293945</v>
          </cell>
          <cell r="AE8">
            <v>45.0000038146973</v>
          </cell>
          <cell r="AF8">
            <v>45.5000038146973</v>
          </cell>
          <cell r="AG8">
            <v>39.25</v>
          </cell>
        </row>
        <row r="8">
          <cell r="AI8">
            <v>37073</v>
          </cell>
          <cell r="AJ8">
            <v>2</v>
          </cell>
        </row>
        <row r="9">
          <cell r="A9">
            <v>37084</v>
          </cell>
          <cell r="B9">
            <v>43</v>
          </cell>
          <cell r="C9">
            <v>33</v>
          </cell>
          <cell r="D9">
            <v>51</v>
          </cell>
          <cell r="E9">
            <v>42.455005645752</v>
          </cell>
          <cell r="F9">
            <v>39</v>
          </cell>
          <cell r="G9">
            <v>1.80000305175781</v>
          </cell>
        </row>
        <row r="9">
          <cell r="I9">
            <v>9.36999893188477</v>
          </cell>
          <cell r="J9">
            <v>9.09000015258789</v>
          </cell>
          <cell r="K9">
            <v>7.96000003814697</v>
          </cell>
          <cell r="L9">
            <v>4.55999994277954</v>
          </cell>
          <cell r="M9">
            <v>34.75</v>
          </cell>
          <cell r="N9">
            <v>34.75</v>
          </cell>
          <cell r="O9">
            <v>41.75</v>
          </cell>
        </row>
        <row r="9">
          <cell r="R9">
            <v>79.6949996948242</v>
          </cell>
        </row>
        <row r="9">
          <cell r="T9">
            <v>34.004997253418</v>
          </cell>
          <cell r="U9">
            <v>30.254997253418</v>
          </cell>
        </row>
        <row r="9">
          <cell r="W9">
            <v>38.004997253418</v>
          </cell>
        </row>
        <row r="9">
          <cell r="Y9">
            <v>38.745002746582</v>
          </cell>
          <cell r="Z9">
            <v>33.495002746582</v>
          </cell>
        </row>
        <row r="9">
          <cell r="AB9">
            <v>45.0000076293945</v>
          </cell>
          <cell r="AC9">
            <v>50.0000076293945</v>
          </cell>
          <cell r="AD9">
            <v>38.0000076293945</v>
          </cell>
          <cell r="AE9">
            <v>45.0000038146973</v>
          </cell>
          <cell r="AF9">
            <v>45.5000038146973</v>
          </cell>
          <cell r="AG9">
            <v>39.25</v>
          </cell>
        </row>
        <row r="9">
          <cell r="AI9">
            <v>37104</v>
          </cell>
          <cell r="AJ9">
            <v>2</v>
          </cell>
        </row>
        <row r="10">
          <cell r="A10">
            <v>37085</v>
          </cell>
          <cell r="B10">
            <v>43</v>
          </cell>
          <cell r="C10">
            <v>33</v>
          </cell>
          <cell r="D10">
            <v>51</v>
          </cell>
          <cell r="E10">
            <v>42.455005645752</v>
          </cell>
          <cell r="F10">
            <v>39</v>
          </cell>
          <cell r="G10">
            <v>1.80000305175781</v>
          </cell>
        </row>
        <row r="10">
          <cell r="I10">
            <v>9.36999893188477</v>
          </cell>
          <cell r="J10">
            <v>9.09000015258789</v>
          </cell>
          <cell r="K10">
            <v>7.96000003814697</v>
          </cell>
          <cell r="L10">
            <v>4.55999994277954</v>
          </cell>
          <cell r="M10">
            <v>34.75</v>
          </cell>
          <cell r="N10">
            <v>34.75</v>
          </cell>
          <cell r="O10">
            <v>41.75</v>
          </cell>
        </row>
        <row r="10">
          <cell r="R10">
            <v>85.6549987792969</v>
          </cell>
        </row>
        <row r="10">
          <cell r="T10">
            <v>34.004997253418</v>
          </cell>
          <cell r="U10">
            <v>30.254997253418</v>
          </cell>
        </row>
        <row r="10">
          <cell r="W10">
            <v>38.004997253418</v>
          </cell>
        </row>
        <row r="10">
          <cell r="Y10">
            <v>38.745002746582</v>
          </cell>
          <cell r="Z10">
            <v>33.495002746582</v>
          </cell>
        </row>
        <row r="10">
          <cell r="AB10">
            <v>45.0000076293945</v>
          </cell>
          <cell r="AC10">
            <v>50.0000076293945</v>
          </cell>
          <cell r="AD10">
            <v>34.0000076293945</v>
          </cell>
          <cell r="AE10">
            <v>45.0000038146973</v>
          </cell>
          <cell r="AF10">
            <v>45.5000038146973</v>
          </cell>
          <cell r="AG10">
            <v>39.25</v>
          </cell>
        </row>
        <row r="10">
          <cell r="AI10">
            <v>37135</v>
          </cell>
          <cell r="AJ10">
            <v>1.75000047683716</v>
          </cell>
        </row>
        <row r="11">
          <cell r="A11">
            <v>37088</v>
          </cell>
          <cell r="B11">
            <v>53</v>
          </cell>
          <cell r="C11">
            <v>37.25</v>
          </cell>
          <cell r="D11">
            <v>65</v>
          </cell>
          <cell r="E11">
            <v>42.455005645752</v>
          </cell>
          <cell r="F11">
            <v>43.5</v>
          </cell>
          <cell r="G11">
            <v>1.80000305175781</v>
          </cell>
        </row>
        <row r="11">
          <cell r="I11">
            <v>9.36999893188477</v>
          </cell>
          <cell r="J11">
            <v>9.09000015258789</v>
          </cell>
          <cell r="K11">
            <v>7.96000003814697</v>
          </cell>
          <cell r="L11">
            <v>4.55999994277954</v>
          </cell>
          <cell r="M11">
            <v>43.5</v>
          </cell>
          <cell r="N11">
            <v>43.5</v>
          </cell>
          <cell r="O11">
            <v>53.5</v>
          </cell>
        </row>
        <row r="11">
          <cell r="R11">
            <v>77.2149963378906</v>
          </cell>
        </row>
        <row r="11">
          <cell r="T11">
            <v>44.504997253418</v>
          </cell>
          <cell r="U11">
            <v>40.754997253418</v>
          </cell>
        </row>
        <row r="11">
          <cell r="W11">
            <v>48.504997253418</v>
          </cell>
        </row>
        <row r="11">
          <cell r="Y11">
            <v>55.754997253418</v>
          </cell>
          <cell r="Z11">
            <v>43.995002746582</v>
          </cell>
        </row>
        <row r="11">
          <cell r="AB11">
            <v>53.5000076293945</v>
          </cell>
          <cell r="AC11">
            <v>58.5000076293945</v>
          </cell>
          <cell r="AD11">
            <v>45.5000076293945</v>
          </cell>
          <cell r="AE11">
            <v>52.5000076293945</v>
          </cell>
          <cell r="AF11">
            <v>53.0000076293945</v>
          </cell>
          <cell r="AG11">
            <v>40</v>
          </cell>
        </row>
        <row r="11">
          <cell r="AI11">
            <v>37165</v>
          </cell>
          <cell r="AJ11">
            <v>1.75</v>
          </cell>
        </row>
        <row r="12">
          <cell r="A12">
            <v>37089</v>
          </cell>
          <cell r="B12">
            <v>53</v>
          </cell>
          <cell r="C12">
            <v>37.25</v>
          </cell>
          <cell r="D12">
            <v>65</v>
          </cell>
          <cell r="E12">
            <v>42.455005645752</v>
          </cell>
          <cell r="F12">
            <v>43.5</v>
          </cell>
          <cell r="G12">
            <v>1.80000305175781</v>
          </cell>
        </row>
        <row r="12">
          <cell r="I12">
            <v>19.3699989318848</v>
          </cell>
          <cell r="J12">
            <v>14.0900001525879</v>
          </cell>
          <cell r="K12">
            <v>10.960000038147</v>
          </cell>
          <cell r="L12">
            <v>4.55999994277954</v>
          </cell>
          <cell r="M12">
            <v>43.5</v>
          </cell>
          <cell r="N12">
            <v>43.5</v>
          </cell>
          <cell r="O12">
            <v>53.5</v>
          </cell>
        </row>
        <row r="12">
          <cell r="R12">
            <v>76.2099990844727</v>
          </cell>
        </row>
        <row r="12">
          <cell r="T12">
            <v>44.5</v>
          </cell>
          <cell r="U12">
            <v>46.495002746582</v>
          </cell>
        </row>
        <row r="12">
          <cell r="W12">
            <v>44.495002746582</v>
          </cell>
        </row>
        <row r="12">
          <cell r="Y12">
            <v>55.75</v>
          </cell>
          <cell r="Z12">
            <v>44.0000076293945</v>
          </cell>
        </row>
        <row r="12">
          <cell r="AB12">
            <v>53.5000076293945</v>
          </cell>
          <cell r="AC12">
            <v>58.5000076293945</v>
          </cell>
          <cell r="AD12">
            <v>45.5000076293945</v>
          </cell>
          <cell r="AE12">
            <v>52.5000076293945</v>
          </cell>
          <cell r="AF12">
            <v>53.0000076293945</v>
          </cell>
          <cell r="AG12">
            <v>40</v>
          </cell>
        </row>
        <row r="12">
          <cell r="AI12">
            <v>37196</v>
          </cell>
          <cell r="AJ12">
            <v>1.75</v>
          </cell>
        </row>
        <row r="13">
          <cell r="A13">
            <v>37090</v>
          </cell>
          <cell r="B13">
            <v>53</v>
          </cell>
          <cell r="C13">
            <v>37.25</v>
          </cell>
          <cell r="D13">
            <v>65</v>
          </cell>
          <cell r="E13">
            <v>42.455005645752</v>
          </cell>
          <cell r="F13">
            <v>43.5</v>
          </cell>
          <cell r="G13">
            <v>1.80000305175781</v>
          </cell>
        </row>
        <row r="13">
          <cell r="I13">
            <v>19.3699989318848</v>
          </cell>
          <cell r="J13">
            <v>14.0900001525879</v>
          </cell>
          <cell r="K13">
            <v>10.960000038147</v>
          </cell>
          <cell r="L13">
            <v>4.55999994277954</v>
          </cell>
          <cell r="M13">
            <v>43.5</v>
          </cell>
          <cell r="N13">
            <v>43.5</v>
          </cell>
          <cell r="O13">
            <v>53.5</v>
          </cell>
        </row>
        <row r="13">
          <cell r="R13">
            <v>76.2099990844727</v>
          </cell>
        </row>
        <row r="13">
          <cell r="T13">
            <v>44.5</v>
          </cell>
          <cell r="U13">
            <v>46.495002746582</v>
          </cell>
        </row>
        <row r="13">
          <cell r="W13">
            <v>44.495002746582</v>
          </cell>
        </row>
        <row r="13">
          <cell r="Y13">
            <v>55.75</v>
          </cell>
          <cell r="Z13">
            <v>44.0000076293945</v>
          </cell>
        </row>
        <row r="13">
          <cell r="AB13">
            <v>53.5000076293945</v>
          </cell>
          <cell r="AC13">
            <v>58.5000076293945</v>
          </cell>
          <cell r="AD13">
            <v>45.5000076293945</v>
          </cell>
          <cell r="AE13">
            <v>52.5000076293945</v>
          </cell>
          <cell r="AF13">
            <v>53.0000076293945</v>
          </cell>
          <cell r="AG13">
            <v>40</v>
          </cell>
        </row>
        <row r="13">
          <cell r="AI13">
            <v>37226</v>
          </cell>
          <cell r="AJ13">
            <v>1.75</v>
          </cell>
        </row>
        <row r="14">
          <cell r="A14">
            <v>37091</v>
          </cell>
          <cell r="B14">
            <v>53</v>
          </cell>
          <cell r="C14">
            <v>37.25</v>
          </cell>
          <cell r="D14">
            <v>65</v>
          </cell>
          <cell r="E14">
            <v>42.455005645752</v>
          </cell>
          <cell r="F14">
            <v>43.5</v>
          </cell>
          <cell r="G14">
            <v>1.80000305175781</v>
          </cell>
        </row>
        <row r="14">
          <cell r="I14">
            <v>19.3699989318848</v>
          </cell>
          <cell r="J14">
            <v>14.0900001525879</v>
          </cell>
          <cell r="K14">
            <v>10.960000038147</v>
          </cell>
          <cell r="L14">
            <v>4.55999994277954</v>
          </cell>
          <cell r="M14">
            <v>43.5</v>
          </cell>
          <cell r="N14">
            <v>43.5</v>
          </cell>
          <cell r="O14">
            <v>53.5</v>
          </cell>
        </row>
        <row r="14">
          <cell r="R14">
            <v>76.2099990844727</v>
          </cell>
        </row>
        <row r="14">
          <cell r="T14">
            <v>44.5</v>
          </cell>
          <cell r="U14">
            <v>46.495002746582</v>
          </cell>
        </row>
        <row r="14">
          <cell r="W14">
            <v>44.495002746582</v>
          </cell>
        </row>
        <row r="14">
          <cell r="Y14">
            <v>55.75</v>
          </cell>
          <cell r="Z14">
            <v>44.0000076293945</v>
          </cell>
        </row>
        <row r="14">
          <cell r="AB14">
            <v>53.5000076293945</v>
          </cell>
          <cell r="AC14">
            <v>58.5000076293945</v>
          </cell>
          <cell r="AD14">
            <v>45.5000076293945</v>
          </cell>
          <cell r="AE14">
            <v>52.5000076293945</v>
          </cell>
          <cell r="AF14">
            <v>53.0000076293945</v>
          </cell>
          <cell r="AG14">
            <v>40</v>
          </cell>
        </row>
        <row r="14">
          <cell r="AI14">
            <v>37257</v>
          </cell>
          <cell r="AJ14">
            <v>1.54999983310699</v>
          </cell>
        </row>
        <row r="15">
          <cell r="A15">
            <v>37092</v>
          </cell>
          <cell r="B15">
            <v>53</v>
          </cell>
          <cell r="C15">
            <v>37.25</v>
          </cell>
          <cell r="D15">
            <v>65</v>
          </cell>
          <cell r="E15">
            <v>42.455005645752</v>
          </cell>
          <cell r="F15">
            <v>43.5</v>
          </cell>
          <cell r="G15">
            <v>1.80000305175781</v>
          </cell>
        </row>
        <row r="15">
          <cell r="I15">
            <v>9.36999893188477</v>
          </cell>
          <cell r="J15">
            <v>9.09000015258789</v>
          </cell>
          <cell r="K15">
            <v>7.96000003814697</v>
          </cell>
          <cell r="L15">
            <v>4.55999994277954</v>
          </cell>
          <cell r="M15">
            <v>43.5</v>
          </cell>
          <cell r="N15">
            <v>43.5</v>
          </cell>
          <cell r="O15">
            <v>53.5</v>
          </cell>
        </row>
        <row r="15">
          <cell r="R15">
            <v>76.5400009155273</v>
          </cell>
        </row>
        <row r="15">
          <cell r="T15">
            <v>44.5</v>
          </cell>
          <cell r="U15">
            <v>46.495002746582</v>
          </cell>
        </row>
        <row r="15">
          <cell r="W15">
            <v>44.495002746582</v>
          </cell>
        </row>
        <row r="15">
          <cell r="Y15">
            <v>55.75</v>
          </cell>
          <cell r="Z15">
            <v>44</v>
          </cell>
        </row>
        <row r="15">
          <cell r="AB15">
            <v>53.5000076293945</v>
          </cell>
          <cell r="AC15">
            <v>58.5000076293945</v>
          </cell>
          <cell r="AD15">
            <v>45.5000076293945</v>
          </cell>
          <cell r="AE15">
            <v>52.5000076293945</v>
          </cell>
          <cell r="AF15">
            <v>53.0000076293945</v>
          </cell>
          <cell r="AG15">
            <v>40</v>
          </cell>
        </row>
        <row r="15">
          <cell r="AI15">
            <v>37288</v>
          </cell>
          <cell r="AJ15">
            <v>1.54999983310699</v>
          </cell>
        </row>
        <row r="16">
          <cell r="A16">
            <v>37095</v>
          </cell>
          <cell r="B16">
            <v>63</v>
          </cell>
          <cell r="C16">
            <v>44</v>
          </cell>
          <cell r="D16">
            <v>75</v>
          </cell>
          <cell r="E16">
            <v>42.455005645752</v>
          </cell>
          <cell r="F16">
            <v>50</v>
          </cell>
          <cell r="G16">
            <v>1.80000305175781</v>
          </cell>
        </row>
        <row r="16">
          <cell r="I16">
            <v>9.36999893188477</v>
          </cell>
          <cell r="J16">
            <v>9.09000015258789</v>
          </cell>
          <cell r="K16">
            <v>7.96000003814697</v>
          </cell>
          <cell r="L16">
            <v>4.55999994277954</v>
          </cell>
          <cell r="M16">
            <v>49</v>
          </cell>
          <cell r="N16">
            <v>49</v>
          </cell>
          <cell r="O16">
            <v>59</v>
          </cell>
        </row>
        <row r="16">
          <cell r="R16">
            <v>76.5400009155273</v>
          </cell>
        </row>
        <row r="16">
          <cell r="T16">
            <v>50.75</v>
          </cell>
          <cell r="U16">
            <v>52.745002746582</v>
          </cell>
        </row>
        <row r="16">
          <cell r="W16">
            <v>50.745002746582</v>
          </cell>
        </row>
        <row r="16">
          <cell r="Y16">
            <v>58.7599945068359</v>
          </cell>
          <cell r="Z16">
            <v>50.7500076293945</v>
          </cell>
        </row>
        <row r="16">
          <cell r="AB16">
            <v>62.0000076293945</v>
          </cell>
          <cell r="AC16">
            <v>67.0000076293945</v>
          </cell>
          <cell r="AD16">
            <v>52.0000076293945</v>
          </cell>
          <cell r="AE16">
            <v>56.0000076293945</v>
          </cell>
          <cell r="AF16">
            <v>69.3000030517578</v>
          </cell>
          <cell r="AG16">
            <v>42.5</v>
          </cell>
        </row>
        <row r="16">
          <cell r="AI16">
            <v>37316</v>
          </cell>
          <cell r="AJ16">
            <v>1.54999983310699</v>
          </cell>
        </row>
        <row r="17">
          <cell r="A17">
            <v>37096</v>
          </cell>
          <cell r="B17">
            <v>63</v>
          </cell>
          <cell r="C17">
            <v>44</v>
          </cell>
          <cell r="D17">
            <v>75</v>
          </cell>
          <cell r="E17">
            <v>42.455005645752</v>
          </cell>
          <cell r="F17">
            <v>50</v>
          </cell>
          <cell r="G17">
            <v>1.80000305175781</v>
          </cell>
        </row>
        <row r="17">
          <cell r="I17">
            <v>9.36999893188477</v>
          </cell>
          <cell r="J17">
            <v>9.09000015258789</v>
          </cell>
          <cell r="K17">
            <v>7.96000003814697</v>
          </cell>
          <cell r="L17">
            <v>4.55999994277954</v>
          </cell>
          <cell r="M17">
            <v>49</v>
          </cell>
          <cell r="N17">
            <v>49</v>
          </cell>
          <cell r="O17">
            <v>59</v>
          </cell>
        </row>
        <row r="17">
          <cell r="R17">
            <v>76.5400009155273</v>
          </cell>
        </row>
        <row r="17">
          <cell r="T17">
            <v>50.75</v>
          </cell>
          <cell r="U17">
            <v>52.745002746582</v>
          </cell>
        </row>
        <row r="17">
          <cell r="W17">
            <v>50.7449951171875</v>
          </cell>
        </row>
        <row r="17">
          <cell r="Y17">
            <v>55.9199981689453</v>
          </cell>
          <cell r="Z17">
            <v>50.75</v>
          </cell>
        </row>
        <row r="17">
          <cell r="AB17">
            <v>62.0000076293945</v>
          </cell>
          <cell r="AC17">
            <v>67.0000076293945</v>
          </cell>
          <cell r="AD17">
            <v>52.0000076293945</v>
          </cell>
          <cell r="AE17">
            <v>56.0000076293945</v>
          </cell>
          <cell r="AF17">
            <v>71.2200012207031</v>
          </cell>
          <cell r="AG17">
            <v>42.5</v>
          </cell>
        </row>
        <row r="17">
          <cell r="AI17">
            <v>37347</v>
          </cell>
          <cell r="AJ17">
            <v>1.54999983310699</v>
          </cell>
        </row>
        <row r="18">
          <cell r="A18">
            <v>37097</v>
          </cell>
          <cell r="B18">
            <v>63</v>
          </cell>
          <cell r="C18">
            <v>44</v>
          </cell>
          <cell r="D18">
            <v>75</v>
          </cell>
          <cell r="E18">
            <v>42.455005645752</v>
          </cell>
          <cell r="F18">
            <v>50</v>
          </cell>
          <cell r="G18">
            <v>1.80000305175781</v>
          </cell>
        </row>
        <row r="18">
          <cell r="I18">
            <v>9.36999893188477</v>
          </cell>
          <cell r="J18">
            <v>9.09000015258789</v>
          </cell>
          <cell r="K18">
            <v>7.96000003814697</v>
          </cell>
          <cell r="L18">
            <v>4.55999994277954</v>
          </cell>
          <cell r="M18">
            <v>49</v>
          </cell>
          <cell r="N18">
            <v>49</v>
          </cell>
          <cell r="O18">
            <v>61</v>
          </cell>
        </row>
        <row r="18">
          <cell r="R18">
            <v>76.5400009155273</v>
          </cell>
        </row>
        <row r="18">
          <cell r="T18">
            <v>50.75</v>
          </cell>
          <cell r="U18">
            <v>52.745002746582</v>
          </cell>
        </row>
        <row r="18">
          <cell r="W18">
            <v>50.7449951171875</v>
          </cell>
        </row>
        <row r="18">
          <cell r="Y18">
            <v>55.9199981689453</v>
          </cell>
          <cell r="Z18">
            <v>50.75</v>
          </cell>
        </row>
        <row r="18">
          <cell r="AB18">
            <v>62.0000076293945</v>
          </cell>
          <cell r="AC18">
            <v>67.0000076293945</v>
          </cell>
          <cell r="AD18">
            <v>52.0000076293945</v>
          </cell>
          <cell r="AE18">
            <v>56.0000076293945</v>
          </cell>
          <cell r="AF18">
            <v>71.2200012207031</v>
          </cell>
          <cell r="AG18">
            <v>42.5</v>
          </cell>
        </row>
        <row r="18">
          <cell r="AI18">
            <v>37377</v>
          </cell>
          <cell r="AJ18">
            <v>1.54999983310699</v>
          </cell>
        </row>
        <row r="19">
          <cell r="A19">
            <v>37098</v>
          </cell>
          <cell r="B19">
            <v>63</v>
          </cell>
          <cell r="C19">
            <v>44</v>
          </cell>
          <cell r="D19">
            <v>75</v>
          </cell>
          <cell r="E19">
            <v>42.455005645752</v>
          </cell>
          <cell r="F19">
            <v>50</v>
          </cell>
          <cell r="G19">
            <v>1.80000305175781</v>
          </cell>
        </row>
        <row r="19">
          <cell r="I19">
            <v>9.36999893188477</v>
          </cell>
          <cell r="J19">
            <v>9.09000015258789</v>
          </cell>
          <cell r="K19">
            <v>7.96000003814697</v>
          </cell>
          <cell r="L19">
            <v>4.55999994277954</v>
          </cell>
          <cell r="M19">
            <v>49</v>
          </cell>
          <cell r="N19">
            <v>49</v>
          </cell>
          <cell r="O19">
            <v>61</v>
          </cell>
        </row>
        <row r="19">
          <cell r="R19">
            <v>76.5400009155273</v>
          </cell>
        </row>
        <row r="19">
          <cell r="T19">
            <v>50.75</v>
          </cell>
          <cell r="U19">
            <v>52.745002746582</v>
          </cell>
        </row>
        <row r="19">
          <cell r="W19">
            <v>50.7449951171875</v>
          </cell>
        </row>
        <row r="19">
          <cell r="Y19">
            <v>55.9199981689453</v>
          </cell>
          <cell r="Z19">
            <v>50.75</v>
          </cell>
        </row>
        <row r="19">
          <cell r="AB19">
            <v>62.0000076293945</v>
          </cell>
          <cell r="AC19">
            <v>67.0000076293945</v>
          </cell>
          <cell r="AD19">
            <v>52.0000076293945</v>
          </cell>
          <cell r="AE19">
            <v>56.0000076293945</v>
          </cell>
          <cell r="AF19">
            <v>71.2200012207031</v>
          </cell>
          <cell r="AG19">
            <v>42.5</v>
          </cell>
        </row>
        <row r="19">
          <cell r="AI19">
            <v>37408</v>
          </cell>
          <cell r="AJ19">
            <v>1.54999983310699</v>
          </cell>
        </row>
        <row r="20">
          <cell r="A20">
            <v>37099</v>
          </cell>
          <cell r="B20">
            <v>63</v>
          </cell>
          <cell r="C20">
            <v>44</v>
          </cell>
          <cell r="D20">
            <v>75</v>
          </cell>
          <cell r="E20">
            <v>42.455005645752</v>
          </cell>
          <cell r="F20">
            <v>50</v>
          </cell>
          <cell r="G20">
            <v>1.80000305175781</v>
          </cell>
        </row>
        <row r="20">
          <cell r="I20">
            <v>9.36999893188477</v>
          </cell>
          <cell r="J20">
            <v>9.09000015258789</v>
          </cell>
          <cell r="K20">
            <v>7.96000003814697</v>
          </cell>
          <cell r="L20">
            <v>4.55999994277954</v>
          </cell>
          <cell r="M20">
            <v>49</v>
          </cell>
          <cell r="N20">
            <v>49</v>
          </cell>
          <cell r="O20">
            <v>61</v>
          </cell>
        </row>
        <row r="20">
          <cell r="R20">
            <v>76.5400009155273</v>
          </cell>
        </row>
        <row r="20">
          <cell r="T20">
            <v>50.75</v>
          </cell>
          <cell r="U20">
            <v>52.745002746582</v>
          </cell>
        </row>
        <row r="20">
          <cell r="W20">
            <v>50.745002746582</v>
          </cell>
        </row>
        <row r="20">
          <cell r="Y20">
            <v>55.9199981689453</v>
          </cell>
          <cell r="Z20">
            <v>50.7500038146973</v>
          </cell>
        </row>
        <row r="20">
          <cell r="AB20">
            <v>62.0000076293945</v>
          </cell>
          <cell r="AC20">
            <v>67.0000076293945</v>
          </cell>
          <cell r="AD20">
            <v>52.0000076293945</v>
          </cell>
          <cell r="AE20">
            <v>56.0000076293945</v>
          </cell>
          <cell r="AF20">
            <v>76.4000015258789</v>
          </cell>
          <cell r="AG20">
            <v>42.5</v>
          </cell>
        </row>
        <row r="20">
          <cell r="AI20">
            <v>37438</v>
          </cell>
          <cell r="AJ20">
            <v>1.54999983310699</v>
          </cell>
        </row>
        <row r="21">
          <cell r="A21">
            <v>37102</v>
          </cell>
          <cell r="B21">
            <v>64</v>
          </cell>
          <cell r="C21">
            <v>44</v>
          </cell>
          <cell r="D21">
            <v>78</v>
          </cell>
          <cell r="E21">
            <v>42.455005645752</v>
          </cell>
          <cell r="F21">
            <v>46.5</v>
          </cell>
          <cell r="G21">
            <v>1.80000305175781</v>
          </cell>
        </row>
        <row r="21">
          <cell r="I21">
            <v>9.36999893188477</v>
          </cell>
          <cell r="J21">
            <v>9.09000015258789</v>
          </cell>
          <cell r="K21">
            <v>7.96000003814697</v>
          </cell>
          <cell r="L21">
            <v>4.55999994277954</v>
          </cell>
          <cell r="M21">
            <v>50.5</v>
          </cell>
          <cell r="N21">
            <v>50.5</v>
          </cell>
          <cell r="O21">
            <v>62.5</v>
          </cell>
        </row>
        <row r="21">
          <cell r="R21">
            <v>76.5400009155273</v>
          </cell>
        </row>
        <row r="21">
          <cell r="T21">
            <v>50.9999961853027</v>
          </cell>
          <cell r="U21">
            <v>52.9949989318848</v>
          </cell>
        </row>
        <row r="21">
          <cell r="W21">
            <v>50.9949989318848</v>
          </cell>
        </row>
        <row r="21">
          <cell r="Y21">
            <v>53.4099960327148</v>
          </cell>
          <cell r="Z21">
            <v>51.0000038146973</v>
          </cell>
        </row>
        <row r="21">
          <cell r="AB21">
            <v>62.5000076293945</v>
          </cell>
          <cell r="AC21">
            <v>67.5000076293945</v>
          </cell>
          <cell r="AD21">
            <v>51.5000076293945</v>
          </cell>
          <cell r="AE21">
            <v>56.5000076293945</v>
          </cell>
          <cell r="AF21">
            <v>73.5</v>
          </cell>
          <cell r="AG21">
            <v>42.5</v>
          </cell>
        </row>
        <row r="21">
          <cell r="AI21">
            <v>37469</v>
          </cell>
          <cell r="AJ21">
            <v>1.54999983310699</v>
          </cell>
        </row>
        <row r="22">
          <cell r="A22">
            <v>37103</v>
          </cell>
          <cell r="B22">
            <v>64</v>
          </cell>
          <cell r="C22">
            <v>44</v>
          </cell>
          <cell r="D22">
            <v>78</v>
          </cell>
          <cell r="E22">
            <v>42.455005645752</v>
          </cell>
          <cell r="F22">
            <v>46.5</v>
          </cell>
          <cell r="G22">
            <v>1.80000305175781</v>
          </cell>
        </row>
        <row r="22">
          <cell r="I22">
            <v>9.36999893188477</v>
          </cell>
          <cell r="J22">
            <v>9.09000015258789</v>
          </cell>
          <cell r="K22">
            <v>7.96000003814697</v>
          </cell>
          <cell r="L22">
            <v>4.55999994277954</v>
          </cell>
          <cell r="M22">
            <v>50.5</v>
          </cell>
          <cell r="N22">
            <v>50.5</v>
          </cell>
          <cell r="O22">
            <v>62.5</v>
          </cell>
        </row>
        <row r="22">
          <cell r="R22">
            <v>76.5400009155273</v>
          </cell>
        </row>
        <row r="22">
          <cell r="T22">
            <v>51.0033302307129</v>
          </cell>
          <cell r="U22">
            <v>52.9983329772949</v>
          </cell>
        </row>
        <row r="22">
          <cell r="W22">
            <v>50.9983329772949</v>
          </cell>
        </row>
        <row r="22">
          <cell r="Y22">
            <v>51.6733283996582</v>
          </cell>
          <cell r="Z22">
            <v>51.0033378601074</v>
          </cell>
        </row>
        <row r="22">
          <cell r="AB22">
            <v>62.5000076293945</v>
          </cell>
          <cell r="AC22">
            <v>67.5000076293945</v>
          </cell>
          <cell r="AD22">
            <v>51.5000076293945</v>
          </cell>
          <cell r="AE22">
            <v>56.5000076293945</v>
          </cell>
          <cell r="AF22">
            <v>77.25</v>
          </cell>
          <cell r="AG22">
            <v>42.5</v>
          </cell>
        </row>
        <row r="22">
          <cell r="AI22">
            <v>37500</v>
          </cell>
          <cell r="AJ22">
            <v>1.54999983310699</v>
          </cell>
        </row>
        <row r="23">
          <cell r="A23">
            <v>37104</v>
          </cell>
          <cell r="B23">
            <v>64</v>
          </cell>
          <cell r="C23">
            <v>42</v>
          </cell>
          <cell r="D23">
            <v>78</v>
          </cell>
          <cell r="E23">
            <v>42.2600021362305</v>
          </cell>
          <cell r="F23">
            <v>49.25</v>
          </cell>
          <cell r="G23">
            <v>1.80000305175781</v>
          </cell>
        </row>
        <row r="23">
          <cell r="I23">
            <v>10.3699989318848</v>
          </cell>
          <cell r="J23">
            <v>6.09000015258789</v>
          </cell>
          <cell r="K23">
            <v>6.96000003814697</v>
          </cell>
          <cell r="L23">
            <v>4.55999994277954</v>
          </cell>
          <cell r="M23">
            <v>50.5</v>
          </cell>
          <cell r="N23">
            <v>50.5</v>
          </cell>
          <cell r="O23">
            <v>56.5</v>
          </cell>
        </row>
        <row r="23">
          <cell r="R23">
            <v>67.75</v>
          </cell>
        </row>
        <row r="23">
          <cell r="T23">
            <v>50</v>
          </cell>
          <cell r="U23">
            <v>52</v>
          </cell>
        </row>
        <row r="23">
          <cell r="W23">
            <v>52</v>
          </cell>
        </row>
        <row r="23">
          <cell r="Y23">
            <v>50.25</v>
          </cell>
          <cell r="Z23">
            <v>49</v>
          </cell>
        </row>
        <row r="23">
          <cell r="AB23">
            <v>61.5</v>
          </cell>
          <cell r="AC23">
            <v>66.5</v>
          </cell>
          <cell r="AD23">
            <v>51</v>
          </cell>
          <cell r="AE23">
            <v>55</v>
          </cell>
          <cell r="AF23">
            <v>73.75</v>
          </cell>
          <cell r="AG23">
            <v>44</v>
          </cell>
        </row>
        <row r="23">
          <cell r="AI23">
            <v>37530</v>
          </cell>
          <cell r="AJ23">
            <v>1.54999983310699</v>
          </cell>
        </row>
        <row r="24">
          <cell r="A24">
            <v>37105</v>
          </cell>
          <cell r="B24">
            <v>64</v>
          </cell>
          <cell r="C24">
            <v>42</v>
          </cell>
          <cell r="D24">
            <v>78</v>
          </cell>
          <cell r="E24">
            <v>42.2600021362305</v>
          </cell>
          <cell r="F24">
            <v>49.25</v>
          </cell>
          <cell r="G24">
            <v>1.80000305175781</v>
          </cell>
        </row>
        <row r="24">
          <cell r="I24">
            <v>10.3699989318848</v>
          </cell>
          <cell r="J24">
            <v>6.09000015258789</v>
          </cell>
          <cell r="K24">
            <v>6.96000003814697</v>
          </cell>
          <cell r="L24">
            <v>4.55999994277954</v>
          </cell>
          <cell r="M24">
            <v>50.5</v>
          </cell>
          <cell r="N24">
            <v>50.5</v>
          </cell>
          <cell r="O24">
            <v>56.5</v>
          </cell>
        </row>
        <row r="24">
          <cell r="R24">
            <v>67.75</v>
          </cell>
        </row>
        <row r="24">
          <cell r="T24">
            <v>50</v>
          </cell>
          <cell r="U24">
            <v>52</v>
          </cell>
        </row>
        <row r="24">
          <cell r="W24">
            <v>52</v>
          </cell>
        </row>
        <row r="24">
          <cell r="Y24">
            <v>53.75</v>
          </cell>
          <cell r="Z24">
            <v>49</v>
          </cell>
        </row>
        <row r="24">
          <cell r="AB24">
            <v>61.5</v>
          </cell>
          <cell r="AC24">
            <v>66.5</v>
          </cell>
          <cell r="AD24">
            <v>51</v>
          </cell>
          <cell r="AE24">
            <v>55</v>
          </cell>
          <cell r="AF24">
            <v>73.75</v>
          </cell>
          <cell r="AG24">
            <v>44</v>
          </cell>
        </row>
        <row r="24">
          <cell r="AI24">
            <v>37561</v>
          </cell>
          <cell r="AJ24">
            <v>1.54999983310699</v>
          </cell>
        </row>
        <row r="25">
          <cell r="A25">
            <v>37106</v>
          </cell>
          <cell r="B25">
            <v>64</v>
          </cell>
          <cell r="C25">
            <v>42</v>
          </cell>
          <cell r="D25">
            <v>78</v>
          </cell>
          <cell r="E25">
            <v>42.2600021362305</v>
          </cell>
          <cell r="F25">
            <v>49.25</v>
          </cell>
          <cell r="G25">
            <v>1.80000305175781</v>
          </cell>
        </row>
        <row r="25">
          <cell r="I25">
            <v>10.3699989318848</v>
          </cell>
          <cell r="J25">
            <v>6.09000015258789</v>
          </cell>
          <cell r="K25">
            <v>6.96000003814697</v>
          </cell>
          <cell r="L25">
            <v>4.55999994277954</v>
          </cell>
          <cell r="M25">
            <v>50.5</v>
          </cell>
          <cell r="N25">
            <v>50.5</v>
          </cell>
          <cell r="O25">
            <v>56.5</v>
          </cell>
        </row>
        <row r="25">
          <cell r="R25">
            <v>67.75</v>
          </cell>
        </row>
        <row r="25">
          <cell r="T25">
            <v>50</v>
          </cell>
          <cell r="U25">
            <v>52</v>
          </cell>
        </row>
        <row r="25">
          <cell r="W25">
            <v>52</v>
          </cell>
        </row>
        <row r="25">
          <cell r="Y25">
            <v>49</v>
          </cell>
          <cell r="Z25">
            <v>49</v>
          </cell>
        </row>
        <row r="25">
          <cell r="AB25">
            <v>61.5</v>
          </cell>
          <cell r="AC25">
            <v>66.5</v>
          </cell>
          <cell r="AD25">
            <v>51</v>
          </cell>
          <cell r="AE25">
            <v>55</v>
          </cell>
          <cell r="AF25">
            <v>78</v>
          </cell>
          <cell r="AG25">
            <v>44</v>
          </cell>
        </row>
        <row r="25">
          <cell r="AI25">
            <v>37591</v>
          </cell>
          <cell r="AJ25">
            <v>1.54999983310699</v>
          </cell>
        </row>
        <row r="26">
          <cell r="A26">
            <v>37109</v>
          </cell>
          <cell r="B26">
            <v>64</v>
          </cell>
          <cell r="C26">
            <v>42</v>
          </cell>
          <cell r="D26">
            <v>78</v>
          </cell>
          <cell r="E26">
            <v>42.2600021362305</v>
          </cell>
          <cell r="F26">
            <v>49.25</v>
          </cell>
          <cell r="G26">
            <v>1.80000305175781</v>
          </cell>
        </row>
        <row r="26">
          <cell r="I26">
            <v>10.3699989318848</v>
          </cell>
          <cell r="J26">
            <v>6.09000015258789</v>
          </cell>
          <cell r="K26">
            <v>6.96000003814697</v>
          </cell>
          <cell r="L26">
            <v>4.55999994277954</v>
          </cell>
          <cell r="M26">
            <v>50.5</v>
          </cell>
          <cell r="N26">
            <v>50.5</v>
          </cell>
          <cell r="O26">
            <v>56.5</v>
          </cell>
        </row>
        <row r="26">
          <cell r="R26">
            <v>67.75</v>
          </cell>
        </row>
        <row r="26">
          <cell r="T26">
            <v>50</v>
          </cell>
          <cell r="U26">
            <v>52</v>
          </cell>
        </row>
        <row r="26">
          <cell r="W26">
            <v>52</v>
          </cell>
        </row>
        <row r="26">
          <cell r="Y26">
            <v>50.25</v>
          </cell>
          <cell r="Z26">
            <v>48.75</v>
          </cell>
        </row>
        <row r="26">
          <cell r="AB26">
            <v>61.5</v>
          </cell>
          <cell r="AC26">
            <v>66.5</v>
          </cell>
          <cell r="AD26">
            <v>51</v>
          </cell>
          <cell r="AE26">
            <v>55</v>
          </cell>
          <cell r="AF26">
            <v>75.75</v>
          </cell>
          <cell r="AG26">
            <v>44</v>
          </cell>
        </row>
        <row r="26">
          <cell r="AI26">
            <v>37622</v>
          </cell>
          <cell r="AJ26">
            <v>1.30000019073486</v>
          </cell>
        </row>
        <row r="27">
          <cell r="A27">
            <v>37110</v>
          </cell>
          <cell r="B27">
            <v>64</v>
          </cell>
          <cell r="C27">
            <v>42</v>
          </cell>
          <cell r="D27">
            <v>78</v>
          </cell>
          <cell r="E27">
            <v>42.2600021362305</v>
          </cell>
          <cell r="F27">
            <v>49.25</v>
          </cell>
          <cell r="G27">
            <v>1.80000305175781</v>
          </cell>
        </row>
        <row r="27">
          <cell r="I27">
            <v>10.3699989318848</v>
          </cell>
          <cell r="J27">
            <v>6.09000015258789</v>
          </cell>
          <cell r="K27">
            <v>6.96000003814697</v>
          </cell>
          <cell r="L27">
            <v>4.55999994277954</v>
          </cell>
          <cell r="M27">
            <v>50.5</v>
          </cell>
          <cell r="N27">
            <v>50.5</v>
          </cell>
          <cell r="O27">
            <v>56.5</v>
          </cell>
        </row>
        <row r="27">
          <cell r="R27">
            <v>67.75</v>
          </cell>
        </row>
        <row r="27">
          <cell r="T27">
            <v>50</v>
          </cell>
          <cell r="U27">
            <v>52</v>
          </cell>
        </row>
        <row r="27">
          <cell r="W27">
            <v>52</v>
          </cell>
        </row>
        <row r="27">
          <cell r="Y27">
            <v>50.25</v>
          </cell>
          <cell r="Z27">
            <v>48.75</v>
          </cell>
        </row>
        <row r="27">
          <cell r="AB27">
            <v>61.5</v>
          </cell>
          <cell r="AC27">
            <v>66.5</v>
          </cell>
          <cell r="AD27">
            <v>51</v>
          </cell>
          <cell r="AE27">
            <v>55</v>
          </cell>
          <cell r="AF27">
            <v>74.25</v>
          </cell>
          <cell r="AG27">
            <v>44</v>
          </cell>
        </row>
        <row r="27">
          <cell r="AI27">
            <v>37653</v>
          </cell>
          <cell r="AJ27">
            <v>1.30000019073486</v>
          </cell>
        </row>
        <row r="28">
          <cell r="A28">
            <v>37111</v>
          </cell>
          <cell r="B28">
            <v>64</v>
          </cell>
          <cell r="C28">
            <v>42</v>
          </cell>
          <cell r="D28">
            <v>78</v>
          </cell>
          <cell r="E28">
            <v>42.2600021362305</v>
          </cell>
          <cell r="F28">
            <v>49.25</v>
          </cell>
          <cell r="G28">
            <v>1.80000305175781</v>
          </cell>
        </row>
        <row r="28">
          <cell r="I28">
            <v>10.3699989318848</v>
          </cell>
          <cell r="J28">
            <v>6.09000015258789</v>
          </cell>
          <cell r="K28">
            <v>6.96000003814697</v>
          </cell>
          <cell r="L28">
            <v>4.55999994277954</v>
          </cell>
          <cell r="M28">
            <v>50.5</v>
          </cell>
          <cell r="N28">
            <v>50.5</v>
          </cell>
          <cell r="O28">
            <v>56.5</v>
          </cell>
        </row>
        <row r="28">
          <cell r="R28">
            <v>67.75</v>
          </cell>
        </row>
        <row r="28">
          <cell r="T28">
            <v>50</v>
          </cell>
          <cell r="U28">
            <v>52</v>
          </cell>
        </row>
        <row r="28">
          <cell r="W28">
            <v>52</v>
          </cell>
        </row>
        <row r="28">
          <cell r="Y28">
            <v>50.25</v>
          </cell>
          <cell r="Z28">
            <v>48.75</v>
          </cell>
        </row>
        <row r="28">
          <cell r="AB28">
            <v>61.5</v>
          </cell>
          <cell r="AC28">
            <v>66.5</v>
          </cell>
          <cell r="AD28">
            <v>51</v>
          </cell>
          <cell r="AE28">
            <v>55</v>
          </cell>
          <cell r="AF28">
            <v>74.25</v>
          </cell>
          <cell r="AG28">
            <v>44</v>
          </cell>
        </row>
        <row r="28">
          <cell r="AI28">
            <v>37681</v>
          </cell>
          <cell r="AJ28">
            <v>1.30000019073486</v>
          </cell>
        </row>
        <row r="29">
          <cell r="A29">
            <v>37112</v>
          </cell>
          <cell r="B29">
            <v>64</v>
          </cell>
          <cell r="C29">
            <v>42</v>
          </cell>
          <cell r="D29">
            <v>78</v>
          </cell>
          <cell r="E29">
            <v>42.2600021362305</v>
          </cell>
          <cell r="F29">
            <v>49.25</v>
          </cell>
          <cell r="G29">
            <v>1.80000305175781</v>
          </cell>
        </row>
        <row r="29">
          <cell r="I29">
            <v>10.3699989318848</v>
          </cell>
          <cell r="J29">
            <v>6.09000015258789</v>
          </cell>
          <cell r="K29">
            <v>6.96000003814697</v>
          </cell>
          <cell r="L29">
            <v>4.55999994277954</v>
          </cell>
          <cell r="M29">
            <v>50.5</v>
          </cell>
          <cell r="N29">
            <v>50.5</v>
          </cell>
          <cell r="O29">
            <v>56.5</v>
          </cell>
        </row>
        <row r="29">
          <cell r="R29">
            <v>67.75</v>
          </cell>
        </row>
        <row r="29">
          <cell r="T29">
            <v>50</v>
          </cell>
          <cell r="U29">
            <v>52</v>
          </cell>
        </row>
        <row r="29">
          <cell r="W29">
            <v>52</v>
          </cell>
        </row>
        <row r="29">
          <cell r="Y29">
            <v>50.25</v>
          </cell>
          <cell r="Z29">
            <v>48.75</v>
          </cell>
        </row>
        <row r="29">
          <cell r="AB29">
            <v>61.5</v>
          </cell>
          <cell r="AC29">
            <v>66.5</v>
          </cell>
          <cell r="AD29">
            <v>51</v>
          </cell>
          <cell r="AE29">
            <v>55</v>
          </cell>
          <cell r="AF29">
            <v>74.25</v>
          </cell>
          <cell r="AG29">
            <v>44</v>
          </cell>
        </row>
        <row r="29">
          <cell r="AI29">
            <v>37712</v>
          </cell>
          <cell r="AJ29">
            <v>1.30000019073486</v>
          </cell>
        </row>
        <row r="30">
          <cell r="A30">
            <v>37134</v>
          </cell>
          <cell r="B30">
            <v>64</v>
          </cell>
          <cell r="C30">
            <v>42</v>
          </cell>
          <cell r="D30">
            <v>78</v>
          </cell>
          <cell r="E30">
            <v>42.2600021362305</v>
          </cell>
          <cell r="F30">
            <v>49.25</v>
          </cell>
          <cell r="G30">
            <v>1.80000305175781</v>
          </cell>
        </row>
        <row r="30">
          <cell r="I30">
            <v>10.3699989318848</v>
          </cell>
          <cell r="J30">
            <v>6.09000015258789</v>
          </cell>
          <cell r="K30">
            <v>6.96000003814697</v>
          </cell>
          <cell r="L30">
            <v>4.55999994277954</v>
          </cell>
          <cell r="M30">
            <v>50.5</v>
          </cell>
          <cell r="N30">
            <v>50.5</v>
          </cell>
          <cell r="O30">
            <v>56.5</v>
          </cell>
        </row>
        <row r="30">
          <cell r="R30">
            <v>67.75</v>
          </cell>
        </row>
        <row r="30">
          <cell r="T30">
            <v>50</v>
          </cell>
          <cell r="U30">
            <v>52</v>
          </cell>
        </row>
        <row r="30">
          <cell r="W30">
            <v>52</v>
          </cell>
        </row>
        <row r="30">
          <cell r="Y30">
            <v>50.25</v>
          </cell>
          <cell r="Z30">
            <v>48.75</v>
          </cell>
        </row>
        <row r="30">
          <cell r="AB30">
            <v>61.5</v>
          </cell>
          <cell r="AC30">
            <v>66.5</v>
          </cell>
          <cell r="AD30">
            <v>51</v>
          </cell>
          <cell r="AE30">
            <v>55</v>
          </cell>
          <cell r="AF30">
            <v>76.5</v>
          </cell>
          <cell r="AG30">
            <v>44</v>
          </cell>
        </row>
        <row r="30">
          <cell r="AI30">
            <v>37742</v>
          </cell>
          <cell r="AJ30">
            <v>1.30000019073486</v>
          </cell>
        </row>
        <row r="31">
          <cell r="A31">
            <v>37135</v>
          </cell>
          <cell r="B31">
            <v>43</v>
          </cell>
          <cell r="C31">
            <v>32.4</v>
          </cell>
          <cell r="D31">
            <v>50.75</v>
          </cell>
          <cell r="E31">
            <v>26.6500015258789</v>
          </cell>
          <cell r="F31">
            <v>39.5</v>
          </cell>
          <cell r="G31">
            <v>1.79999923706055</v>
          </cell>
        </row>
        <row r="31">
          <cell r="I31">
            <v>2.92499995231628</v>
          </cell>
          <cell r="J31">
            <v>2.12000012397766</v>
          </cell>
          <cell r="K31">
            <v>1.69000005722046</v>
          </cell>
          <cell r="L31">
            <v>5.13000011444092</v>
          </cell>
          <cell r="M31">
            <v>31</v>
          </cell>
          <cell r="N31">
            <v>31</v>
          </cell>
          <cell r="O31">
            <v>35.5</v>
          </cell>
        </row>
        <row r="31">
          <cell r="R31">
            <v>35.5499992370606</v>
          </cell>
        </row>
        <row r="31">
          <cell r="T31">
            <v>29.25</v>
          </cell>
          <cell r="U31">
            <v>31.25</v>
          </cell>
        </row>
        <row r="31">
          <cell r="W31">
            <v>33.3500022888184</v>
          </cell>
        </row>
        <row r="31">
          <cell r="Y31">
            <v>30.2999992370605</v>
          </cell>
          <cell r="Z31">
            <v>27.9999923706055</v>
          </cell>
        </row>
        <row r="31">
          <cell r="AB31">
            <v>35.75</v>
          </cell>
          <cell r="AC31">
            <v>38.25</v>
          </cell>
          <cell r="AD31">
            <v>31.5000038146973</v>
          </cell>
          <cell r="AE31">
            <v>33.4500007629395</v>
          </cell>
          <cell r="AF31">
            <v>41.3000030517578</v>
          </cell>
          <cell r="AG31">
            <v>35.6000015258789</v>
          </cell>
        </row>
        <row r="31">
          <cell r="AI31">
            <v>37773</v>
          </cell>
          <cell r="AJ31">
            <v>1.30000019073486</v>
          </cell>
        </row>
        <row r="32">
          <cell r="A32">
            <v>37165</v>
          </cell>
          <cell r="B32">
            <v>41.5</v>
          </cell>
          <cell r="C32">
            <v>32.45</v>
          </cell>
          <cell r="D32">
            <v>49.75</v>
          </cell>
          <cell r="E32">
            <v>25.4499969482422</v>
          </cell>
          <cell r="F32">
            <v>38.5</v>
          </cell>
          <cell r="G32">
            <v>1.79999923706055</v>
          </cell>
        </row>
        <row r="32">
          <cell r="I32">
            <v>2.9300000667572</v>
          </cell>
          <cell r="J32">
            <v>2.11999988555908</v>
          </cell>
          <cell r="K32">
            <v>1.69000005722046</v>
          </cell>
          <cell r="L32">
            <v>5.13000011444092</v>
          </cell>
          <cell r="M32">
            <v>30.5</v>
          </cell>
          <cell r="N32">
            <v>30.5</v>
          </cell>
          <cell r="O32">
            <v>35</v>
          </cell>
        </row>
        <row r="32">
          <cell r="R32">
            <v>33.9984397888184</v>
          </cell>
        </row>
        <row r="32">
          <cell r="T32">
            <v>29.375</v>
          </cell>
          <cell r="U32">
            <v>29.375</v>
          </cell>
        </row>
        <row r="32">
          <cell r="W32">
            <v>33.7249984741211</v>
          </cell>
        </row>
        <row r="32">
          <cell r="Y32">
            <v>30.4749984741211</v>
          </cell>
          <cell r="Z32">
            <v>28.625</v>
          </cell>
        </row>
        <row r="32">
          <cell r="AB32">
            <v>35.25</v>
          </cell>
          <cell r="AC32">
            <v>36.5</v>
          </cell>
          <cell r="AD32">
            <v>30.3765563964844</v>
          </cell>
          <cell r="AE32">
            <v>31.7499923706055</v>
          </cell>
          <cell r="AF32">
            <v>36.6499977111816</v>
          </cell>
          <cell r="AG32">
            <v>34.0799903869629</v>
          </cell>
        </row>
        <row r="32">
          <cell r="AI32">
            <v>37803</v>
          </cell>
          <cell r="AJ32">
            <v>1.30000019073486</v>
          </cell>
        </row>
        <row r="33">
          <cell r="A33">
            <v>37196</v>
          </cell>
          <cell r="B33">
            <v>41.5</v>
          </cell>
          <cell r="C33">
            <v>32.45</v>
          </cell>
          <cell r="D33">
            <v>49.75</v>
          </cell>
          <cell r="E33">
            <v>28.25</v>
          </cell>
          <cell r="F33">
            <v>37.75</v>
          </cell>
          <cell r="G33">
            <v>1.79999923706055</v>
          </cell>
        </row>
        <row r="33">
          <cell r="I33">
            <v>2.92499995231628</v>
          </cell>
          <cell r="J33">
            <v>2.11999988555908</v>
          </cell>
          <cell r="K33">
            <v>1.69000005722046</v>
          </cell>
          <cell r="L33">
            <v>5.13000011444092</v>
          </cell>
          <cell r="M33">
            <v>30</v>
          </cell>
          <cell r="N33">
            <v>30</v>
          </cell>
          <cell r="O33">
            <v>34.5</v>
          </cell>
        </row>
        <row r="33">
          <cell r="R33">
            <v>32.4984397888184</v>
          </cell>
        </row>
        <row r="33">
          <cell r="T33">
            <v>29</v>
          </cell>
          <cell r="U33">
            <v>29</v>
          </cell>
        </row>
        <row r="33">
          <cell r="W33">
            <v>33.3499984741211</v>
          </cell>
        </row>
        <row r="33">
          <cell r="Y33">
            <v>30.0999984741211</v>
          </cell>
          <cell r="Z33">
            <v>28.2499961853027</v>
          </cell>
        </row>
        <row r="33">
          <cell r="AB33">
            <v>35.25</v>
          </cell>
          <cell r="AC33">
            <v>36.5</v>
          </cell>
          <cell r="AD33">
            <v>31.501558303833</v>
          </cell>
          <cell r="AE33">
            <v>31.7499923706055</v>
          </cell>
          <cell r="AF33">
            <v>36.6499977111816</v>
          </cell>
          <cell r="AG33">
            <v>31.079984664917</v>
          </cell>
        </row>
        <row r="33">
          <cell r="AI33">
            <v>37834</v>
          </cell>
          <cell r="AJ33">
            <v>1.30000019073486</v>
          </cell>
        </row>
        <row r="34">
          <cell r="A34">
            <v>37226</v>
          </cell>
          <cell r="B34">
            <v>41.5</v>
          </cell>
          <cell r="C34">
            <v>32.45</v>
          </cell>
          <cell r="D34">
            <v>49.75</v>
          </cell>
          <cell r="E34">
            <v>31.25</v>
          </cell>
          <cell r="F34">
            <v>42.25</v>
          </cell>
          <cell r="G34">
            <v>1.80000305175781</v>
          </cell>
        </row>
        <row r="34">
          <cell r="I34">
            <v>2.92499995231628</v>
          </cell>
          <cell r="J34">
            <v>2.11999988555908</v>
          </cell>
          <cell r="K34">
            <v>1.69000005722046</v>
          </cell>
          <cell r="L34">
            <v>5.13000011444092</v>
          </cell>
          <cell r="M34">
            <v>32</v>
          </cell>
          <cell r="N34">
            <v>32</v>
          </cell>
          <cell r="O34">
            <v>36.5</v>
          </cell>
        </row>
        <row r="34">
          <cell r="R34">
            <v>35.5784378051758</v>
          </cell>
        </row>
        <row r="34">
          <cell r="T34">
            <v>32</v>
          </cell>
          <cell r="U34">
            <v>32</v>
          </cell>
        </row>
        <row r="34">
          <cell r="W34">
            <v>36.3499946594238</v>
          </cell>
        </row>
        <row r="34">
          <cell r="Y34">
            <v>33.0999984741211</v>
          </cell>
          <cell r="Z34">
            <v>31.2500019073486</v>
          </cell>
        </row>
        <row r="34">
          <cell r="AB34">
            <v>35.25</v>
          </cell>
          <cell r="AC34">
            <v>36.5</v>
          </cell>
          <cell r="AD34">
            <v>31.4215564727783</v>
          </cell>
          <cell r="AE34">
            <v>31.7499923706055</v>
          </cell>
          <cell r="AF34">
            <v>36.6499977111816</v>
          </cell>
          <cell r="AG34">
            <v>32.3299865722656</v>
          </cell>
        </row>
        <row r="34">
          <cell r="AI34">
            <v>37865</v>
          </cell>
          <cell r="AJ34">
            <v>1.30000019073486</v>
          </cell>
        </row>
        <row r="35">
          <cell r="A35">
            <v>37257</v>
          </cell>
          <cell r="B35">
            <v>47</v>
          </cell>
          <cell r="C35">
            <v>36.5</v>
          </cell>
          <cell r="D35">
            <v>55</v>
          </cell>
          <cell r="E35">
            <v>33.5050048828125</v>
          </cell>
          <cell r="F35">
            <v>44.25</v>
          </cell>
          <cell r="G35">
            <v>1.80000305175781</v>
          </cell>
        </row>
        <row r="35">
          <cell r="I35">
            <v>2.93000149726868</v>
          </cell>
          <cell r="J35">
            <v>2.11999988555908</v>
          </cell>
          <cell r="K35">
            <v>1.69000005722046</v>
          </cell>
          <cell r="L35">
            <v>6.13000011444092</v>
          </cell>
          <cell r="M35">
            <v>36</v>
          </cell>
          <cell r="N35">
            <v>36</v>
          </cell>
          <cell r="O35">
            <v>40.5</v>
          </cell>
        </row>
        <row r="35">
          <cell r="R35">
            <v>37.4166679382324</v>
          </cell>
        </row>
        <row r="35">
          <cell r="T35">
            <v>34.0416677565802</v>
          </cell>
          <cell r="U35">
            <v>34.5416677565802</v>
          </cell>
        </row>
        <row r="35">
          <cell r="W35">
            <v>38.7396658034552</v>
          </cell>
        </row>
        <row r="35">
          <cell r="Y35">
            <v>34.7916677565802</v>
          </cell>
          <cell r="Z35">
            <v>33.039668855213</v>
          </cell>
        </row>
        <row r="35">
          <cell r="AB35">
            <v>37.254997253418</v>
          </cell>
          <cell r="AC35">
            <v>38.754997253418</v>
          </cell>
          <cell r="AD35">
            <v>34.1299970717657</v>
          </cell>
          <cell r="AE35">
            <v>34.75</v>
          </cell>
          <cell r="AF35">
            <v>38.75</v>
          </cell>
          <cell r="AG35">
            <v>36.129992980957</v>
          </cell>
        </row>
        <row r="35">
          <cell r="AI35">
            <v>37895</v>
          </cell>
          <cell r="AJ35">
            <v>1.30000019073486</v>
          </cell>
        </row>
        <row r="36">
          <cell r="A36">
            <v>37288</v>
          </cell>
          <cell r="B36">
            <v>47</v>
          </cell>
          <cell r="C36">
            <v>36.5</v>
          </cell>
          <cell r="D36">
            <v>55</v>
          </cell>
          <cell r="E36">
            <v>31.7550048828125</v>
          </cell>
          <cell r="F36">
            <v>44.25</v>
          </cell>
          <cell r="G36">
            <v>1.80000305175781</v>
          </cell>
        </row>
        <row r="36">
          <cell r="I36">
            <v>2.93000149726868</v>
          </cell>
          <cell r="J36">
            <v>2.11999988555908</v>
          </cell>
          <cell r="K36">
            <v>1.69000005722046</v>
          </cell>
          <cell r="L36">
            <v>6.13000011444092</v>
          </cell>
          <cell r="M36">
            <v>36</v>
          </cell>
          <cell r="N36">
            <v>36</v>
          </cell>
          <cell r="O36">
            <v>40.5</v>
          </cell>
        </row>
        <row r="36">
          <cell r="R36">
            <v>37.0666656494141</v>
          </cell>
        </row>
        <row r="36">
          <cell r="T36">
            <v>33.6916654677618</v>
          </cell>
          <cell r="U36">
            <v>34.1916654677618</v>
          </cell>
        </row>
        <row r="36">
          <cell r="W36">
            <v>38.3916586013067</v>
          </cell>
        </row>
        <row r="36">
          <cell r="Y36">
            <v>34.4416654677618</v>
          </cell>
          <cell r="Z36">
            <v>32.6916654677618</v>
          </cell>
        </row>
        <row r="36">
          <cell r="AB36">
            <v>37.2500038146973</v>
          </cell>
          <cell r="AC36">
            <v>38.7500038146973</v>
          </cell>
          <cell r="AD36">
            <v>34.125003633045</v>
          </cell>
          <cell r="AE36">
            <v>34.75</v>
          </cell>
          <cell r="AF36">
            <v>38.75</v>
          </cell>
          <cell r="AG36">
            <v>32.3799891662598</v>
          </cell>
        </row>
        <row r="36">
          <cell r="AI36">
            <v>37926</v>
          </cell>
          <cell r="AJ36">
            <v>1.30000019073486</v>
          </cell>
        </row>
        <row r="37">
          <cell r="A37">
            <v>37316</v>
          </cell>
          <cell r="B37">
            <v>43</v>
          </cell>
          <cell r="C37">
            <v>34</v>
          </cell>
          <cell r="D37">
            <v>48</v>
          </cell>
          <cell r="E37">
            <v>29.0000076293945</v>
          </cell>
          <cell r="F37">
            <v>36.5</v>
          </cell>
          <cell r="G37">
            <v>1.79999923706055</v>
          </cell>
        </row>
        <row r="37">
          <cell r="I37">
            <v>2.92499995231628</v>
          </cell>
          <cell r="J37">
            <v>2.11999988555908</v>
          </cell>
          <cell r="K37">
            <v>1.69000005722046</v>
          </cell>
          <cell r="L37">
            <v>6.13000011444092</v>
          </cell>
          <cell r="M37">
            <v>34</v>
          </cell>
          <cell r="N37">
            <v>34</v>
          </cell>
          <cell r="O37">
            <v>38.5</v>
          </cell>
        </row>
        <row r="37">
          <cell r="R37">
            <v>34.5197639465332</v>
          </cell>
        </row>
        <row r="37">
          <cell r="T37">
            <v>32.3947670515194</v>
          </cell>
          <cell r="U37">
            <v>33.1447632368221</v>
          </cell>
        </row>
        <row r="37">
          <cell r="W37">
            <v>36.8447639997615</v>
          </cell>
        </row>
        <row r="37">
          <cell r="Y37">
            <v>32.8947632368221</v>
          </cell>
          <cell r="Z37">
            <v>31.8947746809139</v>
          </cell>
        </row>
        <row r="37">
          <cell r="AB37">
            <v>34.25</v>
          </cell>
          <cell r="AC37">
            <v>35.75</v>
          </cell>
          <cell r="AD37">
            <v>32.8749992902889</v>
          </cell>
          <cell r="AE37">
            <v>33.25</v>
          </cell>
          <cell r="AF37">
            <v>35.5</v>
          </cell>
          <cell r="AG37">
            <v>31.3999900817871</v>
          </cell>
        </row>
        <row r="37">
          <cell r="AI37">
            <v>37956</v>
          </cell>
          <cell r="AJ37">
            <v>1.30000019073486</v>
          </cell>
        </row>
        <row r="38">
          <cell r="A38">
            <v>37347</v>
          </cell>
          <cell r="B38">
            <v>43</v>
          </cell>
          <cell r="C38">
            <v>34</v>
          </cell>
          <cell r="D38">
            <v>48</v>
          </cell>
          <cell r="E38">
            <v>24.2500076293945</v>
          </cell>
          <cell r="F38">
            <v>36.5</v>
          </cell>
          <cell r="G38">
            <v>1.79999542236328</v>
          </cell>
        </row>
        <row r="38">
          <cell r="I38">
            <v>3.43000030517578</v>
          </cell>
          <cell r="J38">
            <v>2.11999988555908</v>
          </cell>
          <cell r="K38">
            <v>1.69000005722046</v>
          </cell>
          <cell r="L38">
            <v>6.13000011444092</v>
          </cell>
          <cell r="M38">
            <v>33.5</v>
          </cell>
          <cell r="N38">
            <v>33.5</v>
          </cell>
          <cell r="O38">
            <v>38</v>
          </cell>
        </row>
        <row r="38">
          <cell r="R38">
            <v>34.9697685241699</v>
          </cell>
        </row>
        <row r="38">
          <cell r="T38">
            <v>32.8447678144588</v>
          </cell>
          <cell r="U38">
            <v>33.5947678144588</v>
          </cell>
        </row>
        <row r="38">
          <cell r="W38">
            <v>37.3447678144588</v>
          </cell>
        </row>
        <row r="38">
          <cell r="Y38">
            <v>33.3447678144588</v>
          </cell>
          <cell r="Z38">
            <v>32.3447716291561</v>
          </cell>
        </row>
        <row r="38">
          <cell r="AB38">
            <v>34.25</v>
          </cell>
          <cell r="AC38">
            <v>35.75</v>
          </cell>
          <cell r="AD38">
            <v>32.8749992902889</v>
          </cell>
          <cell r="AE38">
            <v>33.25</v>
          </cell>
          <cell r="AF38">
            <v>35.5</v>
          </cell>
          <cell r="AG38">
            <v>31.0999870300293</v>
          </cell>
        </row>
        <row r="38">
          <cell r="AI38">
            <v>37987</v>
          </cell>
          <cell r="AJ38">
            <v>0.75</v>
          </cell>
        </row>
        <row r="39">
          <cell r="A39">
            <v>37377</v>
          </cell>
          <cell r="B39">
            <v>45</v>
          </cell>
          <cell r="C39">
            <v>34.5</v>
          </cell>
          <cell r="D39">
            <v>49</v>
          </cell>
          <cell r="E39">
            <v>25.2500114440918</v>
          </cell>
          <cell r="F39">
            <v>36.75</v>
          </cell>
          <cell r="G39">
            <v>1.79999923706055</v>
          </cell>
        </row>
        <row r="39">
          <cell r="I39">
            <v>3.43000030517578</v>
          </cell>
          <cell r="J39">
            <v>2.11999988555908</v>
          </cell>
          <cell r="K39">
            <v>1.69000005722046</v>
          </cell>
          <cell r="L39">
            <v>6.13000011444092</v>
          </cell>
          <cell r="M39">
            <v>36</v>
          </cell>
          <cell r="N39">
            <v>36</v>
          </cell>
          <cell r="O39">
            <v>40.5</v>
          </cell>
        </row>
        <row r="39">
          <cell r="R39">
            <v>38</v>
          </cell>
        </row>
        <row r="39">
          <cell r="T39">
            <v>35.625</v>
          </cell>
          <cell r="U39">
            <v>36.625</v>
          </cell>
        </row>
        <row r="39">
          <cell r="W39">
            <v>40.0249977111816</v>
          </cell>
        </row>
        <row r="39">
          <cell r="Y39">
            <v>37.125</v>
          </cell>
          <cell r="Z39">
            <v>34.3749961853027</v>
          </cell>
        </row>
        <row r="39">
          <cell r="AB39">
            <v>39.5</v>
          </cell>
          <cell r="AC39">
            <v>42</v>
          </cell>
          <cell r="AD39">
            <v>35.625</v>
          </cell>
          <cell r="AE39">
            <v>37.5</v>
          </cell>
          <cell r="AF39">
            <v>40.5</v>
          </cell>
          <cell r="AG39">
            <v>34.3500061035156</v>
          </cell>
        </row>
        <row r="39">
          <cell r="AI39">
            <v>38018</v>
          </cell>
          <cell r="AJ39">
            <v>0.75</v>
          </cell>
        </row>
        <row r="40">
          <cell r="A40">
            <v>37408</v>
          </cell>
          <cell r="B40">
            <v>54</v>
          </cell>
          <cell r="C40">
            <v>41</v>
          </cell>
          <cell r="D40">
            <v>62</v>
          </cell>
          <cell r="E40">
            <v>34.5000076293945</v>
          </cell>
          <cell r="F40">
            <v>43.75</v>
          </cell>
          <cell r="G40">
            <v>1.80000305175781</v>
          </cell>
        </row>
        <row r="40">
          <cell r="I40">
            <v>11.3699989318848</v>
          </cell>
          <cell r="J40">
            <v>8.09000015258789</v>
          </cell>
          <cell r="K40">
            <v>7.46000003814697</v>
          </cell>
          <cell r="L40">
            <v>6.55999994277954</v>
          </cell>
          <cell r="M40">
            <v>44.25</v>
          </cell>
          <cell r="N40">
            <v>44.25</v>
          </cell>
          <cell r="O40">
            <v>52.75</v>
          </cell>
        </row>
        <row r="40">
          <cell r="R40">
            <v>48.25</v>
          </cell>
        </row>
        <row r="40">
          <cell r="T40">
            <v>45.25</v>
          </cell>
          <cell r="U40">
            <v>46.75</v>
          </cell>
        </row>
        <row r="40">
          <cell r="W40">
            <v>49.2499923706055</v>
          </cell>
        </row>
        <row r="40">
          <cell r="Y40">
            <v>46.5</v>
          </cell>
          <cell r="Z40">
            <v>43.75</v>
          </cell>
        </row>
        <row r="40">
          <cell r="AB40">
            <v>49</v>
          </cell>
          <cell r="AC40">
            <v>52</v>
          </cell>
          <cell r="AD40">
            <v>45.75</v>
          </cell>
          <cell r="AE40">
            <v>45.75</v>
          </cell>
          <cell r="AF40">
            <v>50.5</v>
          </cell>
          <cell r="AG40">
            <v>38.2499946594238</v>
          </cell>
        </row>
        <row r="40">
          <cell r="AI40">
            <v>38047</v>
          </cell>
          <cell r="AJ40">
            <v>0.75</v>
          </cell>
        </row>
        <row r="41">
          <cell r="A41">
            <v>37438</v>
          </cell>
          <cell r="B41">
            <v>71</v>
          </cell>
          <cell r="C41">
            <v>47</v>
          </cell>
          <cell r="D41">
            <v>85</v>
          </cell>
          <cell r="E41">
            <v>42.455005645752</v>
          </cell>
          <cell r="F41">
            <v>50.75</v>
          </cell>
          <cell r="G41">
            <v>1.80000305175781</v>
          </cell>
        </row>
        <row r="41">
          <cell r="I41">
            <v>11.3699989318848</v>
          </cell>
          <cell r="J41">
            <v>8.09000015258789</v>
          </cell>
          <cell r="K41">
            <v>7.46000003814697</v>
          </cell>
          <cell r="L41">
            <v>6.55999994277954</v>
          </cell>
          <cell r="M41">
            <v>60</v>
          </cell>
          <cell r="N41">
            <v>60</v>
          </cell>
          <cell r="O41">
            <v>71.5</v>
          </cell>
        </row>
        <row r="41">
          <cell r="R41">
            <v>64.25</v>
          </cell>
        </row>
        <row r="41">
          <cell r="T41">
            <v>59.5</v>
          </cell>
          <cell r="U41">
            <v>62</v>
          </cell>
        </row>
        <row r="41">
          <cell r="W41">
            <v>62.5</v>
          </cell>
        </row>
        <row r="41">
          <cell r="Y41">
            <v>60.75</v>
          </cell>
          <cell r="Z41">
            <v>58.5</v>
          </cell>
        </row>
        <row r="41">
          <cell r="AB41">
            <v>66.25</v>
          </cell>
          <cell r="AC41">
            <v>69.25</v>
          </cell>
          <cell r="AD41">
            <v>60</v>
          </cell>
          <cell r="AE41">
            <v>60.5040016174316</v>
          </cell>
          <cell r="AF41">
            <v>66.75</v>
          </cell>
          <cell r="AG41">
            <v>44.4999923706055</v>
          </cell>
        </row>
        <row r="41">
          <cell r="AI41">
            <v>38078</v>
          </cell>
          <cell r="AJ41">
            <v>0.75</v>
          </cell>
        </row>
        <row r="42">
          <cell r="A42">
            <v>37469</v>
          </cell>
          <cell r="B42">
            <v>71</v>
          </cell>
          <cell r="C42">
            <v>47</v>
          </cell>
          <cell r="D42">
            <v>85</v>
          </cell>
          <cell r="E42">
            <v>42.2600021362305</v>
          </cell>
          <cell r="F42">
            <v>50.75</v>
          </cell>
          <cell r="G42">
            <v>1.80000305175781</v>
          </cell>
        </row>
        <row r="42">
          <cell r="I42">
            <v>11.3699989318848</v>
          </cell>
          <cell r="J42">
            <v>8.09000015258789</v>
          </cell>
          <cell r="K42">
            <v>7.46000003814697</v>
          </cell>
          <cell r="L42">
            <v>6.55999994277954</v>
          </cell>
          <cell r="M42">
            <v>60</v>
          </cell>
          <cell r="N42">
            <v>60</v>
          </cell>
          <cell r="O42">
            <v>70.5</v>
          </cell>
        </row>
        <row r="42">
          <cell r="R42">
            <v>64.25</v>
          </cell>
        </row>
        <row r="42">
          <cell r="T42">
            <v>59.5</v>
          </cell>
          <cell r="U42">
            <v>62</v>
          </cell>
        </row>
        <row r="42">
          <cell r="W42">
            <v>62.5</v>
          </cell>
        </row>
        <row r="42">
          <cell r="Y42">
            <v>60.75</v>
          </cell>
          <cell r="Z42">
            <v>58.5</v>
          </cell>
        </row>
        <row r="42">
          <cell r="AB42">
            <v>66.25</v>
          </cell>
          <cell r="AC42">
            <v>69.25</v>
          </cell>
          <cell r="AD42">
            <v>60</v>
          </cell>
          <cell r="AE42">
            <v>60.5</v>
          </cell>
          <cell r="AF42">
            <v>66.75</v>
          </cell>
          <cell r="AG42">
            <v>44.5</v>
          </cell>
        </row>
        <row r="42">
          <cell r="AI42">
            <v>38108</v>
          </cell>
          <cell r="AJ42">
            <v>0.75</v>
          </cell>
        </row>
        <row r="43">
          <cell r="A43">
            <v>37500</v>
          </cell>
          <cell r="B43">
            <v>39</v>
          </cell>
          <cell r="C43">
            <v>33</v>
          </cell>
          <cell r="D43">
            <v>47</v>
          </cell>
          <cell r="E43">
            <v>26.6500015258789</v>
          </cell>
          <cell r="F43">
            <v>35.25</v>
          </cell>
          <cell r="G43">
            <v>1.79999923706055</v>
          </cell>
        </row>
        <row r="43">
          <cell r="I43">
            <v>2.92499995231628</v>
          </cell>
          <cell r="J43">
            <v>2.12000012397766</v>
          </cell>
          <cell r="K43">
            <v>1.69000005722046</v>
          </cell>
          <cell r="L43">
            <v>6.13000011444092</v>
          </cell>
          <cell r="M43">
            <v>31.7</v>
          </cell>
          <cell r="N43">
            <v>31.7</v>
          </cell>
          <cell r="O43">
            <v>36.2</v>
          </cell>
        </row>
        <row r="43">
          <cell r="R43">
            <v>32.5</v>
          </cell>
        </row>
        <row r="43">
          <cell r="T43">
            <v>30.375</v>
          </cell>
          <cell r="U43">
            <v>31.875</v>
          </cell>
        </row>
        <row r="43">
          <cell r="W43">
            <v>35.0250015258789</v>
          </cell>
        </row>
        <row r="43">
          <cell r="Y43">
            <v>31.625</v>
          </cell>
          <cell r="Z43">
            <v>29.274995803833</v>
          </cell>
        </row>
        <row r="43">
          <cell r="AB43">
            <v>34</v>
          </cell>
          <cell r="AC43">
            <v>36.5</v>
          </cell>
          <cell r="AD43">
            <v>30.875</v>
          </cell>
          <cell r="AE43">
            <v>31.8500007629395</v>
          </cell>
          <cell r="AF43">
            <v>34.25</v>
          </cell>
          <cell r="AG43">
            <v>35.6000022888184</v>
          </cell>
        </row>
        <row r="43">
          <cell r="AI43">
            <v>38139</v>
          </cell>
          <cell r="AJ43">
            <v>0.75</v>
          </cell>
        </row>
        <row r="44">
          <cell r="A44">
            <v>37530</v>
          </cell>
          <cell r="B44">
            <v>37</v>
          </cell>
          <cell r="C44">
            <v>31.25</v>
          </cell>
          <cell r="D44">
            <v>45</v>
          </cell>
          <cell r="E44">
            <v>25.4499969482422</v>
          </cell>
          <cell r="F44">
            <v>35</v>
          </cell>
          <cell r="G44">
            <v>1.79999542236328</v>
          </cell>
        </row>
        <row r="44">
          <cell r="I44">
            <v>2.9300000667572</v>
          </cell>
          <cell r="J44">
            <v>2.11999988555908</v>
          </cell>
          <cell r="K44">
            <v>1.69000005722046</v>
          </cell>
          <cell r="L44">
            <v>6.13000011444092</v>
          </cell>
          <cell r="M44">
            <v>30.75</v>
          </cell>
          <cell r="N44">
            <v>30.75</v>
          </cell>
          <cell r="O44">
            <v>35.25</v>
          </cell>
        </row>
        <row r="44">
          <cell r="R44">
            <v>32.0562515258789</v>
          </cell>
        </row>
        <row r="44">
          <cell r="T44">
            <v>30.4312492907047</v>
          </cell>
          <cell r="U44">
            <v>30.4312492907047</v>
          </cell>
        </row>
        <row r="44">
          <cell r="W44">
            <v>34.9312473833561</v>
          </cell>
        </row>
        <row r="44">
          <cell r="Y44">
            <v>31.4312511980534</v>
          </cell>
          <cell r="Z44">
            <v>29.6812492907047</v>
          </cell>
        </row>
        <row r="44">
          <cell r="AB44">
            <v>33.5</v>
          </cell>
          <cell r="AC44">
            <v>35</v>
          </cell>
          <cell r="AD44">
            <v>30.8749996721745</v>
          </cell>
          <cell r="AE44">
            <v>31.5</v>
          </cell>
          <cell r="AF44">
            <v>33</v>
          </cell>
          <cell r="AG44">
            <v>34.5200019836426</v>
          </cell>
        </row>
        <row r="44">
          <cell r="AI44">
            <v>38169</v>
          </cell>
          <cell r="AJ44">
            <v>0.75</v>
          </cell>
        </row>
        <row r="45">
          <cell r="A45">
            <v>37561</v>
          </cell>
          <cell r="B45">
            <v>37</v>
          </cell>
          <cell r="C45">
            <v>31.25</v>
          </cell>
          <cell r="D45">
            <v>45</v>
          </cell>
          <cell r="E45">
            <v>28.25</v>
          </cell>
          <cell r="F45">
            <v>34.25</v>
          </cell>
          <cell r="G45">
            <v>1.79999923706055</v>
          </cell>
        </row>
        <row r="45">
          <cell r="I45">
            <v>2.92499995231628</v>
          </cell>
          <cell r="J45">
            <v>2.11999988555908</v>
          </cell>
          <cell r="K45">
            <v>1.69000005722046</v>
          </cell>
          <cell r="L45">
            <v>6.13000011444092</v>
          </cell>
          <cell r="M45">
            <v>30.75</v>
          </cell>
          <cell r="N45">
            <v>30.75</v>
          </cell>
          <cell r="O45">
            <v>35.25</v>
          </cell>
        </row>
        <row r="45">
          <cell r="R45">
            <v>32.2562522888184</v>
          </cell>
        </row>
        <row r="45">
          <cell r="T45">
            <v>30.6312519609928</v>
          </cell>
          <cell r="U45">
            <v>30.6312519609928</v>
          </cell>
        </row>
        <row r="45">
          <cell r="W45">
            <v>35.1312481462956</v>
          </cell>
        </row>
        <row r="45">
          <cell r="Y45">
            <v>31.6312519609928</v>
          </cell>
          <cell r="Z45">
            <v>29.8812481462955</v>
          </cell>
        </row>
        <row r="45">
          <cell r="AB45">
            <v>33.5</v>
          </cell>
          <cell r="AC45">
            <v>35</v>
          </cell>
          <cell r="AD45">
            <v>30.8749996721745</v>
          </cell>
          <cell r="AE45">
            <v>31.5</v>
          </cell>
          <cell r="AF45">
            <v>33</v>
          </cell>
          <cell r="AG45">
            <v>32.7699981689453</v>
          </cell>
        </row>
        <row r="45">
          <cell r="AI45">
            <v>38200</v>
          </cell>
          <cell r="AJ45">
            <v>0.75</v>
          </cell>
        </row>
        <row r="46">
          <cell r="A46">
            <v>37591</v>
          </cell>
          <cell r="B46">
            <v>37</v>
          </cell>
          <cell r="C46">
            <v>31.25</v>
          </cell>
          <cell r="D46">
            <v>45</v>
          </cell>
          <cell r="E46">
            <v>31.25</v>
          </cell>
          <cell r="F46">
            <v>36.5</v>
          </cell>
          <cell r="G46">
            <v>1.80000305175781</v>
          </cell>
        </row>
        <row r="46">
          <cell r="I46">
            <v>2.92499995231628</v>
          </cell>
          <cell r="J46">
            <v>2.11999988555908</v>
          </cell>
          <cell r="K46">
            <v>1.69000005722046</v>
          </cell>
          <cell r="L46">
            <v>6.13000011444092</v>
          </cell>
          <cell r="M46">
            <v>30.75</v>
          </cell>
          <cell r="N46">
            <v>30.75</v>
          </cell>
          <cell r="O46">
            <v>35.25</v>
          </cell>
        </row>
        <row r="46">
          <cell r="R46">
            <v>32.4562492370606</v>
          </cell>
        </row>
        <row r="46">
          <cell r="T46">
            <v>30.831248909235</v>
          </cell>
          <cell r="U46">
            <v>30.831248909235</v>
          </cell>
        </row>
        <row r="46">
          <cell r="W46">
            <v>35.3312412798405</v>
          </cell>
        </row>
        <row r="46">
          <cell r="Y46">
            <v>31.831248909235</v>
          </cell>
          <cell r="Z46">
            <v>30.081248909235</v>
          </cell>
        </row>
        <row r="46">
          <cell r="AB46">
            <v>33.5</v>
          </cell>
          <cell r="AC46">
            <v>35</v>
          </cell>
          <cell r="AD46">
            <v>30.8749996721745</v>
          </cell>
          <cell r="AE46">
            <v>31.5</v>
          </cell>
          <cell r="AF46">
            <v>33</v>
          </cell>
          <cell r="AG46">
            <v>32.7699981689453</v>
          </cell>
        </row>
        <row r="46">
          <cell r="AI46">
            <v>38231</v>
          </cell>
          <cell r="AJ46">
            <v>0.75</v>
          </cell>
        </row>
        <row r="47">
          <cell r="A47">
            <v>37622</v>
          </cell>
          <cell r="B47">
            <v>45</v>
          </cell>
          <cell r="C47">
            <v>34.5</v>
          </cell>
          <cell r="D47">
            <v>53</v>
          </cell>
          <cell r="E47">
            <v>33.2550048828125</v>
          </cell>
          <cell r="F47">
            <v>42.25</v>
          </cell>
          <cell r="G47">
            <v>1.80000305175781</v>
          </cell>
        </row>
        <row r="47">
          <cell r="I47">
            <v>2.93000149726868</v>
          </cell>
          <cell r="J47">
            <v>2.11999988555908</v>
          </cell>
          <cell r="K47">
            <v>1.69000005722046</v>
          </cell>
          <cell r="L47">
            <v>6.13000011444092</v>
          </cell>
          <cell r="M47">
            <v>35</v>
          </cell>
          <cell r="N47">
            <v>35</v>
          </cell>
          <cell r="O47">
            <v>39.5</v>
          </cell>
        </row>
        <row r="47">
          <cell r="R47">
            <v>35.0323867797852</v>
          </cell>
        </row>
        <row r="47">
          <cell r="T47">
            <v>33.5357170104981</v>
          </cell>
          <cell r="U47">
            <v>34.0357170104981</v>
          </cell>
        </row>
        <row r="47">
          <cell r="W47">
            <v>38.1037139892578</v>
          </cell>
        </row>
        <row r="47">
          <cell r="Y47">
            <v>34.2857170104981</v>
          </cell>
          <cell r="Z47">
            <v>32.5337181091309</v>
          </cell>
        </row>
        <row r="47">
          <cell r="AB47">
            <v>36.2507171630859</v>
          </cell>
          <cell r="AC47">
            <v>37.2507171630859</v>
          </cell>
          <cell r="AD47">
            <v>33.7083244323731</v>
          </cell>
          <cell r="AE47">
            <v>34.9000015258789</v>
          </cell>
          <cell r="AF47">
            <v>35</v>
          </cell>
          <cell r="AG47">
            <v>34.7199996948242</v>
          </cell>
        </row>
        <row r="47">
          <cell r="AI47">
            <v>38261</v>
          </cell>
          <cell r="AJ47">
            <v>0.75</v>
          </cell>
        </row>
        <row r="48">
          <cell r="A48">
            <v>37653</v>
          </cell>
          <cell r="B48">
            <v>45</v>
          </cell>
          <cell r="C48">
            <v>34.5</v>
          </cell>
          <cell r="D48">
            <v>53</v>
          </cell>
          <cell r="E48">
            <v>31.5050048828125</v>
          </cell>
          <cell r="F48">
            <v>42.25</v>
          </cell>
          <cell r="G48">
            <v>1.80000305175781</v>
          </cell>
        </row>
        <row r="48">
          <cell r="I48">
            <v>2.93000149726868</v>
          </cell>
          <cell r="J48">
            <v>2.11999988555908</v>
          </cell>
          <cell r="K48">
            <v>1.69000005722046</v>
          </cell>
          <cell r="L48">
            <v>6.13000011444092</v>
          </cell>
          <cell r="M48">
            <v>35</v>
          </cell>
          <cell r="N48">
            <v>35</v>
          </cell>
          <cell r="O48">
            <v>39.5</v>
          </cell>
        </row>
        <row r="48">
          <cell r="R48">
            <v>34.4323844909668</v>
          </cell>
        </row>
        <row r="48">
          <cell r="T48">
            <v>32.9357147216797</v>
          </cell>
          <cell r="U48">
            <v>33.4357147216797</v>
          </cell>
        </row>
        <row r="48">
          <cell r="W48">
            <v>37.5057067871094</v>
          </cell>
        </row>
        <row r="48">
          <cell r="Y48">
            <v>33.6857147216797</v>
          </cell>
          <cell r="Z48">
            <v>31.9357147216797</v>
          </cell>
        </row>
        <row r="48">
          <cell r="AB48">
            <v>36.2457237243652</v>
          </cell>
          <cell r="AC48">
            <v>37.2457237243652</v>
          </cell>
          <cell r="AD48">
            <v>33.7033309936523</v>
          </cell>
          <cell r="AE48">
            <v>34.9000015258789</v>
          </cell>
          <cell r="AF48">
            <v>35</v>
          </cell>
          <cell r="AG48">
            <v>33.569994354248</v>
          </cell>
        </row>
        <row r="48">
          <cell r="AI48">
            <v>38292</v>
          </cell>
          <cell r="AJ48">
            <v>0.75</v>
          </cell>
        </row>
        <row r="49">
          <cell r="A49">
            <v>37681</v>
          </cell>
          <cell r="B49">
            <v>40</v>
          </cell>
          <cell r="C49">
            <v>31</v>
          </cell>
          <cell r="D49">
            <v>46</v>
          </cell>
          <cell r="E49">
            <v>28.7500076293945</v>
          </cell>
          <cell r="F49">
            <v>34.5</v>
          </cell>
          <cell r="G49">
            <v>1.79999923706055</v>
          </cell>
        </row>
        <row r="49">
          <cell r="I49">
            <v>2.92499995231628</v>
          </cell>
          <cell r="J49">
            <v>2.11999988555908</v>
          </cell>
          <cell r="K49">
            <v>1.69000005722046</v>
          </cell>
          <cell r="L49">
            <v>6.13000011444092</v>
          </cell>
          <cell r="M49">
            <v>34</v>
          </cell>
          <cell r="N49">
            <v>34</v>
          </cell>
          <cell r="O49">
            <v>38.5</v>
          </cell>
        </row>
        <row r="49">
          <cell r="R49">
            <v>32.8972702026367</v>
          </cell>
        </row>
        <row r="49">
          <cell r="T49">
            <v>31.6476745605469</v>
          </cell>
          <cell r="U49">
            <v>32.3976707458496</v>
          </cell>
        </row>
        <row r="49">
          <cell r="W49">
            <v>36.2276611328125</v>
          </cell>
        </row>
        <row r="49">
          <cell r="Y49">
            <v>32.1476707458496</v>
          </cell>
          <cell r="Z49">
            <v>31.1476802825928</v>
          </cell>
        </row>
        <row r="49">
          <cell r="AB49">
            <v>33.7475051879883</v>
          </cell>
          <cell r="AC49">
            <v>34.7475051879883</v>
          </cell>
          <cell r="AD49">
            <v>32.2504005432129</v>
          </cell>
          <cell r="AE49">
            <v>31.0500011444092</v>
          </cell>
          <cell r="AF49">
            <v>31.4000015258789</v>
          </cell>
          <cell r="AG49">
            <v>31.5999931335449</v>
          </cell>
        </row>
        <row r="49">
          <cell r="AI49">
            <v>38322</v>
          </cell>
          <cell r="AJ49">
            <v>0.75</v>
          </cell>
        </row>
        <row r="50">
          <cell r="A50">
            <v>37712</v>
          </cell>
          <cell r="B50">
            <v>41</v>
          </cell>
          <cell r="C50">
            <v>31</v>
          </cell>
          <cell r="D50">
            <v>47</v>
          </cell>
          <cell r="E50">
            <v>24.0000076293945</v>
          </cell>
          <cell r="F50">
            <v>34.5</v>
          </cell>
          <cell r="G50">
            <v>1.80000305175781</v>
          </cell>
        </row>
        <row r="50">
          <cell r="I50">
            <v>3.43000030517578</v>
          </cell>
          <cell r="J50">
            <v>2.11999988555908</v>
          </cell>
          <cell r="K50">
            <v>1.69000005722046</v>
          </cell>
          <cell r="L50">
            <v>6.13000011444092</v>
          </cell>
          <cell r="M50">
            <v>33</v>
          </cell>
          <cell r="N50">
            <v>33</v>
          </cell>
          <cell r="O50">
            <v>37.5</v>
          </cell>
        </row>
        <row r="50">
          <cell r="R50">
            <v>33.0972709655762</v>
          </cell>
        </row>
        <row r="50">
          <cell r="T50">
            <v>31.8476734161377</v>
          </cell>
          <cell r="U50">
            <v>32.5976715087891</v>
          </cell>
        </row>
        <row r="50">
          <cell r="W50">
            <v>36.4776611328125</v>
          </cell>
        </row>
        <row r="50">
          <cell r="Y50">
            <v>32.3476715087891</v>
          </cell>
          <cell r="Z50">
            <v>31.3476753234863</v>
          </cell>
        </row>
        <row r="50">
          <cell r="AB50">
            <v>33.747501373291</v>
          </cell>
          <cell r="AC50">
            <v>34.747501373291</v>
          </cell>
          <cell r="AD50">
            <v>32.2504005432129</v>
          </cell>
          <cell r="AE50">
            <v>31.0500011444092</v>
          </cell>
          <cell r="AF50">
            <v>31.4000015258789</v>
          </cell>
          <cell r="AG50">
            <v>32.7999938964844</v>
          </cell>
        </row>
        <row r="50">
          <cell r="AI50">
            <v>38353</v>
          </cell>
          <cell r="AJ50">
            <v>0.75</v>
          </cell>
        </row>
        <row r="51">
          <cell r="A51">
            <v>37742</v>
          </cell>
          <cell r="B51">
            <v>42</v>
          </cell>
          <cell r="C51">
            <v>32</v>
          </cell>
          <cell r="D51">
            <v>49</v>
          </cell>
          <cell r="E51">
            <v>25.0000114440918</v>
          </cell>
          <cell r="F51">
            <v>34.75</v>
          </cell>
          <cell r="G51">
            <v>1.79999923706055</v>
          </cell>
        </row>
        <row r="51">
          <cell r="I51">
            <v>3.43000030517578</v>
          </cell>
          <cell r="J51">
            <v>2.11999988555908</v>
          </cell>
          <cell r="K51">
            <v>1.69000005722046</v>
          </cell>
          <cell r="L51">
            <v>6.13000011444092</v>
          </cell>
          <cell r="M51">
            <v>35.25</v>
          </cell>
          <cell r="N51">
            <v>35.25</v>
          </cell>
          <cell r="O51">
            <v>39.75</v>
          </cell>
        </row>
        <row r="51">
          <cell r="R51">
            <v>36.2535705566406</v>
          </cell>
        </row>
        <row r="51">
          <cell r="T51">
            <v>34.5</v>
          </cell>
          <cell r="U51">
            <v>35.5</v>
          </cell>
        </row>
        <row r="51">
          <cell r="W51">
            <v>38.8999977111816</v>
          </cell>
        </row>
        <row r="51">
          <cell r="Y51">
            <v>35.5</v>
          </cell>
          <cell r="Z51">
            <v>32.9999961853027</v>
          </cell>
        </row>
        <row r="51">
          <cell r="AB51">
            <v>38.7535705566406</v>
          </cell>
          <cell r="AC51">
            <v>40.7535705566406</v>
          </cell>
          <cell r="AD51">
            <v>34.6964302062988</v>
          </cell>
          <cell r="AE51">
            <v>36.9000015258789</v>
          </cell>
          <cell r="AF51">
            <v>34.6500015258789</v>
          </cell>
          <cell r="AG51">
            <v>32.7500061035156</v>
          </cell>
        </row>
        <row r="51">
          <cell r="AI51">
            <v>38384</v>
          </cell>
          <cell r="AJ51">
            <v>0.75</v>
          </cell>
        </row>
        <row r="52">
          <cell r="A52">
            <v>37773</v>
          </cell>
          <cell r="B52">
            <v>50</v>
          </cell>
          <cell r="C52">
            <v>38</v>
          </cell>
          <cell r="D52">
            <v>59</v>
          </cell>
          <cell r="E52">
            <v>34.2500076293945</v>
          </cell>
          <cell r="F52">
            <v>41.75</v>
          </cell>
          <cell r="G52">
            <v>1.79999923706055</v>
          </cell>
        </row>
        <row r="52">
          <cell r="I52">
            <v>11.3699989318848</v>
          </cell>
          <cell r="J52">
            <v>8.09000015258789</v>
          </cell>
          <cell r="K52">
            <v>7.46000003814697</v>
          </cell>
          <cell r="L52">
            <v>6.55999994277954</v>
          </cell>
          <cell r="M52">
            <v>43</v>
          </cell>
          <cell r="N52">
            <v>43</v>
          </cell>
          <cell r="O52">
            <v>50.5</v>
          </cell>
        </row>
        <row r="52">
          <cell r="R52">
            <v>44.002857208252</v>
          </cell>
        </row>
        <row r="52">
          <cell r="T52">
            <v>44</v>
          </cell>
          <cell r="U52">
            <v>45.5</v>
          </cell>
        </row>
        <row r="52">
          <cell r="W52">
            <v>47.9999923706055</v>
          </cell>
        </row>
        <row r="52">
          <cell r="Y52">
            <v>45</v>
          </cell>
          <cell r="Z52">
            <v>42.25</v>
          </cell>
        </row>
        <row r="52">
          <cell r="AB52">
            <v>46.502857208252</v>
          </cell>
          <cell r="AC52">
            <v>49.002857208252</v>
          </cell>
          <cell r="AD52">
            <v>43.4471435546875</v>
          </cell>
          <cell r="AE52">
            <v>44.75</v>
          </cell>
          <cell r="AF52">
            <v>45.25</v>
          </cell>
          <cell r="AG52">
            <v>38.4999946594238</v>
          </cell>
        </row>
        <row r="52">
          <cell r="AI52">
            <v>38412</v>
          </cell>
          <cell r="AJ52">
            <v>0.75</v>
          </cell>
        </row>
        <row r="53">
          <cell r="A53">
            <v>37803</v>
          </cell>
          <cell r="B53">
            <v>66</v>
          </cell>
          <cell r="C53">
            <v>46</v>
          </cell>
          <cell r="D53">
            <v>82</v>
          </cell>
          <cell r="E53">
            <v>42.205005645752</v>
          </cell>
          <cell r="F53">
            <v>46.75</v>
          </cell>
          <cell r="G53">
            <v>1.80000305175781</v>
          </cell>
        </row>
        <row r="53">
          <cell r="I53">
            <v>11.3699989318848</v>
          </cell>
          <cell r="J53">
            <v>8.09000015258789</v>
          </cell>
          <cell r="K53">
            <v>7.46000003814697</v>
          </cell>
          <cell r="L53">
            <v>6.55999994277954</v>
          </cell>
          <cell r="M53">
            <v>54.25</v>
          </cell>
          <cell r="N53">
            <v>54.25</v>
          </cell>
          <cell r="O53">
            <v>63.75</v>
          </cell>
        </row>
        <row r="53">
          <cell r="R53">
            <v>55.9971466064453</v>
          </cell>
        </row>
        <row r="53">
          <cell r="T53">
            <v>55</v>
          </cell>
          <cell r="U53">
            <v>57.5</v>
          </cell>
        </row>
        <row r="53">
          <cell r="W53">
            <v>58</v>
          </cell>
        </row>
        <row r="53">
          <cell r="Y53">
            <v>56</v>
          </cell>
          <cell r="Z53">
            <v>53</v>
          </cell>
        </row>
        <row r="53">
          <cell r="AB53">
            <v>56.9971466064453</v>
          </cell>
          <cell r="AC53">
            <v>59.4971466064453</v>
          </cell>
          <cell r="AD53">
            <v>54.2528533935547</v>
          </cell>
          <cell r="AE53">
            <v>55</v>
          </cell>
          <cell r="AF53">
            <v>55.5</v>
          </cell>
          <cell r="AG53">
            <v>44.4999923706055</v>
          </cell>
        </row>
        <row r="53">
          <cell r="AI53">
            <v>38443</v>
          </cell>
          <cell r="AJ53">
            <v>0.75</v>
          </cell>
        </row>
        <row r="54">
          <cell r="A54">
            <v>37834</v>
          </cell>
          <cell r="B54">
            <v>66</v>
          </cell>
          <cell r="C54">
            <v>46</v>
          </cell>
          <cell r="D54">
            <v>82</v>
          </cell>
          <cell r="E54">
            <v>42.0100021362305</v>
          </cell>
          <cell r="F54">
            <v>46.75</v>
          </cell>
          <cell r="G54">
            <v>1.80000305175781</v>
          </cell>
        </row>
        <row r="54">
          <cell r="I54">
            <v>11.3699989318848</v>
          </cell>
          <cell r="J54">
            <v>8.09000015258789</v>
          </cell>
          <cell r="K54">
            <v>7.46000003814697</v>
          </cell>
          <cell r="L54">
            <v>6.55999994277954</v>
          </cell>
          <cell r="M54">
            <v>54.25</v>
          </cell>
          <cell r="N54">
            <v>54.25</v>
          </cell>
          <cell r="O54">
            <v>61.75</v>
          </cell>
        </row>
        <row r="54">
          <cell r="R54">
            <v>55.9971466064453</v>
          </cell>
        </row>
        <row r="54">
          <cell r="T54">
            <v>55</v>
          </cell>
          <cell r="U54">
            <v>57.5</v>
          </cell>
        </row>
        <row r="54">
          <cell r="W54">
            <v>58</v>
          </cell>
        </row>
        <row r="54">
          <cell r="Y54">
            <v>56</v>
          </cell>
          <cell r="Z54">
            <v>53</v>
          </cell>
        </row>
        <row r="54">
          <cell r="AB54">
            <v>56.9971466064453</v>
          </cell>
          <cell r="AC54">
            <v>59.4971466064453</v>
          </cell>
          <cell r="AD54">
            <v>54.2528533935547</v>
          </cell>
          <cell r="AE54">
            <v>55</v>
          </cell>
          <cell r="AF54">
            <v>55.5</v>
          </cell>
          <cell r="AG54">
            <v>44.5</v>
          </cell>
        </row>
        <row r="54">
          <cell r="AI54">
            <v>38473</v>
          </cell>
          <cell r="AJ54">
            <v>0.75</v>
          </cell>
        </row>
        <row r="55">
          <cell r="A55">
            <v>37865</v>
          </cell>
          <cell r="B55">
            <v>37.3</v>
          </cell>
          <cell r="C55">
            <v>31</v>
          </cell>
          <cell r="D55">
            <v>44.49</v>
          </cell>
          <cell r="E55">
            <v>26.4000015258789</v>
          </cell>
          <cell r="F55">
            <v>33.25</v>
          </cell>
          <cell r="G55">
            <v>1.79999923706055</v>
          </cell>
        </row>
        <row r="55">
          <cell r="I55">
            <v>2.92499995231628</v>
          </cell>
          <cell r="J55">
            <v>2.12000012397766</v>
          </cell>
          <cell r="K55">
            <v>1.69000005722046</v>
          </cell>
          <cell r="L55">
            <v>6.13000011444092</v>
          </cell>
          <cell r="M55">
            <v>30.25</v>
          </cell>
          <cell r="N55">
            <v>30.25</v>
          </cell>
          <cell r="O55">
            <v>33.75</v>
          </cell>
        </row>
        <row r="55">
          <cell r="R55">
            <v>31.752140045166</v>
          </cell>
        </row>
        <row r="55">
          <cell r="T55">
            <v>30.625</v>
          </cell>
          <cell r="U55">
            <v>32.125</v>
          </cell>
        </row>
        <row r="55">
          <cell r="W55">
            <v>35.2750015258789</v>
          </cell>
        </row>
        <row r="55">
          <cell r="Y55">
            <v>31.625</v>
          </cell>
          <cell r="Z55">
            <v>29.6249961853027</v>
          </cell>
        </row>
        <row r="55">
          <cell r="AB55">
            <v>32.502140045166</v>
          </cell>
          <cell r="AC55">
            <v>34.002140045166</v>
          </cell>
          <cell r="AD55">
            <v>30.2478580474854</v>
          </cell>
          <cell r="AE55">
            <v>32</v>
          </cell>
          <cell r="AF55">
            <v>32.5</v>
          </cell>
          <cell r="AG55">
            <v>35.3500022888184</v>
          </cell>
        </row>
        <row r="55">
          <cell r="AI55">
            <v>38504</v>
          </cell>
          <cell r="AJ55">
            <v>0.75</v>
          </cell>
        </row>
        <row r="56">
          <cell r="A56">
            <v>37895</v>
          </cell>
          <cell r="B56">
            <v>35.3</v>
          </cell>
          <cell r="C56">
            <v>29.25</v>
          </cell>
          <cell r="D56">
            <v>42.49</v>
          </cell>
          <cell r="E56">
            <v>25.1999969482422</v>
          </cell>
          <cell r="F56">
            <v>33</v>
          </cell>
          <cell r="G56">
            <v>1.80000305175781</v>
          </cell>
        </row>
        <row r="56">
          <cell r="I56">
            <v>2.9300000667572</v>
          </cell>
          <cell r="J56">
            <v>2.11999988555908</v>
          </cell>
          <cell r="K56">
            <v>1.69000005722046</v>
          </cell>
          <cell r="L56">
            <v>6.13000011444092</v>
          </cell>
          <cell r="M56">
            <v>30</v>
          </cell>
          <cell r="N56">
            <v>30</v>
          </cell>
          <cell r="O56">
            <v>33.5</v>
          </cell>
        </row>
        <row r="56">
          <cell r="R56">
            <v>31.1551837921143</v>
          </cell>
        </row>
        <row r="56">
          <cell r="T56">
            <v>30.2765636444092</v>
          </cell>
          <cell r="U56">
            <v>30.2765636444092</v>
          </cell>
        </row>
        <row r="56">
          <cell r="W56">
            <v>34.7765655517578</v>
          </cell>
        </row>
        <row r="56">
          <cell r="Y56">
            <v>31.2765693664551</v>
          </cell>
          <cell r="Z56">
            <v>29.076566696167</v>
          </cell>
        </row>
        <row r="56">
          <cell r="AB56">
            <v>31.7489356994629</v>
          </cell>
          <cell r="AC56">
            <v>32.7489356994629</v>
          </cell>
          <cell r="AD56">
            <v>30.4463806152344</v>
          </cell>
          <cell r="AE56">
            <v>31.3999996185303</v>
          </cell>
          <cell r="AF56">
            <v>31.9000015258789</v>
          </cell>
          <cell r="AG56">
            <v>34.0200019836426</v>
          </cell>
        </row>
        <row r="56">
          <cell r="AI56">
            <v>38534</v>
          </cell>
          <cell r="AJ56">
            <v>0.75</v>
          </cell>
        </row>
        <row r="57">
          <cell r="A57">
            <v>37926</v>
          </cell>
          <cell r="B57">
            <v>35.3</v>
          </cell>
          <cell r="C57">
            <v>29.25</v>
          </cell>
          <cell r="D57">
            <v>42.49</v>
          </cell>
          <cell r="E57">
            <v>28</v>
          </cell>
          <cell r="F57">
            <v>32.25</v>
          </cell>
          <cell r="G57">
            <v>1.79999923706055</v>
          </cell>
        </row>
        <row r="57">
          <cell r="I57">
            <v>2.92499995231628</v>
          </cell>
          <cell r="J57">
            <v>2.11999988555908</v>
          </cell>
          <cell r="K57">
            <v>1.69000005722046</v>
          </cell>
          <cell r="L57">
            <v>6.13000011444092</v>
          </cell>
          <cell r="M57">
            <v>30</v>
          </cell>
          <cell r="N57">
            <v>30</v>
          </cell>
          <cell r="O57">
            <v>33.5</v>
          </cell>
        </row>
        <row r="57">
          <cell r="R57">
            <v>31.2551822662354</v>
          </cell>
        </row>
        <row r="57">
          <cell r="T57">
            <v>30.3765621185303</v>
          </cell>
          <cell r="U57">
            <v>30.3765621185303</v>
          </cell>
        </row>
        <row r="57">
          <cell r="W57">
            <v>34.8765640258789</v>
          </cell>
        </row>
        <row r="57">
          <cell r="Y57">
            <v>31.3765716552734</v>
          </cell>
          <cell r="Z57">
            <v>29.2765617370605</v>
          </cell>
        </row>
        <row r="57">
          <cell r="AB57">
            <v>31.7489356994629</v>
          </cell>
          <cell r="AC57">
            <v>32.7439346313477</v>
          </cell>
          <cell r="AD57">
            <v>30.446382522583</v>
          </cell>
          <cell r="AE57">
            <v>31.6499996185303</v>
          </cell>
          <cell r="AF57">
            <v>32.1500015258789</v>
          </cell>
          <cell r="AG57">
            <v>32.2699981689453</v>
          </cell>
        </row>
        <row r="57">
          <cell r="AI57">
            <v>38565</v>
          </cell>
          <cell r="AJ57">
            <v>0.75</v>
          </cell>
        </row>
        <row r="58">
          <cell r="A58">
            <v>37956</v>
          </cell>
          <cell r="B58">
            <v>35.3</v>
          </cell>
          <cell r="C58">
            <v>29.25</v>
          </cell>
          <cell r="D58">
            <v>42.49</v>
          </cell>
          <cell r="E58">
            <v>31</v>
          </cell>
          <cell r="F58">
            <v>34.5</v>
          </cell>
          <cell r="G58">
            <v>1.80000305175781</v>
          </cell>
        </row>
        <row r="58">
          <cell r="I58">
            <v>2.92499995231628</v>
          </cell>
          <cell r="J58">
            <v>2.11999988555908</v>
          </cell>
          <cell r="K58">
            <v>1.69000005722046</v>
          </cell>
          <cell r="L58">
            <v>6.13000011444092</v>
          </cell>
          <cell r="M58">
            <v>30</v>
          </cell>
          <cell r="N58">
            <v>30</v>
          </cell>
          <cell r="O58">
            <v>33.5</v>
          </cell>
        </row>
        <row r="58">
          <cell r="R58">
            <v>31.3551807403564</v>
          </cell>
        </row>
        <row r="58">
          <cell r="T58">
            <v>30.4765605926514</v>
          </cell>
          <cell r="U58">
            <v>30.4765605926514</v>
          </cell>
        </row>
        <row r="58">
          <cell r="W58">
            <v>34.9765586853027</v>
          </cell>
        </row>
        <row r="58">
          <cell r="Y58">
            <v>31.4765701293945</v>
          </cell>
          <cell r="Z58">
            <v>30.1265621185303</v>
          </cell>
        </row>
        <row r="58">
          <cell r="AB58">
            <v>31.9989356994629</v>
          </cell>
          <cell r="AC58">
            <v>32.9939346313477</v>
          </cell>
          <cell r="AD58">
            <v>30.4463806152344</v>
          </cell>
          <cell r="AE58">
            <v>31.6499996185303</v>
          </cell>
          <cell r="AF58">
            <v>32.1500015258789</v>
          </cell>
          <cell r="AG58">
            <v>32.2699981689453</v>
          </cell>
        </row>
        <row r="58">
          <cell r="AI58">
            <v>38596</v>
          </cell>
          <cell r="AJ58">
            <v>0.75</v>
          </cell>
        </row>
        <row r="59">
          <cell r="A59">
            <v>37987</v>
          </cell>
          <cell r="B59">
            <v>43</v>
          </cell>
          <cell r="C59">
            <v>35.3</v>
          </cell>
          <cell r="D59">
            <v>53.05</v>
          </cell>
          <cell r="E59">
            <v>33.7550048828125</v>
          </cell>
          <cell r="F59">
            <v>42.25</v>
          </cell>
          <cell r="G59">
            <v>0</v>
          </cell>
        </row>
        <row r="59">
          <cell r="I59">
            <v>2.93000149726868</v>
          </cell>
          <cell r="J59">
            <v>2.11999988555908</v>
          </cell>
          <cell r="K59">
            <v>1.69000005722046</v>
          </cell>
          <cell r="L59">
            <v>6.13000011444092</v>
          </cell>
          <cell r="M59">
            <v>35</v>
          </cell>
          <cell r="N59">
            <v>35</v>
          </cell>
          <cell r="O59">
            <v>38.5</v>
          </cell>
        </row>
        <row r="59">
          <cell r="R59">
            <v>37.5323867797852</v>
          </cell>
        </row>
        <row r="59">
          <cell r="T59">
            <v>34.1557197570801</v>
          </cell>
          <cell r="U59">
            <v>34.6557197570801</v>
          </cell>
        </row>
        <row r="59">
          <cell r="W59">
            <v>38.7237167358398</v>
          </cell>
        </row>
        <row r="59">
          <cell r="Y59">
            <v>35.1557197570801</v>
          </cell>
          <cell r="Z59">
            <v>33.3037185668945</v>
          </cell>
        </row>
        <row r="59">
          <cell r="AB59">
            <v>37.2057189941406</v>
          </cell>
          <cell r="AC59">
            <v>38.2057189941406</v>
          </cell>
          <cell r="AD59">
            <v>31.5499954223633</v>
          </cell>
          <cell r="AE59">
            <v>38.6550025939941</v>
          </cell>
          <cell r="AF59">
            <v>39.1550025939941</v>
          </cell>
          <cell r="AG59">
            <v>33.9699996948242</v>
          </cell>
        </row>
        <row r="59">
          <cell r="AI59">
            <v>38626</v>
          </cell>
          <cell r="AJ59">
            <v>0.75</v>
          </cell>
        </row>
        <row r="60">
          <cell r="A60">
            <v>38018</v>
          </cell>
          <cell r="B60">
            <v>43</v>
          </cell>
          <cell r="C60">
            <v>35.3</v>
          </cell>
          <cell r="D60">
            <v>53.05</v>
          </cell>
          <cell r="E60">
            <v>32.0050048828125</v>
          </cell>
          <cell r="F60">
            <v>42.25</v>
          </cell>
          <cell r="G60">
            <v>0</v>
          </cell>
        </row>
        <row r="60">
          <cell r="I60">
            <v>2.93000149726868</v>
          </cell>
          <cell r="J60">
            <v>2.11999988555908</v>
          </cell>
          <cell r="K60">
            <v>1.69000005722046</v>
          </cell>
          <cell r="L60">
            <v>6.13000011444092</v>
          </cell>
          <cell r="M60">
            <v>35</v>
          </cell>
          <cell r="N60">
            <v>35</v>
          </cell>
          <cell r="O60">
            <v>38.5</v>
          </cell>
        </row>
        <row r="60">
          <cell r="R60">
            <v>36.6823844909668</v>
          </cell>
        </row>
        <row r="60">
          <cell r="T60">
            <v>33.5557136535645</v>
          </cell>
          <cell r="U60">
            <v>34.0557174682617</v>
          </cell>
        </row>
        <row r="60">
          <cell r="W60">
            <v>38.1257095336914</v>
          </cell>
        </row>
        <row r="60">
          <cell r="Y60">
            <v>34.5557174682617</v>
          </cell>
          <cell r="Z60">
            <v>32.7057151794434</v>
          </cell>
        </row>
        <row r="60">
          <cell r="AB60">
            <v>37.4507255554199</v>
          </cell>
          <cell r="AC60">
            <v>38.4507255554199</v>
          </cell>
          <cell r="AD60">
            <v>31.7950019836426</v>
          </cell>
          <cell r="AE60">
            <v>38.6550025939941</v>
          </cell>
          <cell r="AF60">
            <v>39.1550025939941</v>
          </cell>
          <cell r="AG60">
            <v>33.319994354248</v>
          </cell>
        </row>
        <row r="60">
          <cell r="AI60">
            <v>38657</v>
          </cell>
          <cell r="AJ60">
            <v>0.75</v>
          </cell>
        </row>
        <row r="61">
          <cell r="A61">
            <v>38047</v>
          </cell>
          <cell r="B61">
            <v>38</v>
          </cell>
          <cell r="C61">
            <v>31.8</v>
          </cell>
          <cell r="D61">
            <v>46.05</v>
          </cell>
          <cell r="E61">
            <v>29.2500076293945</v>
          </cell>
          <cell r="F61">
            <v>34.5</v>
          </cell>
          <cell r="G61">
            <v>0</v>
          </cell>
        </row>
        <row r="61">
          <cell r="I61">
            <v>2.92499995231628</v>
          </cell>
          <cell r="J61">
            <v>2.11999988555908</v>
          </cell>
          <cell r="K61">
            <v>1.69000005722046</v>
          </cell>
          <cell r="L61">
            <v>6.13000011444092</v>
          </cell>
          <cell r="M61">
            <v>33.75</v>
          </cell>
          <cell r="N61">
            <v>33.75</v>
          </cell>
          <cell r="O61">
            <v>37.25</v>
          </cell>
        </row>
        <row r="61">
          <cell r="R61">
            <v>32.3972702026367</v>
          </cell>
        </row>
        <row r="61">
          <cell r="T61">
            <v>32.0176773071289</v>
          </cell>
          <cell r="U61">
            <v>32.7676773071289</v>
          </cell>
        </row>
        <row r="61">
          <cell r="W61">
            <v>36.5976638793945</v>
          </cell>
        </row>
        <row r="61">
          <cell r="Y61">
            <v>33.0176734924316</v>
          </cell>
          <cell r="Z61">
            <v>31.6676826477051</v>
          </cell>
        </row>
        <row r="61">
          <cell r="AB61">
            <v>35.202507019043</v>
          </cell>
          <cell r="AC61">
            <v>36.202507019043</v>
          </cell>
          <cell r="AD61">
            <v>31.5950126647949</v>
          </cell>
          <cell r="AE61">
            <v>29.9050025939941</v>
          </cell>
          <cell r="AF61">
            <v>30.4050025939941</v>
          </cell>
          <cell r="AG61">
            <v>31.5999931335449</v>
          </cell>
        </row>
        <row r="61">
          <cell r="AI61">
            <v>38687</v>
          </cell>
          <cell r="AJ61">
            <v>0.75</v>
          </cell>
        </row>
        <row r="62">
          <cell r="A62">
            <v>38078</v>
          </cell>
          <cell r="B62">
            <v>39</v>
          </cell>
          <cell r="C62">
            <v>31.8</v>
          </cell>
          <cell r="D62">
            <v>47.05</v>
          </cell>
          <cell r="E62">
            <v>24.5000076293945</v>
          </cell>
          <cell r="F62">
            <v>34.5</v>
          </cell>
          <cell r="G62">
            <v>0</v>
          </cell>
        </row>
        <row r="62">
          <cell r="I62">
            <v>3.43000030517578</v>
          </cell>
          <cell r="J62">
            <v>2.11999988555908</v>
          </cell>
          <cell r="K62">
            <v>1.69000005722046</v>
          </cell>
          <cell r="L62">
            <v>6.13000011444092</v>
          </cell>
          <cell r="M62">
            <v>32.75</v>
          </cell>
          <cell r="N62">
            <v>32.75</v>
          </cell>
          <cell r="O62">
            <v>36.25</v>
          </cell>
        </row>
        <row r="62">
          <cell r="R62">
            <v>32.8472709655762</v>
          </cell>
        </row>
        <row r="62">
          <cell r="T62">
            <v>32.2176780700684</v>
          </cell>
          <cell r="U62">
            <v>32.9676742553711</v>
          </cell>
        </row>
        <row r="62">
          <cell r="W62">
            <v>36.8476638793945</v>
          </cell>
        </row>
        <row r="62">
          <cell r="Y62">
            <v>33.2176742553711</v>
          </cell>
          <cell r="Z62">
            <v>31.8676776885986</v>
          </cell>
        </row>
        <row r="62">
          <cell r="AB62">
            <v>35.2025032043457</v>
          </cell>
          <cell r="AC62">
            <v>36.2025032043457</v>
          </cell>
          <cell r="AD62">
            <v>31.3450126647949</v>
          </cell>
          <cell r="AE62">
            <v>29.9050025939941</v>
          </cell>
          <cell r="AF62">
            <v>30.4050025939941</v>
          </cell>
          <cell r="AG62">
            <v>32.7999938964844</v>
          </cell>
        </row>
        <row r="62">
          <cell r="AI62">
            <v>38718</v>
          </cell>
          <cell r="AJ62">
            <v>0.75</v>
          </cell>
        </row>
        <row r="63">
          <cell r="A63">
            <v>38108</v>
          </cell>
          <cell r="B63">
            <v>40</v>
          </cell>
          <cell r="C63">
            <v>32.8</v>
          </cell>
          <cell r="D63">
            <v>49.05</v>
          </cell>
          <cell r="E63">
            <v>25.5000114440918</v>
          </cell>
          <cell r="F63">
            <v>34.75</v>
          </cell>
          <cell r="G63">
            <v>0</v>
          </cell>
        </row>
        <row r="63">
          <cell r="I63">
            <v>3.43000030517578</v>
          </cell>
          <cell r="J63">
            <v>2.11999988555908</v>
          </cell>
          <cell r="K63">
            <v>1.69000005722046</v>
          </cell>
          <cell r="L63">
            <v>6.13000011444092</v>
          </cell>
          <cell r="M63">
            <v>35.75</v>
          </cell>
          <cell r="N63">
            <v>35.75</v>
          </cell>
          <cell r="O63">
            <v>39.25</v>
          </cell>
        </row>
        <row r="63">
          <cell r="R63">
            <v>36.5035705566406</v>
          </cell>
        </row>
        <row r="63">
          <cell r="T63">
            <v>34.370002746582</v>
          </cell>
          <cell r="U63">
            <v>35.370002746582</v>
          </cell>
        </row>
        <row r="63">
          <cell r="W63">
            <v>38.7700004577637</v>
          </cell>
        </row>
        <row r="63">
          <cell r="Y63">
            <v>35.370002746582</v>
          </cell>
          <cell r="Z63">
            <v>33.0199966430664</v>
          </cell>
        </row>
        <row r="63">
          <cell r="AB63">
            <v>35.5835723876953</v>
          </cell>
          <cell r="AC63">
            <v>37.5835723876953</v>
          </cell>
          <cell r="AD63">
            <v>32.6700019836426</v>
          </cell>
          <cell r="AE63">
            <v>37.0300025939941</v>
          </cell>
          <cell r="AF63">
            <v>37.5300025939941</v>
          </cell>
          <cell r="AG63">
            <v>32.7500061035156</v>
          </cell>
        </row>
        <row r="63">
          <cell r="AI63">
            <v>38749</v>
          </cell>
          <cell r="AJ63">
            <v>0.75</v>
          </cell>
        </row>
        <row r="64">
          <cell r="A64">
            <v>38139</v>
          </cell>
          <cell r="B64">
            <v>48</v>
          </cell>
          <cell r="C64">
            <v>38.55</v>
          </cell>
          <cell r="D64">
            <v>59.05</v>
          </cell>
          <cell r="E64">
            <v>34.7500076293945</v>
          </cell>
          <cell r="F64">
            <v>41.75</v>
          </cell>
          <cell r="G64">
            <v>0</v>
          </cell>
        </row>
        <row r="64">
          <cell r="I64">
            <v>11.3699989318848</v>
          </cell>
          <cell r="J64">
            <v>8.09000015258789</v>
          </cell>
          <cell r="K64">
            <v>7.46000003814697</v>
          </cell>
          <cell r="L64">
            <v>6.55999994277954</v>
          </cell>
          <cell r="M64">
            <v>43</v>
          </cell>
          <cell r="N64">
            <v>43</v>
          </cell>
          <cell r="O64">
            <v>48.5</v>
          </cell>
        </row>
        <row r="64">
          <cell r="R64">
            <v>41.252857208252</v>
          </cell>
        </row>
        <row r="64">
          <cell r="T64">
            <v>43.370002746582</v>
          </cell>
          <cell r="U64">
            <v>44.870002746582</v>
          </cell>
        </row>
        <row r="64">
          <cell r="W64">
            <v>47.3699951171875</v>
          </cell>
        </row>
        <row r="64">
          <cell r="Y64">
            <v>44.370002746582</v>
          </cell>
          <cell r="Z64">
            <v>41.7700004577637</v>
          </cell>
        </row>
        <row r="64">
          <cell r="AB64">
            <v>42.4178590393066</v>
          </cell>
          <cell r="AC64">
            <v>44.9178590393066</v>
          </cell>
          <cell r="AD64">
            <v>44.9171447753906</v>
          </cell>
          <cell r="AE64">
            <v>45.0300025939941</v>
          </cell>
          <cell r="AF64">
            <v>45.5300025939941</v>
          </cell>
          <cell r="AG64">
            <v>36.9999946594238</v>
          </cell>
        </row>
        <row r="64">
          <cell r="AI64">
            <v>38777</v>
          </cell>
          <cell r="AJ64">
            <v>0.75</v>
          </cell>
        </row>
        <row r="65">
          <cell r="A65">
            <v>38169</v>
          </cell>
          <cell r="B65">
            <v>64</v>
          </cell>
          <cell r="C65">
            <v>44.8</v>
          </cell>
          <cell r="D65">
            <v>82.05</v>
          </cell>
          <cell r="E65">
            <v>42.705005645752</v>
          </cell>
          <cell r="F65">
            <v>46.75</v>
          </cell>
          <cell r="G65">
            <v>0</v>
          </cell>
        </row>
        <row r="65">
          <cell r="I65">
            <v>11.3699989318848</v>
          </cell>
          <cell r="J65">
            <v>8.09000015258789</v>
          </cell>
          <cell r="K65">
            <v>7.46000003814697</v>
          </cell>
          <cell r="L65">
            <v>6.55999994277954</v>
          </cell>
          <cell r="M65">
            <v>50</v>
          </cell>
          <cell r="N65">
            <v>50</v>
          </cell>
          <cell r="O65">
            <v>61.5</v>
          </cell>
        </row>
        <row r="65">
          <cell r="R65">
            <v>51.8471450805664</v>
          </cell>
        </row>
        <row r="65">
          <cell r="T65">
            <v>49.7900018310547</v>
          </cell>
          <cell r="U65">
            <v>52.2900018310547</v>
          </cell>
        </row>
        <row r="65">
          <cell r="W65">
            <v>52.7900018310547</v>
          </cell>
        </row>
        <row r="65">
          <cell r="Y65">
            <v>50.7900018310547</v>
          </cell>
          <cell r="Z65">
            <v>47.9399995422363</v>
          </cell>
        </row>
        <row r="65">
          <cell r="AB65">
            <v>50.7249993896484</v>
          </cell>
          <cell r="AC65">
            <v>53.2249993896484</v>
          </cell>
          <cell r="AD65">
            <v>52.1678552246094</v>
          </cell>
          <cell r="AE65">
            <v>49.9528550720215</v>
          </cell>
          <cell r="AF65">
            <v>50.4528550720215</v>
          </cell>
          <cell r="AG65">
            <v>43.9999923706055</v>
          </cell>
        </row>
        <row r="65">
          <cell r="AI65">
            <v>38808</v>
          </cell>
          <cell r="AJ65">
            <v>0.75</v>
          </cell>
        </row>
        <row r="66">
          <cell r="A66">
            <v>38200</v>
          </cell>
          <cell r="B66">
            <v>64</v>
          </cell>
          <cell r="C66">
            <v>44.8</v>
          </cell>
          <cell r="D66">
            <v>82.05</v>
          </cell>
          <cell r="E66">
            <v>42.5100021362305</v>
          </cell>
          <cell r="F66">
            <v>46.75</v>
          </cell>
          <cell r="G66">
            <v>0</v>
          </cell>
        </row>
        <row r="66">
          <cell r="I66">
            <v>11.3699989318848</v>
          </cell>
          <cell r="J66">
            <v>8.09000015258789</v>
          </cell>
          <cell r="K66">
            <v>7.46000003814697</v>
          </cell>
          <cell r="L66">
            <v>6.55999994277954</v>
          </cell>
          <cell r="M66">
            <v>50</v>
          </cell>
          <cell r="N66">
            <v>50</v>
          </cell>
          <cell r="O66">
            <v>60.5</v>
          </cell>
        </row>
        <row r="66">
          <cell r="R66">
            <v>51.8471450805664</v>
          </cell>
        </row>
        <row r="66">
          <cell r="T66">
            <v>49.7900018310547</v>
          </cell>
          <cell r="U66">
            <v>52.2900018310547</v>
          </cell>
        </row>
        <row r="66">
          <cell r="W66">
            <v>52.7900018310547</v>
          </cell>
        </row>
        <row r="66">
          <cell r="Y66">
            <v>50.7900018310547</v>
          </cell>
          <cell r="Z66">
            <v>47.9399995422363</v>
          </cell>
        </row>
        <row r="66">
          <cell r="AB66">
            <v>51.3899993896484</v>
          </cell>
          <cell r="AC66">
            <v>53.8899993896484</v>
          </cell>
          <cell r="AD66">
            <v>52.0428552246094</v>
          </cell>
          <cell r="AE66">
            <v>49.9528550720215</v>
          </cell>
          <cell r="AF66">
            <v>50.4528550720215</v>
          </cell>
          <cell r="AG66">
            <v>44</v>
          </cell>
        </row>
        <row r="66">
          <cell r="AI66">
            <v>38838</v>
          </cell>
          <cell r="AJ66">
            <v>0.75</v>
          </cell>
        </row>
        <row r="67">
          <cell r="A67">
            <v>38231</v>
          </cell>
          <cell r="B67">
            <v>35.3</v>
          </cell>
          <cell r="C67">
            <v>31.8</v>
          </cell>
          <cell r="D67">
            <v>44.54</v>
          </cell>
          <cell r="E67">
            <v>26.9000015258789</v>
          </cell>
          <cell r="F67">
            <v>33.25</v>
          </cell>
          <cell r="G67">
            <v>0</v>
          </cell>
        </row>
        <row r="67">
          <cell r="I67">
            <v>2.92499995231628</v>
          </cell>
          <cell r="J67">
            <v>2.12000012397766</v>
          </cell>
          <cell r="K67">
            <v>1.69000005722046</v>
          </cell>
          <cell r="L67">
            <v>6.13000011444092</v>
          </cell>
          <cell r="M67">
            <v>30.75</v>
          </cell>
          <cell r="N67">
            <v>30.75</v>
          </cell>
          <cell r="O67">
            <v>36.25</v>
          </cell>
        </row>
        <row r="67">
          <cell r="R67">
            <v>32.4021415710449</v>
          </cell>
        </row>
        <row r="67">
          <cell r="T67">
            <v>30.4950008392334</v>
          </cell>
          <cell r="U67">
            <v>31.995002746582</v>
          </cell>
        </row>
        <row r="67">
          <cell r="W67">
            <v>35.1450042724609</v>
          </cell>
        </row>
        <row r="67">
          <cell r="Y67">
            <v>31.495002746582</v>
          </cell>
          <cell r="Z67">
            <v>29.644998550415</v>
          </cell>
        </row>
        <row r="67">
          <cell r="AB67">
            <v>31.9800033569336</v>
          </cell>
          <cell r="AC67">
            <v>33.4800033569336</v>
          </cell>
          <cell r="AD67">
            <v>30.3178596496582</v>
          </cell>
          <cell r="AE67">
            <v>31.927864074707</v>
          </cell>
          <cell r="AF67">
            <v>32.427864074707</v>
          </cell>
          <cell r="AG67">
            <v>35.3500022888184</v>
          </cell>
        </row>
        <row r="67">
          <cell r="AI67">
            <v>38869</v>
          </cell>
          <cell r="AJ67">
            <v>0.75</v>
          </cell>
        </row>
        <row r="68">
          <cell r="A68">
            <v>38261</v>
          </cell>
          <cell r="B68">
            <v>33.3</v>
          </cell>
          <cell r="C68">
            <v>30.05</v>
          </cell>
          <cell r="D68">
            <v>42.54</v>
          </cell>
          <cell r="E68">
            <v>25.6999969482422</v>
          </cell>
          <cell r="F68">
            <v>33</v>
          </cell>
          <cell r="G68">
            <v>0</v>
          </cell>
        </row>
        <row r="68">
          <cell r="I68">
            <v>2.9300000667572</v>
          </cell>
          <cell r="J68">
            <v>2.11999988555908</v>
          </cell>
          <cell r="K68">
            <v>1.69000005722046</v>
          </cell>
          <cell r="L68">
            <v>6.13000011444092</v>
          </cell>
          <cell r="M68">
            <v>30</v>
          </cell>
          <cell r="N68">
            <v>30</v>
          </cell>
          <cell r="O68">
            <v>33.5</v>
          </cell>
        </row>
        <row r="68">
          <cell r="R68">
            <v>31.9051837921143</v>
          </cell>
        </row>
        <row r="68">
          <cell r="T68">
            <v>30.3965625762939</v>
          </cell>
          <cell r="U68">
            <v>30.3965625762939</v>
          </cell>
        </row>
        <row r="68">
          <cell r="W68">
            <v>34.8965644836426</v>
          </cell>
        </row>
        <row r="68">
          <cell r="Y68">
            <v>31.3965721130371</v>
          </cell>
          <cell r="Z68">
            <v>29.3465671539307</v>
          </cell>
        </row>
        <row r="68">
          <cell r="AB68">
            <v>35.4815673828125</v>
          </cell>
          <cell r="AC68">
            <v>36.4815673828125</v>
          </cell>
          <cell r="AD68">
            <v>30.7913799285889</v>
          </cell>
          <cell r="AE68">
            <v>31.5263824462891</v>
          </cell>
          <cell r="AF68">
            <v>32.0263824462891</v>
          </cell>
          <cell r="AG68">
            <v>34.7700019836426</v>
          </cell>
        </row>
        <row r="68">
          <cell r="AI68">
            <v>38899</v>
          </cell>
          <cell r="AJ68">
            <v>0.75</v>
          </cell>
        </row>
        <row r="69">
          <cell r="A69">
            <v>38292</v>
          </cell>
          <cell r="B69">
            <v>33.3</v>
          </cell>
          <cell r="C69">
            <v>30.05</v>
          </cell>
          <cell r="D69">
            <v>42.54</v>
          </cell>
          <cell r="E69">
            <v>28.5</v>
          </cell>
          <cell r="F69">
            <v>32.25</v>
          </cell>
          <cell r="G69">
            <v>0</v>
          </cell>
        </row>
        <row r="69">
          <cell r="I69">
            <v>2.92499995231628</v>
          </cell>
          <cell r="J69">
            <v>2.11999988555908</v>
          </cell>
          <cell r="K69">
            <v>1.69000005722046</v>
          </cell>
          <cell r="L69">
            <v>6.13000011444092</v>
          </cell>
          <cell r="M69">
            <v>30</v>
          </cell>
          <cell r="N69">
            <v>30</v>
          </cell>
          <cell r="O69">
            <v>33.5</v>
          </cell>
        </row>
        <row r="69">
          <cell r="R69">
            <v>32.005184173584</v>
          </cell>
        </row>
        <row r="69">
          <cell r="T69">
            <v>30.496561050415</v>
          </cell>
          <cell r="U69">
            <v>30.496561050415</v>
          </cell>
        </row>
        <row r="69">
          <cell r="W69">
            <v>34.9965591430664</v>
          </cell>
        </row>
        <row r="69">
          <cell r="Y69">
            <v>31.4965705871582</v>
          </cell>
          <cell r="Z69">
            <v>29.5465621948242</v>
          </cell>
        </row>
        <row r="69">
          <cell r="AB69">
            <v>35.5815658569336</v>
          </cell>
          <cell r="AC69">
            <v>36.5765647888184</v>
          </cell>
          <cell r="AD69">
            <v>31.1663818359375</v>
          </cell>
          <cell r="AE69">
            <v>31.5263824462891</v>
          </cell>
          <cell r="AF69">
            <v>32.0263824462891</v>
          </cell>
          <cell r="AG69">
            <v>33.0199981689453</v>
          </cell>
        </row>
        <row r="69">
          <cell r="AI69">
            <v>38930</v>
          </cell>
          <cell r="AJ69">
            <v>0.75</v>
          </cell>
        </row>
        <row r="70">
          <cell r="A70">
            <v>38322</v>
          </cell>
          <cell r="B70">
            <v>33.3</v>
          </cell>
          <cell r="C70">
            <v>30.05</v>
          </cell>
          <cell r="D70">
            <v>42.54</v>
          </cell>
          <cell r="E70">
            <v>31.5</v>
          </cell>
          <cell r="F70">
            <v>34.5</v>
          </cell>
          <cell r="G70">
            <v>0</v>
          </cell>
        </row>
        <row r="70">
          <cell r="I70">
            <v>2.92499995231628</v>
          </cell>
          <cell r="J70">
            <v>2.11999988555908</v>
          </cell>
          <cell r="K70">
            <v>1.69000005722046</v>
          </cell>
          <cell r="L70">
            <v>6.13000011444092</v>
          </cell>
          <cell r="M70">
            <v>30</v>
          </cell>
          <cell r="N70">
            <v>30</v>
          </cell>
          <cell r="O70">
            <v>33.5</v>
          </cell>
        </row>
        <row r="70">
          <cell r="R70">
            <v>32.1051826477051</v>
          </cell>
        </row>
        <row r="70">
          <cell r="T70">
            <v>30.5965595245361</v>
          </cell>
          <cell r="U70">
            <v>30.5965595245361</v>
          </cell>
        </row>
        <row r="70">
          <cell r="W70">
            <v>35.0965538024902</v>
          </cell>
        </row>
        <row r="70">
          <cell r="Y70">
            <v>31.5965690612793</v>
          </cell>
          <cell r="Z70">
            <v>30.3965625762939</v>
          </cell>
        </row>
        <row r="70">
          <cell r="AB70">
            <v>32.3065643310547</v>
          </cell>
          <cell r="AC70">
            <v>33.3015632629395</v>
          </cell>
          <cell r="AD70">
            <v>30.7913799285889</v>
          </cell>
          <cell r="AE70">
            <v>31.7763824462891</v>
          </cell>
          <cell r="AF70">
            <v>32.2763824462891</v>
          </cell>
          <cell r="AG70">
            <v>33.2699981689453</v>
          </cell>
        </row>
        <row r="70">
          <cell r="AI70">
            <v>38961</v>
          </cell>
          <cell r="AJ70">
            <v>0.75</v>
          </cell>
        </row>
        <row r="71">
          <cell r="A71">
            <v>38353</v>
          </cell>
          <cell r="B71">
            <v>42.5</v>
          </cell>
          <cell r="C71">
            <v>35.3</v>
          </cell>
          <cell r="D71">
            <v>53.05</v>
          </cell>
          <cell r="E71">
            <v>34.2550048828125</v>
          </cell>
          <cell r="F71">
            <v>42.25</v>
          </cell>
          <cell r="G71">
            <v>0</v>
          </cell>
        </row>
        <row r="71">
          <cell r="I71">
            <v>2.93000149726868</v>
          </cell>
          <cell r="J71">
            <v>2.11999988555908</v>
          </cell>
          <cell r="K71">
            <v>1.69000005722046</v>
          </cell>
          <cell r="L71">
            <v>6.13000011444092</v>
          </cell>
          <cell r="M71">
            <v>34.75</v>
          </cell>
          <cell r="N71">
            <v>34.75</v>
          </cell>
          <cell r="O71">
            <v>38.25</v>
          </cell>
        </row>
        <row r="71">
          <cell r="R71">
            <v>37.8823852539063</v>
          </cell>
        </row>
        <row r="71">
          <cell r="T71">
            <v>34.7957191467285</v>
          </cell>
          <cell r="U71">
            <v>35.2957191467285</v>
          </cell>
        </row>
        <row r="71">
          <cell r="W71">
            <v>39.3637161254883</v>
          </cell>
        </row>
        <row r="71">
          <cell r="Y71">
            <v>35.5457191467285</v>
          </cell>
          <cell r="Z71">
            <v>34.1037216186523</v>
          </cell>
        </row>
        <row r="71">
          <cell r="AB71">
            <v>38.9623870849609</v>
          </cell>
          <cell r="AC71">
            <v>39.9623870849609</v>
          </cell>
          <cell r="AD71">
            <v>32.0400009155273</v>
          </cell>
          <cell r="AE71">
            <v>39.9050025939941</v>
          </cell>
          <cell r="AF71">
            <v>40.4050025939941</v>
          </cell>
          <cell r="AG71">
            <v>33.2199996948242</v>
          </cell>
        </row>
        <row r="71">
          <cell r="AI71">
            <v>38991</v>
          </cell>
          <cell r="AJ71">
            <v>0.75</v>
          </cell>
        </row>
        <row r="72">
          <cell r="A72">
            <v>38384</v>
          </cell>
          <cell r="B72">
            <v>42.5</v>
          </cell>
          <cell r="C72">
            <v>35.3</v>
          </cell>
          <cell r="D72">
            <v>53.05</v>
          </cell>
          <cell r="E72">
            <v>32.5050048828125</v>
          </cell>
          <cell r="F72">
            <v>42.25</v>
          </cell>
          <cell r="G72">
            <v>0</v>
          </cell>
        </row>
        <row r="72">
          <cell r="I72">
            <v>2.93000149726868</v>
          </cell>
          <cell r="J72">
            <v>2.11999988555908</v>
          </cell>
          <cell r="K72">
            <v>1.69000005722046</v>
          </cell>
          <cell r="L72">
            <v>6.13000011444092</v>
          </cell>
          <cell r="M72">
            <v>34.75</v>
          </cell>
          <cell r="N72">
            <v>34.75</v>
          </cell>
          <cell r="O72">
            <v>38.25</v>
          </cell>
        </row>
        <row r="72">
          <cell r="R72">
            <v>37.5323829650879</v>
          </cell>
        </row>
        <row r="72">
          <cell r="T72">
            <v>34.1957168579102</v>
          </cell>
          <cell r="U72">
            <v>34.6957168579102</v>
          </cell>
        </row>
        <row r="72">
          <cell r="W72">
            <v>38.7657089233398</v>
          </cell>
        </row>
        <row r="72">
          <cell r="Y72">
            <v>34.9457168579102</v>
          </cell>
          <cell r="Z72">
            <v>33.5057144165039</v>
          </cell>
        </row>
        <row r="72">
          <cell r="AB72">
            <v>38.8623847961426</v>
          </cell>
          <cell r="AC72">
            <v>39.8623847961426</v>
          </cell>
          <cell r="AD72">
            <v>31.7828674316406</v>
          </cell>
          <cell r="AE72">
            <v>39.9028663635254</v>
          </cell>
          <cell r="AF72">
            <v>40.4028663635254</v>
          </cell>
          <cell r="AG72">
            <v>32.569994354248</v>
          </cell>
        </row>
        <row r="72">
          <cell r="AI72">
            <v>39022</v>
          </cell>
          <cell r="AJ72">
            <v>0.75</v>
          </cell>
        </row>
        <row r="73">
          <cell r="A73">
            <v>38412</v>
          </cell>
          <cell r="B73">
            <v>37.5</v>
          </cell>
          <cell r="C73">
            <v>31.8</v>
          </cell>
          <cell r="D73">
            <v>46.05</v>
          </cell>
          <cell r="E73">
            <v>29.7500076293945</v>
          </cell>
          <cell r="F73">
            <v>34.5</v>
          </cell>
          <cell r="G73">
            <v>0</v>
          </cell>
        </row>
        <row r="73">
          <cell r="I73">
            <v>2.92499995231628</v>
          </cell>
          <cell r="J73">
            <v>2.11999988555908</v>
          </cell>
          <cell r="K73">
            <v>1.69000005722046</v>
          </cell>
          <cell r="L73">
            <v>6.13000011444092</v>
          </cell>
          <cell r="M73">
            <v>34</v>
          </cell>
          <cell r="N73">
            <v>34</v>
          </cell>
          <cell r="O73">
            <v>37.5</v>
          </cell>
        </row>
        <row r="73">
          <cell r="R73">
            <v>33.2472724914551</v>
          </cell>
        </row>
        <row r="73">
          <cell r="T73">
            <v>32.6576766967773</v>
          </cell>
          <cell r="U73">
            <v>33.4076728820801</v>
          </cell>
        </row>
        <row r="73">
          <cell r="W73">
            <v>37.2376708984375</v>
          </cell>
        </row>
        <row r="73">
          <cell r="Y73">
            <v>33.4076728820801</v>
          </cell>
          <cell r="Z73">
            <v>32.4676856994629</v>
          </cell>
        </row>
        <row r="73">
          <cell r="AB73">
            <v>33.5772743225098</v>
          </cell>
          <cell r="AC73">
            <v>34.5772743225098</v>
          </cell>
          <cell r="AD73">
            <v>33.9335060119629</v>
          </cell>
          <cell r="AE73">
            <v>31.9034976959229</v>
          </cell>
          <cell r="AF73">
            <v>32.4034996032715</v>
          </cell>
          <cell r="AG73">
            <v>31.0999931335449</v>
          </cell>
        </row>
        <row r="73">
          <cell r="AI73">
            <v>39052</v>
          </cell>
          <cell r="AJ73">
            <v>0.75</v>
          </cell>
        </row>
        <row r="74">
          <cell r="A74">
            <v>38443</v>
          </cell>
          <cell r="B74">
            <v>38.5</v>
          </cell>
          <cell r="C74">
            <v>31.8</v>
          </cell>
          <cell r="D74">
            <v>47.05</v>
          </cell>
          <cell r="E74">
            <v>25.0000076293945</v>
          </cell>
          <cell r="F74">
            <v>34.5</v>
          </cell>
          <cell r="G74">
            <v>0</v>
          </cell>
        </row>
        <row r="74">
          <cell r="I74">
            <v>3.43000030517578</v>
          </cell>
          <cell r="J74">
            <v>2.11999988555908</v>
          </cell>
          <cell r="K74">
            <v>1.69000005722046</v>
          </cell>
          <cell r="L74">
            <v>6.13000011444092</v>
          </cell>
          <cell r="M74">
            <v>33</v>
          </cell>
          <cell r="N74">
            <v>33</v>
          </cell>
          <cell r="O74">
            <v>36.5</v>
          </cell>
        </row>
        <row r="74">
          <cell r="R74">
            <v>33.6972732543945</v>
          </cell>
        </row>
        <row r="74">
          <cell r="T74">
            <v>32.8576774597168</v>
          </cell>
          <cell r="U74">
            <v>33.6076774597168</v>
          </cell>
        </row>
        <row r="74">
          <cell r="W74">
            <v>37.4876708984375</v>
          </cell>
        </row>
        <row r="74">
          <cell r="Y74">
            <v>33.6076774597168</v>
          </cell>
          <cell r="Z74">
            <v>32.6676826477051</v>
          </cell>
        </row>
        <row r="74">
          <cell r="AB74">
            <v>33.7772750854492</v>
          </cell>
          <cell r="AC74">
            <v>34.7772750854492</v>
          </cell>
          <cell r="AD74">
            <v>34.5335502624512</v>
          </cell>
          <cell r="AE74">
            <v>31.9035453796387</v>
          </cell>
          <cell r="AF74">
            <v>32.4035453796387</v>
          </cell>
          <cell r="AG74">
            <v>32.2999938964844</v>
          </cell>
        </row>
        <row r="74">
          <cell r="AI74">
            <v>39083</v>
          </cell>
          <cell r="AJ74">
            <v>0.75</v>
          </cell>
        </row>
        <row r="75">
          <cell r="A75">
            <v>38473</v>
          </cell>
          <cell r="B75">
            <v>39.5</v>
          </cell>
          <cell r="C75">
            <v>32.8</v>
          </cell>
          <cell r="D75">
            <v>49.05</v>
          </cell>
          <cell r="E75">
            <v>26.0000114440918</v>
          </cell>
          <cell r="F75">
            <v>34.75</v>
          </cell>
          <cell r="G75">
            <v>0</v>
          </cell>
        </row>
        <row r="75">
          <cell r="I75">
            <v>3.43000030517578</v>
          </cell>
          <cell r="J75">
            <v>2.11999988555908</v>
          </cell>
          <cell r="K75">
            <v>1.69000005722046</v>
          </cell>
          <cell r="L75">
            <v>6.13000011444092</v>
          </cell>
          <cell r="M75">
            <v>36</v>
          </cell>
          <cell r="N75">
            <v>36</v>
          </cell>
          <cell r="O75">
            <v>39.5</v>
          </cell>
        </row>
        <row r="75">
          <cell r="R75">
            <v>37.3535690307617</v>
          </cell>
        </row>
        <row r="75">
          <cell r="T75">
            <v>35.0100021362305</v>
          </cell>
          <cell r="U75">
            <v>36.0100021362305</v>
          </cell>
        </row>
        <row r="75">
          <cell r="W75">
            <v>39.4099998474121</v>
          </cell>
        </row>
        <row r="75">
          <cell r="Y75">
            <v>35.7600021362305</v>
          </cell>
          <cell r="Z75">
            <v>33.8199996948242</v>
          </cell>
        </row>
        <row r="75">
          <cell r="AB75">
            <v>37.8085708618164</v>
          </cell>
          <cell r="AC75">
            <v>39.8085708618164</v>
          </cell>
          <cell r="AD75">
            <v>32.2635688781738</v>
          </cell>
          <cell r="AE75">
            <v>38.983570098877</v>
          </cell>
          <cell r="AF75">
            <v>39.483570098877</v>
          </cell>
          <cell r="AG75">
            <v>32.7500061035156</v>
          </cell>
        </row>
        <row r="75">
          <cell r="AI75">
            <v>39114</v>
          </cell>
          <cell r="AJ75">
            <v>0.75</v>
          </cell>
        </row>
        <row r="76">
          <cell r="A76">
            <v>38504</v>
          </cell>
          <cell r="B76">
            <v>47.5</v>
          </cell>
          <cell r="C76">
            <v>38.55</v>
          </cell>
          <cell r="D76">
            <v>59.05</v>
          </cell>
          <cell r="E76">
            <v>35.2500076293945</v>
          </cell>
          <cell r="F76">
            <v>41.75</v>
          </cell>
          <cell r="G76">
            <v>0</v>
          </cell>
        </row>
        <row r="76">
          <cell r="I76">
            <v>11.3699989318848</v>
          </cell>
          <cell r="J76">
            <v>8.09000015258789</v>
          </cell>
          <cell r="K76">
            <v>7.46000003814697</v>
          </cell>
          <cell r="L76">
            <v>6.55999994277954</v>
          </cell>
          <cell r="M76">
            <v>44</v>
          </cell>
          <cell r="N76">
            <v>44</v>
          </cell>
          <cell r="O76">
            <v>48.5</v>
          </cell>
        </row>
        <row r="76">
          <cell r="R76">
            <v>38.6028556823731</v>
          </cell>
        </row>
        <row r="76">
          <cell r="T76">
            <v>43.0100021362305</v>
          </cell>
          <cell r="U76">
            <v>44.5100021362305</v>
          </cell>
        </row>
        <row r="76">
          <cell r="W76">
            <v>47.0099945068359</v>
          </cell>
        </row>
        <row r="76">
          <cell r="Y76">
            <v>43.7600021362305</v>
          </cell>
          <cell r="Z76">
            <v>41.5700035095215</v>
          </cell>
        </row>
        <row r="76">
          <cell r="AB76">
            <v>40.0178575134277</v>
          </cell>
          <cell r="AC76">
            <v>42.5178575134277</v>
          </cell>
          <cell r="AD76">
            <v>43.5100021362305</v>
          </cell>
          <cell r="AE76">
            <v>40.2328605651856</v>
          </cell>
          <cell r="AF76">
            <v>40.7328605651856</v>
          </cell>
          <cell r="AG76">
            <v>36.9999946594238</v>
          </cell>
        </row>
        <row r="76">
          <cell r="AI76">
            <v>39142</v>
          </cell>
          <cell r="AJ76">
            <v>0.75</v>
          </cell>
        </row>
        <row r="77">
          <cell r="A77">
            <v>38534</v>
          </cell>
          <cell r="B77">
            <v>63.5</v>
          </cell>
          <cell r="C77">
            <v>44.8</v>
          </cell>
          <cell r="D77">
            <v>82.05</v>
          </cell>
          <cell r="E77">
            <v>43.205005645752</v>
          </cell>
          <cell r="F77">
            <v>46.75</v>
          </cell>
          <cell r="G77">
            <v>0</v>
          </cell>
        </row>
        <row r="77">
          <cell r="I77">
            <v>11.3699989318848</v>
          </cell>
          <cell r="J77">
            <v>8.09000015258789</v>
          </cell>
          <cell r="K77">
            <v>7.46000003814697</v>
          </cell>
          <cell r="L77">
            <v>6.55999994277954</v>
          </cell>
          <cell r="M77">
            <v>50</v>
          </cell>
          <cell r="N77">
            <v>50</v>
          </cell>
          <cell r="O77">
            <v>61.5</v>
          </cell>
        </row>
        <row r="77">
          <cell r="R77">
            <v>49.6971473693848</v>
          </cell>
        </row>
        <row r="77">
          <cell r="T77">
            <v>48.4300012207031</v>
          </cell>
          <cell r="U77">
            <v>50.9300012207031</v>
          </cell>
        </row>
        <row r="77">
          <cell r="W77">
            <v>51.4300012207031</v>
          </cell>
        </row>
        <row r="77">
          <cell r="Y77">
            <v>49.1800012207031</v>
          </cell>
          <cell r="Z77">
            <v>46.7400025939941</v>
          </cell>
        </row>
        <row r="77">
          <cell r="AB77">
            <v>48.8250016784668</v>
          </cell>
          <cell r="AC77">
            <v>51.3250016784668</v>
          </cell>
          <cell r="AD77">
            <v>50.9049996948242</v>
          </cell>
          <cell r="AE77">
            <v>48.3000001525879</v>
          </cell>
          <cell r="AF77">
            <v>48.8000001525879</v>
          </cell>
          <cell r="AG77">
            <v>43.4999923706055</v>
          </cell>
        </row>
        <row r="77">
          <cell r="AI77">
            <v>39173</v>
          </cell>
          <cell r="AJ77">
            <v>0.75</v>
          </cell>
        </row>
        <row r="78">
          <cell r="A78">
            <v>38565</v>
          </cell>
          <cell r="B78">
            <v>63.5</v>
          </cell>
          <cell r="C78">
            <v>44.8</v>
          </cell>
          <cell r="D78">
            <v>82.05</v>
          </cell>
          <cell r="E78">
            <v>43.0100021362305</v>
          </cell>
          <cell r="F78">
            <v>46.75</v>
          </cell>
          <cell r="G78">
            <v>0</v>
          </cell>
        </row>
        <row r="78">
          <cell r="I78">
            <v>11.3699989318848</v>
          </cell>
          <cell r="J78">
            <v>8.09000015258789</v>
          </cell>
          <cell r="K78">
            <v>7.46000003814697</v>
          </cell>
          <cell r="L78">
            <v>6.55999994277954</v>
          </cell>
          <cell r="M78">
            <v>50</v>
          </cell>
          <cell r="N78">
            <v>50</v>
          </cell>
          <cell r="O78">
            <v>59.5</v>
          </cell>
        </row>
        <row r="78">
          <cell r="R78">
            <v>49.6971473693848</v>
          </cell>
        </row>
        <row r="78">
          <cell r="T78">
            <v>48.4300012207031</v>
          </cell>
          <cell r="U78">
            <v>50.9300012207031</v>
          </cell>
        </row>
        <row r="78">
          <cell r="W78">
            <v>51.4300012207031</v>
          </cell>
        </row>
        <row r="78">
          <cell r="Y78">
            <v>49.1800012207031</v>
          </cell>
          <cell r="Z78">
            <v>46.7400025939941</v>
          </cell>
        </row>
        <row r="78">
          <cell r="AB78">
            <v>49.4900016784668</v>
          </cell>
          <cell r="AC78">
            <v>51.9900016784668</v>
          </cell>
          <cell r="AD78">
            <v>50.7799996948242</v>
          </cell>
          <cell r="AE78">
            <v>48.5500001525879</v>
          </cell>
          <cell r="AF78">
            <v>49.0500001525879</v>
          </cell>
          <cell r="AG78">
            <v>43.5</v>
          </cell>
        </row>
        <row r="78">
          <cell r="AI78">
            <v>39203</v>
          </cell>
          <cell r="AJ78">
            <v>0.75</v>
          </cell>
        </row>
        <row r="79">
          <cell r="A79">
            <v>38596</v>
          </cell>
          <cell r="B79">
            <v>34.8</v>
          </cell>
          <cell r="C79">
            <v>31.8</v>
          </cell>
          <cell r="D79">
            <v>44.54</v>
          </cell>
          <cell r="E79">
            <v>27.4000015258789</v>
          </cell>
          <cell r="F79">
            <v>33.25</v>
          </cell>
          <cell r="G79">
            <v>0</v>
          </cell>
        </row>
        <row r="79">
          <cell r="I79">
            <v>2.92499995231628</v>
          </cell>
          <cell r="J79">
            <v>2.12000012397766</v>
          </cell>
          <cell r="K79">
            <v>1.69000005722046</v>
          </cell>
          <cell r="L79">
            <v>6.13000011444092</v>
          </cell>
          <cell r="M79">
            <v>31.25</v>
          </cell>
          <cell r="N79">
            <v>31.25</v>
          </cell>
          <cell r="O79">
            <v>36.75</v>
          </cell>
        </row>
        <row r="79">
          <cell r="R79">
            <v>33.252140045166</v>
          </cell>
        </row>
        <row r="79">
          <cell r="T79">
            <v>31.1350002288818</v>
          </cell>
          <cell r="U79">
            <v>32.6350021362305</v>
          </cell>
        </row>
        <row r="79">
          <cell r="W79">
            <v>35.7850036621094</v>
          </cell>
        </row>
        <row r="79">
          <cell r="Y79">
            <v>31.8850021362305</v>
          </cell>
          <cell r="Z79">
            <v>30.444995880127</v>
          </cell>
        </row>
        <row r="79">
          <cell r="AB79">
            <v>32.7050018310547</v>
          </cell>
          <cell r="AC79">
            <v>34.2050018310547</v>
          </cell>
          <cell r="AD79">
            <v>30.3100032806397</v>
          </cell>
          <cell r="AE79">
            <v>32.3800048828125</v>
          </cell>
          <cell r="AF79">
            <v>32.8800048828125</v>
          </cell>
          <cell r="AG79">
            <v>34.3500022888184</v>
          </cell>
        </row>
        <row r="79">
          <cell r="AI79">
            <v>39234</v>
          </cell>
          <cell r="AJ79">
            <v>0.75</v>
          </cell>
        </row>
        <row r="80">
          <cell r="A80">
            <v>38626</v>
          </cell>
          <cell r="B80">
            <v>32.8</v>
          </cell>
          <cell r="C80">
            <v>30.05</v>
          </cell>
          <cell r="D80">
            <v>42.54</v>
          </cell>
          <cell r="E80">
            <v>26.1999969482422</v>
          </cell>
          <cell r="F80">
            <v>33</v>
          </cell>
          <cell r="G80">
            <v>0</v>
          </cell>
        </row>
        <row r="80">
          <cell r="I80">
            <v>2.9300000667572</v>
          </cell>
          <cell r="J80">
            <v>2.11999988555908</v>
          </cell>
          <cell r="K80">
            <v>1.69000005722046</v>
          </cell>
          <cell r="L80">
            <v>6.13000011444092</v>
          </cell>
          <cell r="M80">
            <v>30.25</v>
          </cell>
          <cell r="N80">
            <v>30.25</v>
          </cell>
          <cell r="O80">
            <v>33.75</v>
          </cell>
        </row>
        <row r="80">
          <cell r="R80">
            <v>32.755184173584</v>
          </cell>
        </row>
        <row r="80">
          <cell r="T80">
            <v>31.286563873291</v>
          </cell>
          <cell r="U80">
            <v>31.286563873291</v>
          </cell>
        </row>
        <row r="80">
          <cell r="W80">
            <v>35.7865600585938</v>
          </cell>
        </row>
        <row r="80">
          <cell r="Y80">
            <v>32.0365676879883</v>
          </cell>
          <cell r="Z80">
            <v>30.3965682983398</v>
          </cell>
        </row>
        <row r="80">
          <cell r="AB80">
            <v>32.7065658569336</v>
          </cell>
          <cell r="AC80">
            <v>33.7065658569336</v>
          </cell>
          <cell r="AD80">
            <v>31.5353164672852</v>
          </cell>
          <cell r="AE80">
            <v>31.6303176879883</v>
          </cell>
          <cell r="AF80">
            <v>32.1303176879883</v>
          </cell>
          <cell r="AG80">
            <v>34.0200019836426</v>
          </cell>
        </row>
        <row r="80">
          <cell r="AI80">
            <v>39264</v>
          </cell>
          <cell r="AJ80">
            <v>0.75</v>
          </cell>
        </row>
        <row r="81">
          <cell r="A81">
            <v>38657</v>
          </cell>
          <cell r="B81">
            <v>32.8</v>
          </cell>
          <cell r="C81">
            <v>30.05</v>
          </cell>
          <cell r="D81">
            <v>42.54</v>
          </cell>
          <cell r="E81">
            <v>29</v>
          </cell>
          <cell r="F81">
            <v>32.25</v>
          </cell>
          <cell r="G81">
            <v>0</v>
          </cell>
        </row>
        <row r="81">
          <cell r="I81">
            <v>2.92499995231628</v>
          </cell>
          <cell r="J81">
            <v>2.11999988555908</v>
          </cell>
          <cell r="K81">
            <v>1.69000005722046</v>
          </cell>
          <cell r="L81">
            <v>6.13000011444092</v>
          </cell>
          <cell r="M81">
            <v>30.25</v>
          </cell>
          <cell r="N81">
            <v>30.25</v>
          </cell>
          <cell r="O81">
            <v>33.75</v>
          </cell>
        </row>
        <row r="81">
          <cell r="R81">
            <v>32.8551826477051</v>
          </cell>
        </row>
        <row r="81">
          <cell r="T81">
            <v>31.3865623474121</v>
          </cell>
          <cell r="U81">
            <v>31.3865623474121</v>
          </cell>
        </row>
        <row r="81">
          <cell r="W81">
            <v>35.8865585327148</v>
          </cell>
        </row>
        <row r="81">
          <cell r="Y81">
            <v>32.1365661621094</v>
          </cell>
          <cell r="Z81">
            <v>30.5965633392334</v>
          </cell>
        </row>
        <row r="81">
          <cell r="AB81">
            <v>32.8065643310547</v>
          </cell>
          <cell r="AC81">
            <v>33.8015632629395</v>
          </cell>
          <cell r="AD81">
            <v>32.0103149414063</v>
          </cell>
          <cell r="AE81">
            <v>31.7303161621094</v>
          </cell>
          <cell r="AF81">
            <v>32.2303161621094</v>
          </cell>
          <cell r="AG81">
            <v>32.2699981689453</v>
          </cell>
        </row>
        <row r="81">
          <cell r="AI81">
            <v>39295</v>
          </cell>
          <cell r="AJ81">
            <v>0.75</v>
          </cell>
        </row>
        <row r="82">
          <cell r="A82">
            <v>38687</v>
          </cell>
          <cell r="B82">
            <v>32.8</v>
          </cell>
          <cell r="C82">
            <v>30.05</v>
          </cell>
          <cell r="D82">
            <v>42.54</v>
          </cell>
          <cell r="E82">
            <v>32</v>
          </cell>
          <cell r="F82">
            <v>34.5</v>
          </cell>
          <cell r="G82">
            <v>0</v>
          </cell>
        </row>
        <row r="82">
          <cell r="I82">
            <v>2.92499995231628</v>
          </cell>
          <cell r="J82">
            <v>2.11999988555908</v>
          </cell>
          <cell r="K82">
            <v>1.69000005722046</v>
          </cell>
          <cell r="L82">
            <v>6.13000011444092</v>
          </cell>
          <cell r="M82">
            <v>30.25</v>
          </cell>
          <cell r="N82">
            <v>30.25</v>
          </cell>
          <cell r="O82">
            <v>33.75</v>
          </cell>
        </row>
        <row r="82">
          <cell r="R82">
            <v>32.9551811218262</v>
          </cell>
        </row>
        <row r="82">
          <cell r="T82">
            <v>31.4865608215332</v>
          </cell>
          <cell r="U82">
            <v>31.4865608215332</v>
          </cell>
        </row>
        <row r="82">
          <cell r="W82">
            <v>35.9865531921387</v>
          </cell>
        </row>
        <row r="82">
          <cell r="Y82">
            <v>32.2365646362305</v>
          </cell>
          <cell r="Z82">
            <v>31.4465675354004</v>
          </cell>
        </row>
        <row r="82">
          <cell r="AB82">
            <v>33.5315628051758</v>
          </cell>
          <cell r="AC82">
            <v>34.5265617370606</v>
          </cell>
          <cell r="AD82">
            <v>31.7353134155273</v>
          </cell>
          <cell r="AE82">
            <v>31.8303146362305</v>
          </cell>
          <cell r="AF82">
            <v>32.3303146362305</v>
          </cell>
          <cell r="AG82">
            <v>33.2699981689453</v>
          </cell>
        </row>
        <row r="82">
          <cell r="AI82">
            <v>39326</v>
          </cell>
          <cell r="AJ82">
            <v>0.75</v>
          </cell>
        </row>
        <row r="83">
          <cell r="A83">
            <v>38718</v>
          </cell>
          <cell r="B83">
            <v>42.5</v>
          </cell>
          <cell r="C83">
            <v>35.3</v>
          </cell>
          <cell r="D83">
            <v>53.55</v>
          </cell>
          <cell r="E83">
            <v>34.7550048828125</v>
          </cell>
          <cell r="F83">
            <v>42.25</v>
          </cell>
          <cell r="G83">
            <v>0</v>
          </cell>
        </row>
        <row r="83">
          <cell r="I83">
            <v>2.93000149726868</v>
          </cell>
          <cell r="J83">
            <v>2.11999988555908</v>
          </cell>
          <cell r="K83">
            <v>1.69000005722046</v>
          </cell>
          <cell r="L83">
            <v>6.13000011444092</v>
          </cell>
          <cell r="M83">
            <v>35.25</v>
          </cell>
          <cell r="N83">
            <v>35.25</v>
          </cell>
          <cell r="O83">
            <v>38.75</v>
          </cell>
        </row>
        <row r="83">
          <cell r="R83">
            <v>39.2823867797852</v>
          </cell>
        </row>
        <row r="83">
          <cell r="T83">
            <v>34.8557205200195</v>
          </cell>
          <cell r="U83">
            <v>35.3557205200195</v>
          </cell>
        </row>
        <row r="83">
          <cell r="W83">
            <v>39.4237174987793</v>
          </cell>
        </row>
        <row r="83">
          <cell r="Y83">
            <v>35.6057205200195</v>
          </cell>
          <cell r="Z83">
            <v>34.3237190246582</v>
          </cell>
        </row>
        <row r="83">
          <cell r="AB83">
            <v>41.2373886108398</v>
          </cell>
          <cell r="AC83">
            <v>42.2373886108398</v>
          </cell>
          <cell r="AD83">
            <v>35.2278671264648</v>
          </cell>
          <cell r="AE83">
            <v>40.0878639221191</v>
          </cell>
          <cell r="AF83">
            <v>40.5878639221191</v>
          </cell>
          <cell r="AG83">
            <v>33.2199996948242</v>
          </cell>
        </row>
        <row r="83">
          <cell r="AI83">
            <v>39356</v>
          </cell>
          <cell r="AJ83">
            <v>0.75</v>
          </cell>
        </row>
        <row r="84">
          <cell r="A84">
            <v>38749</v>
          </cell>
          <cell r="B84">
            <v>42.5</v>
          </cell>
          <cell r="C84">
            <v>35.3</v>
          </cell>
          <cell r="D84">
            <v>53.55</v>
          </cell>
          <cell r="E84">
            <v>33.0050048828125</v>
          </cell>
          <cell r="F84">
            <v>42.25</v>
          </cell>
          <cell r="G84">
            <v>0</v>
          </cell>
        </row>
        <row r="84">
          <cell r="I84">
            <v>2.93000149726868</v>
          </cell>
          <cell r="J84">
            <v>2.11999988555908</v>
          </cell>
          <cell r="K84">
            <v>1.69000005722046</v>
          </cell>
          <cell r="L84">
            <v>6.13000011444092</v>
          </cell>
          <cell r="M84">
            <v>35.25</v>
          </cell>
          <cell r="N84">
            <v>35.25</v>
          </cell>
          <cell r="O84">
            <v>38.75</v>
          </cell>
        </row>
        <row r="84">
          <cell r="R84">
            <v>38.9323844909668</v>
          </cell>
        </row>
        <row r="84">
          <cell r="T84">
            <v>34.2557182312012</v>
          </cell>
          <cell r="U84">
            <v>34.7557182312012</v>
          </cell>
        </row>
        <row r="84">
          <cell r="W84">
            <v>38.8257102966309</v>
          </cell>
        </row>
        <row r="84">
          <cell r="Y84">
            <v>35.0057182312012</v>
          </cell>
          <cell r="Z84">
            <v>33.725715637207</v>
          </cell>
        </row>
        <row r="84">
          <cell r="AB84">
            <v>41.1373863220215</v>
          </cell>
          <cell r="AC84">
            <v>42.1373863220215</v>
          </cell>
          <cell r="AD84">
            <v>34.3778648376465</v>
          </cell>
          <cell r="AE84">
            <v>39.7378616333008</v>
          </cell>
          <cell r="AF84">
            <v>40.2378616333008</v>
          </cell>
          <cell r="AG84">
            <v>32.569994354248</v>
          </cell>
        </row>
        <row r="84">
          <cell r="AI84">
            <v>39387</v>
          </cell>
          <cell r="AJ84">
            <v>0.75</v>
          </cell>
        </row>
        <row r="85">
          <cell r="A85">
            <v>38777</v>
          </cell>
          <cell r="B85">
            <v>37.5</v>
          </cell>
          <cell r="C85">
            <v>31.8</v>
          </cell>
          <cell r="D85">
            <v>46.55</v>
          </cell>
          <cell r="E85">
            <v>30.2500076293945</v>
          </cell>
          <cell r="F85">
            <v>34.5</v>
          </cell>
          <cell r="G85">
            <v>0</v>
          </cell>
        </row>
        <row r="85">
          <cell r="I85">
            <v>2.92499995231628</v>
          </cell>
          <cell r="J85">
            <v>2.11999988555908</v>
          </cell>
          <cell r="K85">
            <v>1.69000005722046</v>
          </cell>
          <cell r="L85">
            <v>6.13000011444092</v>
          </cell>
          <cell r="M85">
            <v>33</v>
          </cell>
          <cell r="N85">
            <v>33</v>
          </cell>
          <cell r="O85">
            <v>36.5</v>
          </cell>
        </row>
        <row r="85">
          <cell r="R85">
            <v>34.6472702026367</v>
          </cell>
        </row>
        <row r="85">
          <cell r="T85">
            <v>32.7176780700684</v>
          </cell>
          <cell r="U85">
            <v>33.4676780700684</v>
          </cell>
        </row>
        <row r="85">
          <cell r="W85">
            <v>37.2976760864258</v>
          </cell>
        </row>
        <row r="85">
          <cell r="Y85">
            <v>33.4676742553711</v>
          </cell>
          <cell r="Z85">
            <v>32.6876831054688</v>
          </cell>
        </row>
        <row r="85">
          <cell r="AB85">
            <v>35.8522720336914</v>
          </cell>
          <cell r="AC85">
            <v>36.8522720336914</v>
          </cell>
          <cell r="AD85">
            <v>32.6435585021973</v>
          </cell>
          <cell r="AE85">
            <v>33.9535446166992</v>
          </cell>
          <cell r="AF85">
            <v>34.4535446166992</v>
          </cell>
          <cell r="AG85">
            <v>31.0999931335449</v>
          </cell>
        </row>
        <row r="85">
          <cell r="AI85">
            <v>39417</v>
          </cell>
          <cell r="AJ85">
            <v>0.75</v>
          </cell>
        </row>
        <row r="86">
          <cell r="A86">
            <v>38808</v>
          </cell>
          <cell r="B86">
            <v>38.5</v>
          </cell>
          <cell r="C86">
            <v>31.8</v>
          </cell>
          <cell r="D86">
            <v>47.55</v>
          </cell>
          <cell r="E86">
            <v>25.5000076293945</v>
          </cell>
          <cell r="F86">
            <v>34.5</v>
          </cell>
          <cell r="G86">
            <v>0</v>
          </cell>
        </row>
        <row r="86">
          <cell r="I86">
            <v>3.43000030517578</v>
          </cell>
          <cell r="J86">
            <v>2.11999988555908</v>
          </cell>
          <cell r="K86">
            <v>1.69000005722046</v>
          </cell>
          <cell r="L86">
            <v>6.13000011444092</v>
          </cell>
          <cell r="M86">
            <v>32</v>
          </cell>
          <cell r="N86">
            <v>32</v>
          </cell>
          <cell r="O86">
            <v>35.5</v>
          </cell>
        </row>
        <row r="86">
          <cell r="R86">
            <v>35.0972709655762</v>
          </cell>
        </row>
        <row r="86">
          <cell r="T86">
            <v>32.9176788330078</v>
          </cell>
          <cell r="U86">
            <v>33.6676826477051</v>
          </cell>
        </row>
        <row r="86">
          <cell r="W86">
            <v>37.5476799011231</v>
          </cell>
        </row>
        <row r="86">
          <cell r="Y86">
            <v>33.6676826477051</v>
          </cell>
          <cell r="Z86">
            <v>32.8876838684082</v>
          </cell>
        </row>
        <row r="86">
          <cell r="AB86">
            <v>36.0522727966309</v>
          </cell>
          <cell r="AC86">
            <v>37.0522727966309</v>
          </cell>
          <cell r="AD86">
            <v>32.0935668945313</v>
          </cell>
          <cell r="AE86">
            <v>34.4035453796387</v>
          </cell>
          <cell r="AF86">
            <v>34.9035453796387</v>
          </cell>
          <cell r="AG86">
            <v>32.2999938964844</v>
          </cell>
        </row>
        <row r="86">
          <cell r="AI86">
            <v>39448</v>
          </cell>
          <cell r="AJ86">
            <v>0.75</v>
          </cell>
        </row>
        <row r="87">
          <cell r="A87">
            <v>38838</v>
          </cell>
          <cell r="B87">
            <v>39.5</v>
          </cell>
          <cell r="C87">
            <v>32.8</v>
          </cell>
          <cell r="D87">
            <v>49.55</v>
          </cell>
          <cell r="E87">
            <v>26.5000114440918</v>
          </cell>
          <cell r="F87">
            <v>34.75</v>
          </cell>
          <cell r="G87">
            <v>0</v>
          </cell>
        </row>
        <row r="87">
          <cell r="I87">
            <v>3.43000030517578</v>
          </cell>
          <cell r="J87">
            <v>2.11999988555908</v>
          </cell>
          <cell r="K87">
            <v>1.69000005722046</v>
          </cell>
          <cell r="L87">
            <v>6.13000011444092</v>
          </cell>
          <cell r="M87">
            <v>36.5</v>
          </cell>
          <cell r="N87">
            <v>36.5</v>
          </cell>
          <cell r="O87">
            <v>40</v>
          </cell>
        </row>
        <row r="87">
          <cell r="R87">
            <v>38.7535705566406</v>
          </cell>
        </row>
        <row r="87">
          <cell r="T87">
            <v>35.5700035095215</v>
          </cell>
          <cell r="U87">
            <v>36.5700035095215</v>
          </cell>
        </row>
        <row r="87">
          <cell r="W87">
            <v>39.9700012207031</v>
          </cell>
        </row>
        <row r="87">
          <cell r="Y87">
            <v>36.3200035095215</v>
          </cell>
          <cell r="Z87">
            <v>34.5399971008301</v>
          </cell>
        </row>
        <row r="87">
          <cell r="AB87">
            <v>40.0835723876953</v>
          </cell>
          <cell r="AC87">
            <v>42.0835723876953</v>
          </cell>
          <cell r="AD87">
            <v>32.8235664367676</v>
          </cell>
          <cell r="AE87">
            <v>34.9335670471191</v>
          </cell>
          <cell r="AF87">
            <v>35.4335670471191</v>
          </cell>
          <cell r="AG87">
            <v>32.7500061035156</v>
          </cell>
        </row>
        <row r="87">
          <cell r="AI87">
            <v>39479</v>
          </cell>
          <cell r="AJ87">
            <v>0.75</v>
          </cell>
        </row>
        <row r="88">
          <cell r="A88">
            <v>38869</v>
          </cell>
          <cell r="B88">
            <v>47.5</v>
          </cell>
          <cell r="C88">
            <v>38.55</v>
          </cell>
          <cell r="D88">
            <v>59.55</v>
          </cell>
          <cell r="E88">
            <v>35.7500076293945</v>
          </cell>
          <cell r="F88">
            <v>41.75</v>
          </cell>
          <cell r="G88">
            <v>0</v>
          </cell>
        </row>
        <row r="88">
          <cell r="I88">
            <v>11.3699989318848</v>
          </cell>
          <cell r="J88">
            <v>8.09000015258789</v>
          </cell>
          <cell r="K88">
            <v>7.46000003814697</v>
          </cell>
          <cell r="L88">
            <v>6.55999994277954</v>
          </cell>
          <cell r="M88">
            <v>43.5</v>
          </cell>
          <cell r="N88">
            <v>43.5</v>
          </cell>
          <cell r="O88">
            <v>49</v>
          </cell>
        </row>
        <row r="88">
          <cell r="R88">
            <v>37.752857208252</v>
          </cell>
        </row>
        <row r="88">
          <cell r="T88">
            <v>44.5700035095215</v>
          </cell>
          <cell r="U88">
            <v>46.0700035095215</v>
          </cell>
        </row>
        <row r="88">
          <cell r="W88">
            <v>48.569995880127</v>
          </cell>
        </row>
        <row r="88">
          <cell r="Y88">
            <v>45.3200035095215</v>
          </cell>
          <cell r="Z88">
            <v>43.2900009155273</v>
          </cell>
        </row>
        <row r="88">
          <cell r="AB88">
            <v>40.5428590393066</v>
          </cell>
          <cell r="AC88">
            <v>43.0428590393066</v>
          </cell>
          <cell r="AD88">
            <v>43.5700035095215</v>
          </cell>
          <cell r="AE88">
            <v>37.4328575134277</v>
          </cell>
          <cell r="AF88">
            <v>37.9328575134277</v>
          </cell>
          <cell r="AG88">
            <v>36.9999946594238</v>
          </cell>
        </row>
        <row r="88">
          <cell r="AI88">
            <v>39508</v>
          </cell>
          <cell r="AJ88">
            <v>0.75</v>
          </cell>
        </row>
        <row r="89">
          <cell r="A89">
            <v>38899</v>
          </cell>
          <cell r="B89">
            <v>63.5</v>
          </cell>
          <cell r="C89">
            <v>44.8</v>
          </cell>
          <cell r="D89">
            <v>82.55</v>
          </cell>
          <cell r="E89">
            <v>43.705005645752</v>
          </cell>
          <cell r="F89">
            <v>46.75</v>
          </cell>
          <cell r="G89">
            <v>0</v>
          </cell>
        </row>
        <row r="89">
          <cell r="I89">
            <v>11.3699989318848</v>
          </cell>
          <cell r="J89">
            <v>8.09000015258789</v>
          </cell>
          <cell r="K89">
            <v>7.46000003814697</v>
          </cell>
          <cell r="L89">
            <v>6.55999994277954</v>
          </cell>
          <cell r="M89">
            <v>51.5</v>
          </cell>
          <cell r="N89">
            <v>50.5</v>
          </cell>
          <cell r="O89">
            <v>59</v>
          </cell>
        </row>
        <row r="89">
          <cell r="R89">
            <v>49.3471450805664</v>
          </cell>
        </row>
        <row r="89">
          <cell r="T89">
            <v>49.9900025939941</v>
          </cell>
          <cell r="U89">
            <v>52.4900025939941</v>
          </cell>
        </row>
        <row r="89">
          <cell r="W89">
            <v>52.9900025939941</v>
          </cell>
        </row>
        <row r="89">
          <cell r="Y89">
            <v>50.7400025939941</v>
          </cell>
          <cell r="Z89">
            <v>48.46</v>
          </cell>
        </row>
        <row r="89">
          <cell r="AB89">
            <v>51.0999993896484</v>
          </cell>
          <cell r="AC89">
            <v>53.5999993896484</v>
          </cell>
          <cell r="AD89">
            <v>51.9650048828125</v>
          </cell>
          <cell r="AE89">
            <v>47.0000009155273</v>
          </cell>
          <cell r="AF89">
            <v>47.5000009155273</v>
          </cell>
          <cell r="AG89">
            <v>43.9999923706055</v>
          </cell>
        </row>
        <row r="89">
          <cell r="AI89">
            <v>39539</v>
          </cell>
          <cell r="AJ89">
            <v>0.75</v>
          </cell>
        </row>
        <row r="90">
          <cell r="A90">
            <v>38930</v>
          </cell>
          <cell r="B90">
            <v>63.5</v>
          </cell>
          <cell r="C90">
            <v>44.8</v>
          </cell>
          <cell r="D90">
            <v>82.55</v>
          </cell>
          <cell r="E90">
            <v>43.5100021362305</v>
          </cell>
          <cell r="F90">
            <v>46.75</v>
          </cell>
          <cell r="G90">
            <v>0</v>
          </cell>
        </row>
        <row r="90">
          <cell r="I90">
            <v>11.3699989318848</v>
          </cell>
          <cell r="J90">
            <v>8.09000015258789</v>
          </cell>
          <cell r="K90">
            <v>7.46000003814697</v>
          </cell>
          <cell r="L90">
            <v>6.55999994277954</v>
          </cell>
          <cell r="M90">
            <v>51.5</v>
          </cell>
          <cell r="N90">
            <v>50.5</v>
          </cell>
          <cell r="O90">
            <v>57</v>
          </cell>
        </row>
        <row r="90">
          <cell r="R90">
            <v>49.3471450805664</v>
          </cell>
        </row>
        <row r="90">
          <cell r="T90">
            <v>49.9900025939941</v>
          </cell>
          <cell r="U90">
            <v>52.4900025939941</v>
          </cell>
        </row>
        <row r="90">
          <cell r="W90">
            <v>52.9900025939941</v>
          </cell>
        </row>
        <row r="90">
          <cell r="Y90">
            <v>50.7400025939941</v>
          </cell>
          <cell r="Z90">
            <v>48.46</v>
          </cell>
        </row>
        <row r="90">
          <cell r="AB90">
            <v>51.7649993896484</v>
          </cell>
          <cell r="AC90">
            <v>54.2649993896484</v>
          </cell>
          <cell r="AD90">
            <v>51.8400048828125</v>
          </cell>
          <cell r="AE90">
            <v>47.0000009155273</v>
          </cell>
          <cell r="AF90">
            <v>47.5000009155273</v>
          </cell>
          <cell r="AG90">
            <v>44</v>
          </cell>
        </row>
        <row r="90">
          <cell r="AI90">
            <v>39569</v>
          </cell>
          <cell r="AJ90">
            <v>0.75</v>
          </cell>
        </row>
        <row r="91">
          <cell r="A91">
            <v>38961</v>
          </cell>
          <cell r="B91">
            <v>34.8</v>
          </cell>
          <cell r="C91">
            <v>31.8</v>
          </cell>
          <cell r="D91">
            <v>45.04</v>
          </cell>
          <cell r="E91">
            <v>27.9000015258789</v>
          </cell>
          <cell r="F91">
            <v>33.25</v>
          </cell>
          <cell r="G91">
            <v>0</v>
          </cell>
        </row>
        <row r="91">
          <cell r="I91">
            <v>2.92499995231628</v>
          </cell>
          <cell r="J91">
            <v>2.12000012397766</v>
          </cell>
          <cell r="K91">
            <v>1.69000005722046</v>
          </cell>
          <cell r="L91">
            <v>6.13000011444092</v>
          </cell>
          <cell r="M91">
            <v>32.5</v>
          </cell>
          <cell r="N91">
            <v>32.5</v>
          </cell>
          <cell r="O91">
            <v>36</v>
          </cell>
        </row>
        <row r="91">
          <cell r="R91">
            <v>34.6521415710449</v>
          </cell>
        </row>
        <row r="91">
          <cell r="T91">
            <v>30.9449996948242</v>
          </cell>
          <cell r="U91">
            <v>32.4450035095215</v>
          </cell>
        </row>
        <row r="91">
          <cell r="W91">
            <v>35.5950050354004</v>
          </cell>
        </row>
        <row r="91">
          <cell r="Y91">
            <v>31.6949996948242</v>
          </cell>
          <cell r="Z91">
            <v>30.4149951934814</v>
          </cell>
        </row>
        <row r="91">
          <cell r="AB91">
            <v>34.9800033569336</v>
          </cell>
          <cell r="AC91">
            <v>36.4800033569336</v>
          </cell>
          <cell r="AD91">
            <v>31.120002746582</v>
          </cell>
          <cell r="AE91">
            <v>33.580005645752</v>
          </cell>
          <cell r="AF91">
            <v>34.080005645752</v>
          </cell>
          <cell r="AG91">
            <v>33.8500022888184</v>
          </cell>
        </row>
        <row r="91">
          <cell r="AI91">
            <v>39600</v>
          </cell>
          <cell r="AJ91">
            <v>0.75</v>
          </cell>
        </row>
        <row r="92">
          <cell r="A92">
            <v>38991</v>
          </cell>
          <cell r="B92">
            <v>32.8</v>
          </cell>
          <cell r="C92">
            <v>30.05</v>
          </cell>
          <cell r="D92">
            <v>43.04</v>
          </cell>
          <cell r="E92">
            <v>26.6999969482422</v>
          </cell>
          <cell r="F92">
            <v>33</v>
          </cell>
          <cell r="G92">
            <v>0</v>
          </cell>
        </row>
        <row r="92">
          <cell r="I92">
            <v>2.9300000667572</v>
          </cell>
          <cell r="J92">
            <v>2.11999988555908</v>
          </cell>
          <cell r="K92">
            <v>1.69000005722046</v>
          </cell>
          <cell r="L92">
            <v>6.13000011444092</v>
          </cell>
          <cell r="M92">
            <v>31.5</v>
          </cell>
          <cell r="N92">
            <v>31.5</v>
          </cell>
          <cell r="O92">
            <v>35</v>
          </cell>
        </row>
        <row r="92">
          <cell r="R92">
            <v>34.1551856994629</v>
          </cell>
        </row>
        <row r="92">
          <cell r="T92">
            <v>31.346565246582</v>
          </cell>
          <cell r="U92">
            <v>31.346565246582</v>
          </cell>
        </row>
        <row r="92">
          <cell r="W92">
            <v>35.8465576171875</v>
          </cell>
        </row>
        <row r="92">
          <cell r="Y92">
            <v>32.096565246582</v>
          </cell>
          <cell r="Z92">
            <v>30.6165657043457</v>
          </cell>
        </row>
        <row r="92">
          <cell r="AB92">
            <v>35.2315635681152</v>
          </cell>
          <cell r="AC92">
            <v>36.2315635681152</v>
          </cell>
          <cell r="AD92">
            <v>31.5953178405762</v>
          </cell>
          <cell r="AE92">
            <v>31.8303108215332</v>
          </cell>
          <cell r="AF92">
            <v>32.3303108215332</v>
          </cell>
          <cell r="AG92">
            <v>33.5200019836426</v>
          </cell>
        </row>
        <row r="92">
          <cell r="AI92">
            <v>39630</v>
          </cell>
          <cell r="AJ92">
            <v>0.75</v>
          </cell>
        </row>
        <row r="93">
          <cell r="A93">
            <v>39022</v>
          </cell>
          <cell r="B93">
            <v>32.8</v>
          </cell>
          <cell r="C93">
            <v>30.05</v>
          </cell>
          <cell r="D93">
            <v>43.04</v>
          </cell>
          <cell r="E93">
            <v>29.5</v>
          </cell>
          <cell r="F93">
            <v>32.25</v>
          </cell>
          <cell r="G93">
            <v>0</v>
          </cell>
        </row>
        <row r="93">
          <cell r="I93">
            <v>2.92499995231628</v>
          </cell>
          <cell r="J93">
            <v>2.11999988555908</v>
          </cell>
          <cell r="K93">
            <v>1.69000005722046</v>
          </cell>
          <cell r="L93">
            <v>6.13000011444092</v>
          </cell>
          <cell r="M93">
            <v>31.5</v>
          </cell>
          <cell r="N93">
            <v>31.5</v>
          </cell>
          <cell r="O93">
            <v>35</v>
          </cell>
        </row>
        <row r="93">
          <cell r="R93">
            <v>34.255184173584</v>
          </cell>
        </row>
        <row r="93">
          <cell r="T93">
            <v>31.4465637207031</v>
          </cell>
          <cell r="U93">
            <v>31.4465637207031</v>
          </cell>
        </row>
        <row r="93">
          <cell r="W93">
            <v>35.9465560913086</v>
          </cell>
        </row>
        <row r="93">
          <cell r="Y93">
            <v>32.1965637207031</v>
          </cell>
          <cell r="Z93">
            <v>30.8165588378906</v>
          </cell>
        </row>
        <row r="93">
          <cell r="AB93">
            <v>35.3315620422363</v>
          </cell>
          <cell r="AC93">
            <v>36.3265609741211</v>
          </cell>
          <cell r="AD93">
            <v>32.0703163146973</v>
          </cell>
          <cell r="AE93">
            <v>31.9303092956543</v>
          </cell>
          <cell r="AF93">
            <v>32.4303092956543</v>
          </cell>
          <cell r="AG93">
            <v>31.7699981689453</v>
          </cell>
        </row>
        <row r="93">
          <cell r="AI93">
            <v>39661</v>
          </cell>
          <cell r="AJ93">
            <v>0.75</v>
          </cell>
        </row>
        <row r="94">
          <cell r="A94">
            <v>39052</v>
          </cell>
          <cell r="B94">
            <v>32.8</v>
          </cell>
          <cell r="C94">
            <v>30.05</v>
          </cell>
          <cell r="D94">
            <v>43.04</v>
          </cell>
          <cell r="E94">
            <v>32.5</v>
          </cell>
          <cell r="F94">
            <v>34.5</v>
          </cell>
          <cell r="G94">
            <v>0</v>
          </cell>
        </row>
        <row r="94">
          <cell r="I94">
            <v>2.92499995231628</v>
          </cell>
          <cell r="J94">
            <v>2.11999988555908</v>
          </cell>
          <cell r="K94">
            <v>1.69000005722046</v>
          </cell>
          <cell r="L94">
            <v>6.13000011444092</v>
          </cell>
          <cell r="M94">
            <v>31.5</v>
          </cell>
          <cell r="N94">
            <v>31.5</v>
          </cell>
          <cell r="O94">
            <v>35</v>
          </cell>
        </row>
        <row r="94">
          <cell r="R94">
            <v>34.3551826477051</v>
          </cell>
        </row>
        <row r="94">
          <cell r="T94">
            <v>31.5465621948242</v>
          </cell>
          <cell r="U94">
            <v>31.5465621948242</v>
          </cell>
        </row>
        <row r="94">
          <cell r="W94">
            <v>36.0465507507324</v>
          </cell>
        </row>
        <row r="94">
          <cell r="Y94">
            <v>32.2965621948242</v>
          </cell>
          <cell r="Z94">
            <v>31.666561126709</v>
          </cell>
        </row>
        <row r="94">
          <cell r="AB94">
            <v>36.0565605163574</v>
          </cell>
          <cell r="AC94">
            <v>37.0515594482422</v>
          </cell>
          <cell r="AD94">
            <v>31.7953147888184</v>
          </cell>
          <cell r="AE94">
            <v>32.0303077697754</v>
          </cell>
          <cell r="AF94">
            <v>32.5303077697754</v>
          </cell>
          <cell r="AG94">
            <v>33.2699981689453</v>
          </cell>
        </row>
        <row r="94">
          <cell r="AI94">
            <v>39692</v>
          </cell>
          <cell r="AJ94">
            <v>0.75</v>
          </cell>
        </row>
        <row r="95">
          <cell r="A95">
            <v>39083</v>
          </cell>
          <cell r="B95">
            <v>43</v>
          </cell>
          <cell r="C95">
            <v>35.8</v>
          </cell>
          <cell r="D95">
            <v>54.55</v>
          </cell>
          <cell r="E95">
            <v>35.2550048828125</v>
          </cell>
          <cell r="F95">
            <v>42.25</v>
          </cell>
          <cell r="G95">
            <v>0</v>
          </cell>
        </row>
        <row r="95">
          <cell r="I95">
            <v>2.93000149726868</v>
          </cell>
          <cell r="J95">
            <v>2.11999988555908</v>
          </cell>
          <cell r="K95">
            <v>1.69000005722046</v>
          </cell>
          <cell r="L95">
            <v>6.13000011444092</v>
          </cell>
          <cell r="M95">
            <v>35.5</v>
          </cell>
          <cell r="N95">
            <v>35.5</v>
          </cell>
          <cell r="O95">
            <v>39</v>
          </cell>
        </row>
        <row r="95">
          <cell r="R95">
            <v>40.0323867797852</v>
          </cell>
        </row>
        <row r="95">
          <cell r="T95">
            <v>35.1657180786133</v>
          </cell>
          <cell r="U95">
            <v>35.6657180786133</v>
          </cell>
        </row>
        <row r="95">
          <cell r="W95">
            <v>39.7337150573731</v>
          </cell>
        </row>
        <row r="95">
          <cell r="Y95">
            <v>36.1657180786133</v>
          </cell>
          <cell r="Z95">
            <v>34.8337211608887</v>
          </cell>
        </row>
        <row r="95">
          <cell r="AB95">
            <v>41.9873886108398</v>
          </cell>
          <cell r="AC95">
            <v>42.9873886108398</v>
          </cell>
          <cell r="AD95">
            <v>35.6328620910645</v>
          </cell>
          <cell r="AE95">
            <v>40.3378639221191</v>
          </cell>
          <cell r="AF95">
            <v>40.8378639221191</v>
          </cell>
          <cell r="AG95">
            <v>34.2199996948242</v>
          </cell>
        </row>
        <row r="95">
          <cell r="AI95">
            <v>39722</v>
          </cell>
          <cell r="AJ95">
            <v>0.75</v>
          </cell>
        </row>
        <row r="96">
          <cell r="A96">
            <v>39114</v>
          </cell>
          <cell r="B96">
            <v>43</v>
          </cell>
          <cell r="C96">
            <v>35.8</v>
          </cell>
          <cell r="D96">
            <v>54.55</v>
          </cell>
          <cell r="E96">
            <v>33.5050048828125</v>
          </cell>
          <cell r="F96">
            <v>42.25</v>
          </cell>
          <cell r="G96">
            <v>0</v>
          </cell>
        </row>
        <row r="96">
          <cell r="I96">
            <v>2.93000149726868</v>
          </cell>
          <cell r="J96">
            <v>2.11999988555908</v>
          </cell>
          <cell r="K96">
            <v>1.69000005722046</v>
          </cell>
          <cell r="L96">
            <v>6.13000011444092</v>
          </cell>
          <cell r="M96">
            <v>35.5</v>
          </cell>
          <cell r="N96">
            <v>35.5</v>
          </cell>
          <cell r="O96">
            <v>39</v>
          </cell>
        </row>
        <row r="96">
          <cell r="R96">
            <v>39.6823844909668</v>
          </cell>
        </row>
        <row r="96">
          <cell r="T96">
            <v>34.5657157897949</v>
          </cell>
          <cell r="U96">
            <v>35.0657157897949</v>
          </cell>
        </row>
        <row r="96">
          <cell r="W96">
            <v>39.1357078552246</v>
          </cell>
        </row>
        <row r="96">
          <cell r="Y96">
            <v>35.5657157897949</v>
          </cell>
          <cell r="Z96">
            <v>34.2357177734375</v>
          </cell>
        </row>
        <row r="96">
          <cell r="AB96">
            <v>41.8873863220215</v>
          </cell>
          <cell r="AC96">
            <v>42.8873863220215</v>
          </cell>
          <cell r="AD96">
            <v>34.9078598022461</v>
          </cell>
          <cell r="AE96">
            <v>39.9878616333008</v>
          </cell>
          <cell r="AF96">
            <v>40.4878616333008</v>
          </cell>
          <cell r="AG96">
            <v>33.569994354248</v>
          </cell>
        </row>
        <row r="96">
          <cell r="AI96">
            <v>39753</v>
          </cell>
          <cell r="AJ96">
            <v>0.75</v>
          </cell>
        </row>
        <row r="97">
          <cell r="A97">
            <v>39142</v>
          </cell>
          <cell r="B97">
            <v>38</v>
          </cell>
          <cell r="C97">
            <v>32.3</v>
          </cell>
          <cell r="D97">
            <v>47.55</v>
          </cell>
          <cell r="E97">
            <v>30.7500076293945</v>
          </cell>
          <cell r="F97">
            <v>34.5</v>
          </cell>
          <cell r="G97">
            <v>0</v>
          </cell>
        </row>
        <row r="97">
          <cell r="I97">
            <v>2.92499995231628</v>
          </cell>
          <cell r="J97">
            <v>2.11999988555908</v>
          </cell>
          <cell r="K97">
            <v>1.69000005722046</v>
          </cell>
          <cell r="L97">
            <v>6.13000011444092</v>
          </cell>
          <cell r="M97">
            <v>34</v>
          </cell>
          <cell r="N97">
            <v>34</v>
          </cell>
          <cell r="O97">
            <v>37.5</v>
          </cell>
        </row>
        <row r="97">
          <cell r="R97">
            <v>35.3972702026367</v>
          </cell>
        </row>
        <row r="97">
          <cell r="T97">
            <v>33.0276794433594</v>
          </cell>
          <cell r="U97">
            <v>33.7776794433594</v>
          </cell>
        </row>
        <row r="97">
          <cell r="W97">
            <v>37.6076774597168</v>
          </cell>
        </row>
        <row r="97">
          <cell r="Y97">
            <v>34.0276756286621</v>
          </cell>
          <cell r="Z97">
            <v>33.197681427002</v>
          </cell>
        </row>
        <row r="97">
          <cell r="AB97">
            <v>36.6022720336914</v>
          </cell>
          <cell r="AC97">
            <v>37.6022720336914</v>
          </cell>
          <cell r="AD97">
            <v>33.2985572814941</v>
          </cell>
          <cell r="AE97">
            <v>34.2035446166992</v>
          </cell>
          <cell r="AF97">
            <v>34.7035446166992</v>
          </cell>
          <cell r="AG97">
            <v>32.0999931335449</v>
          </cell>
        </row>
        <row r="97">
          <cell r="AI97">
            <v>39783</v>
          </cell>
          <cell r="AJ97">
            <v>0.75</v>
          </cell>
        </row>
        <row r="98">
          <cell r="A98">
            <v>39173</v>
          </cell>
          <cell r="B98">
            <v>39</v>
          </cell>
          <cell r="C98">
            <v>32.3</v>
          </cell>
          <cell r="D98">
            <v>48.55</v>
          </cell>
          <cell r="E98">
            <v>26.0000076293945</v>
          </cell>
          <cell r="F98">
            <v>34.5</v>
          </cell>
          <cell r="G98">
            <v>0</v>
          </cell>
        </row>
        <row r="98">
          <cell r="I98">
            <v>3.43000030517578</v>
          </cell>
          <cell r="J98">
            <v>2.11999988555908</v>
          </cell>
          <cell r="K98">
            <v>1.69000005722046</v>
          </cell>
          <cell r="L98">
            <v>6.13000011444092</v>
          </cell>
          <cell r="M98">
            <v>33</v>
          </cell>
          <cell r="N98">
            <v>33</v>
          </cell>
          <cell r="O98">
            <v>36.5</v>
          </cell>
        </row>
        <row r="98">
          <cell r="R98">
            <v>35.8472709655762</v>
          </cell>
        </row>
        <row r="98">
          <cell r="T98">
            <v>33.2276802062988</v>
          </cell>
          <cell r="U98">
            <v>33.9776802062988</v>
          </cell>
        </row>
        <row r="98">
          <cell r="W98">
            <v>37.8576774597168</v>
          </cell>
        </row>
        <row r="98">
          <cell r="Y98">
            <v>34.2276802062988</v>
          </cell>
          <cell r="Z98">
            <v>33.3976783752441</v>
          </cell>
        </row>
        <row r="98">
          <cell r="AB98">
            <v>36.8022727966309</v>
          </cell>
          <cell r="AC98">
            <v>37.8022727966309</v>
          </cell>
          <cell r="AD98">
            <v>33.1235580444336</v>
          </cell>
          <cell r="AE98">
            <v>34.6535453796387</v>
          </cell>
          <cell r="AF98">
            <v>35.1535453796387</v>
          </cell>
          <cell r="AG98">
            <v>33.2999938964844</v>
          </cell>
        </row>
        <row r="98">
          <cell r="AI98">
            <v>39814</v>
          </cell>
          <cell r="AJ98">
            <v>0.75</v>
          </cell>
        </row>
        <row r="99">
          <cell r="A99">
            <v>39203</v>
          </cell>
          <cell r="B99">
            <v>40</v>
          </cell>
          <cell r="C99">
            <v>33.3</v>
          </cell>
          <cell r="D99">
            <v>50.55</v>
          </cell>
          <cell r="E99">
            <v>27.0000114440918</v>
          </cell>
          <cell r="F99">
            <v>34.75</v>
          </cell>
          <cell r="G99">
            <v>0</v>
          </cell>
        </row>
        <row r="99">
          <cell r="I99">
            <v>3.43000030517578</v>
          </cell>
          <cell r="J99">
            <v>2.11999988555908</v>
          </cell>
          <cell r="K99">
            <v>1.69000005722046</v>
          </cell>
          <cell r="L99">
            <v>6.13000011444092</v>
          </cell>
          <cell r="M99">
            <v>36.5</v>
          </cell>
          <cell r="N99">
            <v>36.5</v>
          </cell>
          <cell r="O99">
            <v>40</v>
          </cell>
        </row>
        <row r="99">
          <cell r="R99">
            <v>39.5035705566406</v>
          </cell>
        </row>
        <row r="99">
          <cell r="T99">
            <v>36.3800010681152</v>
          </cell>
          <cell r="U99">
            <v>37.3800010681152</v>
          </cell>
        </row>
        <row r="99">
          <cell r="W99">
            <v>40.7799987792969</v>
          </cell>
        </row>
        <row r="99">
          <cell r="Y99">
            <v>37.3800010681152</v>
          </cell>
          <cell r="Z99">
            <v>35.5499992370606</v>
          </cell>
        </row>
        <row r="99">
          <cell r="AB99">
            <v>40.8335723876953</v>
          </cell>
          <cell r="AC99">
            <v>42.8335723876953</v>
          </cell>
          <cell r="AD99">
            <v>34.3535652160645</v>
          </cell>
          <cell r="AE99">
            <v>35.1835670471191</v>
          </cell>
          <cell r="AF99">
            <v>35.6835670471191</v>
          </cell>
          <cell r="AG99">
            <v>34.2500061035156</v>
          </cell>
        </row>
        <row r="99">
          <cell r="AI99">
            <v>39845</v>
          </cell>
          <cell r="AJ99">
            <v>0.75</v>
          </cell>
        </row>
        <row r="100">
          <cell r="A100">
            <v>39234</v>
          </cell>
          <cell r="B100">
            <v>48</v>
          </cell>
          <cell r="C100">
            <v>39.05</v>
          </cell>
          <cell r="D100">
            <v>60.55</v>
          </cell>
          <cell r="E100">
            <v>36.2500076293945</v>
          </cell>
          <cell r="F100">
            <v>41.75</v>
          </cell>
          <cell r="G100">
            <v>0</v>
          </cell>
        </row>
        <row r="100">
          <cell r="I100">
            <v>11.3699989318848</v>
          </cell>
          <cell r="J100">
            <v>8.09000015258789</v>
          </cell>
          <cell r="K100">
            <v>7.46000003814697</v>
          </cell>
          <cell r="L100">
            <v>6.55999994277954</v>
          </cell>
          <cell r="M100">
            <v>44</v>
          </cell>
          <cell r="N100">
            <v>44</v>
          </cell>
          <cell r="O100">
            <v>49.5</v>
          </cell>
        </row>
        <row r="100">
          <cell r="R100">
            <v>38.502857208252</v>
          </cell>
        </row>
        <row r="100">
          <cell r="T100">
            <v>46.3800010681152</v>
          </cell>
          <cell r="U100">
            <v>47.8800010681152</v>
          </cell>
        </row>
        <row r="100">
          <cell r="W100">
            <v>50.3799934387207</v>
          </cell>
        </row>
        <row r="100">
          <cell r="Y100">
            <v>47.3800010681152</v>
          </cell>
          <cell r="Z100">
            <v>45.3000030517578</v>
          </cell>
        </row>
        <row r="100">
          <cell r="AB100">
            <v>41.2928590393066</v>
          </cell>
          <cell r="AC100">
            <v>43.7928590393066</v>
          </cell>
          <cell r="AD100">
            <v>45.5999984741211</v>
          </cell>
          <cell r="AE100">
            <v>40.9328575134277</v>
          </cell>
          <cell r="AF100">
            <v>41.4328575134277</v>
          </cell>
          <cell r="AG100">
            <v>38.4999946594238</v>
          </cell>
        </row>
        <row r="100">
          <cell r="AI100">
            <v>39873</v>
          </cell>
          <cell r="AJ100">
            <v>0.75</v>
          </cell>
        </row>
        <row r="101">
          <cell r="A101">
            <v>39264</v>
          </cell>
          <cell r="B101">
            <v>64</v>
          </cell>
          <cell r="C101">
            <v>45.3</v>
          </cell>
          <cell r="D101">
            <v>83.55</v>
          </cell>
          <cell r="E101">
            <v>44.205005645752</v>
          </cell>
          <cell r="F101">
            <v>46.75</v>
          </cell>
          <cell r="G101">
            <v>0</v>
          </cell>
        </row>
        <row r="101">
          <cell r="I101">
            <v>11.3699989318848</v>
          </cell>
          <cell r="J101">
            <v>8.09000015258789</v>
          </cell>
          <cell r="K101">
            <v>7.46000003814697</v>
          </cell>
          <cell r="L101">
            <v>6.55999994277954</v>
          </cell>
          <cell r="M101">
            <v>52</v>
          </cell>
          <cell r="N101">
            <v>51</v>
          </cell>
          <cell r="O101">
            <v>58.5</v>
          </cell>
        </row>
        <row r="101">
          <cell r="R101">
            <v>50.0971450805664</v>
          </cell>
        </row>
        <row r="101">
          <cell r="T101">
            <v>51.8000001525879</v>
          </cell>
          <cell r="U101">
            <v>54.3000001525879</v>
          </cell>
        </row>
        <row r="101">
          <cell r="W101">
            <v>54.8000001525879</v>
          </cell>
        </row>
        <row r="101">
          <cell r="Y101">
            <v>52.8000001525879</v>
          </cell>
          <cell r="Z101">
            <v>50.4700021362305</v>
          </cell>
        </row>
        <row r="101">
          <cell r="AB101">
            <v>51.8499993896484</v>
          </cell>
          <cell r="AC101">
            <v>54.3499993896484</v>
          </cell>
          <cell r="AD101">
            <v>53.8074998474121</v>
          </cell>
          <cell r="AE101">
            <v>58.6250009155273</v>
          </cell>
          <cell r="AF101">
            <v>59.1250009155273</v>
          </cell>
          <cell r="AG101">
            <v>44.4999923706055</v>
          </cell>
        </row>
        <row r="101">
          <cell r="AI101">
            <v>39904</v>
          </cell>
          <cell r="AJ101">
            <v>0.75</v>
          </cell>
        </row>
        <row r="102">
          <cell r="A102">
            <v>39295</v>
          </cell>
          <cell r="B102">
            <v>64</v>
          </cell>
          <cell r="C102">
            <v>45.3</v>
          </cell>
          <cell r="D102">
            <v>83.55</v>
          </cell>
          <cell r="E102">
            <v>44.0100021362305</v>
          </cell>
          <cell r="F102">
            <v>46.75</v>
          </cell>
          <cell r="G102">
            <v>0</v>
          </cell>
        </row>
        <row r="102">
          <cell r="I102">
            <v>11.3699989318848</v>
          </cell>
          <cell r="J102">
            <v>8.09000015258789</v>
          </cell>
          <cell r="K102">
            <v>7.46000003814697</v>
          </cell>
          <cell r="L102">
            <v>6.55999994277954</v>
          </cell>
          <cell r="M102">
            <v>52</v>
          </cell>
          <cell r="N102">
            <v>51</v>
          </cell>
          <cell r="O102">
            <v>57.5</v>
          </cell>
        </row>
        <row r="102">
          <cell r="R102">
            <v>50.0971450805664</v>
          </cell>
        </row>
        <row r="102">
          <cell r="T102">
            <v>51.8000001525879</v>
          </cell>
          <cell r="U102">
            <v>54.3000001525879</v>
          </cell>
        </row>
        <row r="102">
          <cell r="W102">
            <v>54.8000001525879</v>
          </cell>
        </row>
        <row r="102">
          <cell r="Y102">
            <v>52.8000001525879</v>
          </cell>
          <cell r="Z102">
            <v>50.4700021362305</v>
          </cell>
        </row>
        <row r="102">
          <cell r="AB102">
            <v>52.5149993896484</v>
          </cell>
          <cell r="AC102">
            <v>55.0149993896484</v>
          </cell>
          <cell r="AD102">
            <v>53.7449998474121</v>
          </cell>
          <cell r="AE102">
            <v>58.6250009155273</v>
          </cell>
          <cell r="AF102">
            <v>59.1250009155273</v>
          </cell>
          <cell r="AG102">
            <v>44.5</v>
          </cell>
        </row>
        <row r="102">
          <cell r="AI102">
            <v>39934</v>
          </cell>
          <cell r="AJ102">
            <v>0.75</v>
          </cell>
        </row>
        <row r="103">
          <cell r="A103">
            <v>39326</v>
          </cell>
          <cell r="B103">
            <v>35.3</v>
          </cell>
          <cell r="C103">
            <v>32.3</v>
          </cell>
          <cell r="D103">
            <v>46.04</v>
          </cell>
          <cell r="E103">
            <v>28.4000015258789</v>
          </cell>
          <cell r="F103">
            <v>33.25</v>
          </cell>
          <cell r="G103">
            <v>0</v>
          </cell>
        </row>
        <row r="103">
          <cell r="I103">
            <v>2.92499995231628</v>
          </cell>
          <cell r="J103">
            <v>2.12000012397766</v>
          </cell>
          <cell r="K103">
            <v>1.69000005722046</v>
          </cell>
          <cell r="L103">
            <v>6.13000011444092</v>
          </cell>
          <cell r="M103">
            <v>32</v>
          </cell>
          <cell r="N103">
            <v>32</v>
          </cell>
          <cell r="O103">
            <v>35.5</v>
          </cell>
        </row>
        <row r="103">
          <cell r="R103">
            <v>35.4021415710449</v>
          </cell>
        </row>
        <row r="103">
          <cell r="T103">
            <v>31.0049991607666</v>
          </cell>
          <cell r="U103">
            <v>32.5050010681152</v>
          </cell>
        </row>
        <row r="103">
          <cell r="W103">
            <v>35.6550025939941</v>
          </cell>
        </row>
        <row r="103">
          <cell r="Y103">
            <v>32.0050010681152</v>
          </cell>
          <cell r="Z103">
            <v>30.6749954223633</v>
          </cell>
        </row>
        <row r="103">
          <cell r="AB103">
            <v>35.7300033569336</v>
          </cell>
          <cell r="AC103">
            <v>37.2300033569336</v>
          </cell>
          <cell r="AD103">
            <v>31.2750015258789</v>
          </cell>
          <cell r="AE103">
            <v>33.830005645752</v>
          </cell>
          <cell r="AF103">
            <v>34.330005645752</v>
          </cell>
          <cell r="AG103">
            <v>34.8500022888184</v>
          </cell>
        </row>
        <row r="103">
          <cell r="AI103">
            <v>39965</v>
          </cell>
          <cell r="AJ103">
            <v>0.75</v>
          </cell>
        </row>
        <row r="104">
          <cell r="A104">
            <v>39356</v>
          </cell>
          <cell r="B104">
            <v>33.3</v>
          </cell>
          <cell r="C104">
            <v>30.55</v>
          </cell>
          <cell r="D104">
            <v>44.04</v>
          </cell>
          <cell r="E104">
            <v>27.1999969482422</v>
          </cell>
          <cell r="F104">
            <v>33</v>
          </cell>
          <cell r="G104">
            <v>0</v>
          </cell>
        </row>
        <row r="104">
          <cell r="I104">
            <v>2.9300000667572</v>
          </cell>
          <cell r="J104">
            <v>2.11999988555908</v>
          </cell>
          <cell r="K104">
            <v>1.69000005722046</v>
          </cell>
          <cell r="L104">
            <v>6.13000011444092</v>
          </cell>
          <cell r="M104">
            <v>31.5</v>
          </cell>
          <cell r="N104">
            <v>31.5</v>
          </cell>
          <cell r="O104">
            <v>35</v>
          </cell>
        </row>
        <row r="104">
          <cell r="R104">
            <v>34.9051856994629</v>
          </cell>
        </row>
        <row r="104">
          <cell r="T104">
            <v>31.6565628051758</v>
          </cell>
          <cell r="U104">
            <v>31.6565628051758</v>
          </cell>
        </row>
        <row r="104">
          <cell r="W104">
            <v>36.1565589904785</v>
          </cell>
        </row>
        <row r="104">
          <cell r="Y104">
            <v>32.6565628051758</v>
          </cell>
          <cell r="Z104">
            <v>31.1265678405762</v>
          </cell>
        </row>
        <row r="104">
          <cell r="AB104">
            <v>35.9815635681152</v>
          </cell>
          <cell r="AC104">
            <v>36.9815635681152</v>
          </cell>
          <cell r="AD104">
            <v>31.937816619873</v>
          </cell>
          <cell r="AE104">
            <v>32.0803108215332</v>
          </cell>
          <cell r="AF104">
            <v>32.5803108215332</v>
          </cell>
          <cell r="AG104">
            <v>34.5200019836426</v>
          </cell>
        </row>
        <row r="104">
          <cell r="AI104">
            <v>39995</v>
          </cell>
          <cell r="AJ104">
            <v>0.75</v>
          </cell>
        </row>
        <row r="105">
          <cell r="A105">
            <v>39387</v>
          </cell>
          <cell r="B105">
            <v>33.3</v>
          </cell>
          <cell r="C105">
            <v>30.55</v>
          </cell>
          <cell r="D105">
            <v>44.04</v>
          </cell>
          <cell r="E105">
            <v>30</v>
          </cell>
          <cell r="F105">
            <v>32.25</v>
          </cell>
          <cell r="G105">
            <v>0</v>
          </cell>
        </row>
        <row r="105">
          <cell r="I105">
            <v>2.92499995231628</v>
          </cell>
          <cell r="J105">
            <v>2.11999988555908</v>
          </cell>
          <cell r="K105">
            <v>1.69000005722046</v>
          </cell>
          <cell r="L105">
            <v>6.13000011444092</v>
          </cell>
          <cell r="M105">
            <v>31.5</v>
          </cell>
          <cell r="N105">
            <v>31.5</v>
          </cell>
          <cell r="O105">
            <v>35</v>
          </cell>
        </row>
        <row r="105">
          <cell r="R105">
            <v>35.005184173584</v>
          </cell>
        </row>
        <row r="105">
          <cell r="T105">
            <v>31.7565612792969</v>
          </cell>
          <cell r="U105">
            <v>31.7565612792969</v>
          </cell>
        </row>
        <row r="105">
          <cell r="W105">
            <v>36.2565574645996</v>
          </cell>
        </row>
        <row r="105">
          <cell r="Y105">
            <v>32.7565612792969</v>
          </cell>
          <cell r="Z105">
            <v>31.3265609741211</v>
          </cell>
        </row>
        <row r="105">
          <cell r="AB105">
            <v>36.0815620422363</v>
          </cell>
          <cell r="AC105">
            <v>37.0765609741211</v>
          </cell>
          <cell r="AD105">
            <v>32.4753150939941</v>
          </cell>
          <cell r="AE105">
            <v>32.1803092956543</v>
          </cell>
          <cell r="AF105">
            <v>32.6803092956543</v>
          </cell>
          <cell r="AG105">
            <v>32.7699981689453</v>
          </cell>
        </row>
        <row r="105">
          <cell r="AI105">
            <v>40026</v>
          </cell>
          <cell r="AJ105">
            <v>1.54999995231628</v>
          </cell>
        </row>
        <row r="106">
          <cell r="A106">
            <v>39417</v>
          </cell>
          <cell r="B106">
            <v>33.3</v>
          </cell>
          <cell r="C106">
            <v>30.55</v>
          </cell>
          <cell r="D106">
            <v>44.04</v>
          </cell>
          <cell r="E106">
            <v>33</v>
          </cell>
          <cell r="F106">
            <v>34.5</v>
          </cell>
          <cell r="G106">
            <v>0</v>
          </cell>
        </row>
        <row r="106">
          <cell r="I106">
            <v>2.92499995231628</v>
          </cell>
          <cell r="J106">
            <v>2.11999988555908</v>
          </cell>
          <cell r="K106">
            <v>1.69000005722046</v>
          </cell>
          <cell r="L106">
            <v>6.13000011444092</v>
          </cell>
          <cell r="M106">
            <v>31.5</v>
          </cell>
          <cell r="N106">
            <v>31.5</v>
          </cell>
          <cell r="O106">
            <v>35</v>
          </cell>
        </row>
        <row r="106">
          <cell r="R106">
            <v>35.1051826477051</v>
          </cell>
        </row>
        <row r="106">
          <cell r="T106">
            <v>31.856559753418</v>
          </cell>
          <cell r="U106">
            <v>31.856559753418</v>
          </cell>
        </row>
        <row r="106">
          <cell r="W106">
            <v>36.3565521240234</v>
          </cell>
        </row>
        <row r="106">
          <cell r="Y106">
            <v>32.856559753418</v>
          </cell>
          <cell r="Z106">
            <v>32.1765632629395</v>
          </cell>
        </row>
        <row r="106">
          <cell r="AB106">
            <v>36.8065605163574</v>
          </cell>
          <cell r="AC106">
            <v>37.8015594482422</v>
          </cell>
          <cell r="AD106">
            <v>32.2628135681152</v>
          </cell>
          <cell r="AE106">
            <v>32.2803077697754</v>
          </cell>
          <cell r="AF106">
            <v>32.7803077697754</v>
          </cell>
          <cell r="AG106">
            <v>34.2699981689453</v>
          </cell>
        </row>
        <row r="106">
          <cell r="AI106">
            <v>40057</v>
          </cell>
          <cell r="AJ106">
            <v>1.54999995231628</v>
          </cell>
        </row>
        <row r="107">
          <cell r="A107">
            <v>39448</v>
          </cell>
          <cell r="B107">
            <v>43.5</v>
          </cell>
          <cell r="C107">
            <v>36.3</v>
          </cell>
          <cell r="D107">
            <v>55.55</v>
          </cell>
          <cell r="E107">
            <v>35.7550048828125</v>
          </cell>
          <cell r="F107">
            <v>42.75</v>
          </cell>
          <cell r="G107">
            <v>0</v>
          </cell>
        </row>
        <row r="107">
          <cell r="I107">
            <v>2.93000149726868</v>
          </cell>
          <cell r="J107">
            <v>2.11999988555908</v>
          </cell>
          <cell r="K107">
            <v>1.69000005722046</v>
          </cell>
          <cell r="L107">
            <v>6.13000011444092</v>
          </cell>
          <cell r="M107">
            <v>35.5</v>
          </cell>
          <cell r="N107">
            <v>35.5</v>
          </cell>
          <cell r="O107">
            <v>39</v>
          </cell>
        </row>
        <row r="107">
          <cell r="R107">
            <v>40.2823867797852</v>
          </cell>
        </row>
        <row r="107">
          <cell r="T107">
            <v>35.6357192993164</v>
          </cell>
          <cell r="U107">
            <v>36.1357192993164</v>
          </cell>
        </row>
        <row r="107">
          <cell r="W107">
            <v>40.2037162780762</v>
          </cell>
        </row>
        <row r="107">
          <cell r="Y107">
            <v>36.8857192993164</v>
          </cell>
          <cell r="Z107">
            <v>35.443717956543</v>
          </cell>
        </row>
        <row r="107">
          <cell r="AB107">
            <v>41.9873886108398</v>
          </cell>
          <cell r="AC107">
            <v>42.9873886108398</v>
          </cell>
          <cell r="AD107">
            <v>35.7828636169434</v>
          </cell>
          <cell r="AE107">
            <v>40.3378639221191</v>
          </cell>
          <cell r="AF107">
            <v>40.8378639221191</v>
          </cell>
          <cell r="AG107">
            <v>35.2199996948242</v>
          </cell>
        </row>
        <row r="107">
          <cell r="AI107">
            <v>40087</v>
          </cell>
          <cell r="AJ107">
            <v>1.54999995231628</v>
          </cell>
        </row>
        <row r="108">
          <cell r="A108">
            <v>39479</v>
          </cell>
          <cell r="B108">
            <v>43.5</v>
          </cell>
          <cell r="C108">
            <v>36.3</v>
          </cell>
          <cell r="D108">
            <v>55.55</v>
          </cell>
          <cell r="E108">
            <v>34.0050048828125</v>
          </cell>
          <cell r="F108">
            <v>42.75</v>
          </cell>
          <cell r="G108">
            <v>0</v>
          </cell>
        </row>
        <row r="108">
          <cell r="I108">
            <v>2.93000149726868</v>
          </cell>
          <cell r="J108">
            <v>2.11999988555908</v>
          </cell>
          <cell r="K108">
            <v>1.69000005722046</v>
          </cell>
          <cell r="L108">
            <v>6.13000011444092</v>
          </cell>
          <cell r="M108">
            <v>35.5</v>
          </cell>
          <cell r="N108">
            <v>35.5</v>
          </cell>
          <cell r="O108">
            <v>39</v>
          </cell>
        </row>
        <row r="108">
          <cell r="R108">
            <v>39.9323844909668</v>
          </cell>
        </row>
        <row r="108">
          <cell r="T108">
            <v>35.0357170104981</v>
          </cell>
          <cell r="U108">
            <v>35.5357170104981</v>
          </cell>
        </row>
        <row r="108">
          <cell r="W108">
            <v>39.6057090759277</v>
          </cell>
        </row>
        <row r="108">
          <cell r="Y108">
            <v>36.2857170104981</v>
          </cell>
          <cell r="Z108">
            <v>34.8457145690918</v>
          </cell>
        </row>
        <row r="108">
          <cell r="AB108">
            <v>41.8873863220215</v>
          </cell>
          <cell r="AC108">
            <v>42.8873863220215</v>
          </cell>
          <cell r="AD108">
            <v>35.057861328125</v>
          </cell>
          <cell r="AE108">
            <v>39.9878616333008</v>
          </cell>
          <cell r="AF108">
            <v>40.4878616333008</v>
          </cell>
          <cell r="AG108">
            <v>34.569994354248</v>
          </cell>
        </row>
        <row r="108">
          <cell r="AI108">
            <v>40118</v>
          </cell>
          <cell r="AJ108">
            <v>1.54999995231628</v>
          </cell>
        </row>
        <row r="109">
          <cell r="A109">
            <v>39508</v>
          </cell>
          <cell r="B109">
            <v>38.5</v>
          </cell>
          <cell r="C109">
            <v>32.8</v>
          </cell>
          <cell r="D109">
            <v>48.55</v>
          </cell>
          <cell r="E109">
            <v>31.2500076293945</v>
          </cell>
          <cell r="F109">
            <v>35</v>
          </cell>
          <cell r="G109">
            <v>0</v>
          </cell>
        </row>
        <row r="109">
          <cell r="I109">
            <v>2.92499995231628</v>
          </cell>
          <cell r="J109">
            <v>2.11999988555908</v>
          </cell>
          <cell r="K109">
            <v>1.69000005722046</v>
          </cell>
          <cell r="L109">
            <v>6.13000011444092</v>
          </cell>
          <cell r="M109">
            <v>34</v>
          </cell>
          <cell r="N109">
            <v>34</v>
          </cell>
          <cell r="O109">
            <v>37.5</v>
          </cell>
        </row>
        <row r="109">
          <cell r="R109">
            <v>35.6472702026367</v>
          </cell>
        </row>
        <row r="109">
          <cell r="T109">
            <v>33.4976806640625</v>
          </cell>
          <cell r="U109">
            <v>34.2476806640625</v>
          </cell>
        </row>
        <row r="109">
          <cell r="W109">
            <v>38.0776786804199</v>
          </cell>
        </row>
        <row r="109">
          <cell r="Y109">
            <v>34.7476768493652</v>
          </cell>
          <cell r="Z109">
            <v>33.8076820373535</v>
          </cell>
        </row>
        <row r="109">
          <cell r="AB109">
            <v>36.6022720336914</v>
          </cell>
          <cell r="AC109">
            <v>37.6022720336914</v>
          </cell>
          <cell r="AD109">
            <v>33.4485549926758</v>
          </cell>
          <cell r="AE109">
            <v>34.2035446166992</v>
          </cell>
          <cell r="AF109">
            <v>34.7035446166992</v>
          </cell>
          <cell r="AG109">
            <v>33.0999931335449</v>
          </cell>
        </row>
        <row r="109">
          <cell r="AI109">
            <v>40148</v>
          </cell>
          <cell r="AJ109">
            <v>1.04999995231628</v>
          </cell>
        </row>
        <row r="110">
          <cell r="A110">
            <v>39539</v>
          </cell>
          <cell r="B110">
            <v>39.5</v>
          </cell>
          <cell r="C110">
            <v>32.8</v>
          </cell>
          <cell r="D110">
            <v>49.55</v>
          </cell>
          <cell r="E110">
            <v>26.5000076293945</v>
          </cell>
          <cell r="F110">
            <v>35</v>
          </cell>
          <cell r="G110">
            <v>0</v>
          </cell>
        </row>
        <row r="110">
          <cell r="I110">
            <v>3.43000030517578</v>
          </cell>
          <cell r="J110">
            <v>2.11999988555908</v>
          </cell>
          <cell r="K110">
            <v>1.69000005722046</v>
          </cell>
          <cell r="L110">
            <v>6.13000011444092</v>
          </cell>
          <cell r="M110">
            <v>33</v>
          </cell>
          <cell r="N110">
            <v>33</v>
          </cell>
          <cell r="O110">
            <v>36.5</v>
          </cell>
        </row>
        <row r="110">
          <cell r="R110">
            <v>36.0972709655762</v>
          </cell>
        </row>
        <row r="110">
          <cell r="T110">
            <v>33.697681427002</v>
          </cell>
          <cell r="U110">
            <v>34.447681427002</v>
          </cell>
        </row>
        <row r="110">
          <cell r="W110">
            <v>38.3276786804199</v>
          </cell>
        </row>
        <row r="110">
          <cell r="Y110">
            <v>34.947681427002</v>
          </cell>
          <cell r="Z110">
            <v>34.007682800293</v>
          </cell>
        </row>
        <row r="110">
          <cell r="AB110">
            <v>36.8022727966309</v>
          </cell>
          <cell r="AC110">
            <v>37.8022727966309</v>
          </cell>
          <cell r="AD110">
            <v>33.2735595703125</v>
          </cell>
          <cell r="AE110">
            <v>34.6535453796387</v>
          </cell>
          <cell r="AF110">
            <v>35.1535453796387</v>
          </cell>
          <cell r="AG110">
            <v>34.2999938964844</v>
          </cell>
        </row>
        <row r="110">
          <cell r="AI110">
            <v>40179</v>
          </cell>
          <cell r="AJ110">
            <v>1.04999995231628</v>
          </cell>
        </row>
        <row r="111">
          <cell r="A111">
            <v>39569</v>
          </cell>
          <cell r="B111">
            <v>40.5</v>
          </cell>
          <cell r="C111">
            <v>33.8</v>
          </cell>
          <cell r="D111">
            <v>51.55</v>
          </cell>
          <cell r="E111">
            <v>27.5000114440918</v>
          </cell>
          <cell r="F111">
            <v>35.25</v>
          </cell>
          <cell r="G111">
            <v>0</v>
          </cell>
        </row>
        <row r="111">
          <cell r="I111">
            <v>3.43000030517578</v>
          </cell>
          <cell r="J111">
            <v>2.11999988555908</v>
          </cell>
          <cell r="K111">
            <v>1.69000005722046</v>
          </cell>
          <cell r="L111">
            <v>6.13000011444092</v>
          </cell>
          <cell r="M111">
            <v>36.5</v>
          </cell>
          <cell r="N111">
            <v>36.5</v>
          </cell>
          <cell r="O111">
            <v>40</v>
          </cell>
        </row>
        <row r="111">
          <cell r="R111">
            <v>39.7535705566406</v>
          </cell>
        </row>
        <row r="111">
          <cell r="T111">
            <v>37.3500022888184</v>
          </cell>
          <cell r="U111">
            <v>38.3500022888184</v>
          </cell>
        </row>
        <row r="111">
          <cell r="W111">
            <v>41.75</v>
          </cell>
        </row>
        <row r="111">
          <cell r="Y111">
            <v>38.6000022888184</v>
          </cell>
          <cell r="Z111">
            <v>36.6599998474121</v>
          </cell>
        </row>
        <row r="111">
          <cell r="AB111">
            <v>40.8335723876953</v>
          </cell>
          <cell r="AC111">
            <v>42.8335723876953</v>
          </cell>
          <cell r="AD111">
            <v>35.0035667419434</v>
          </cell>
          <cell r="AE111">
            <v>35.1835670471191</v>
          </cell>
          <cell r="AF111">
            <v>35.6835670471191</v>
          </cell>
          <cell r="AG111">
            <v>35.7500061035156</v>
          </cell>
        </row>
        <row r="111">
          <cell r="AI111">
            <v>40210</v>
          </cell>
          <cell r="AJ111">
            <v>1.04999995231628</v>
          </cell>
        </row>
        <row r="112">
          <cell r="A112">
            <v>39600</v>
          </cell>
          <cell r="B112">
            <v>48.5</v>
          </cell>
          <cell r="C112">
            <v>39.55</v>
          </cell>
          <cell r="D112">
            <v>61.55</v>
          </cell>
          <cell r="E112">
            <v>36.7500076293945</v>
          </cell>
          <cell r="F112">
            <v>42.25</v>
          </cell>
          <cell r="G112">
            <v>0</v>
          </cell>
        </row>
        <row r="112">
          <cell r="I112">
            <v>11.3699989318848</v>
          </cell>
          <cell r="J112">
            <v>8.09000015258789</v>
          </cell>
          <cell r="K112">
            <v>7.46000003814697</v>
          </cell>
          <cell r="L112">
            <v>6.55999994277954</v>
          </cell>
          <cell r="M112">
            <v>44</v>
          </cell>
          <cell r="N112">
            <v>44</v>
          </cell>
          <cell r="O112">
            <v>47.5</v>
          </cell>
        </row>
        <row r="112">
          <cell r="R112">
            <v>39.002857208252</v>
          </cell>
        </row>
        <row r="112">
          <cell r="T112">
            <v>48.3500022888184</v>
          </cell>
          <cell r="U112">
            <v>49.8500022888184</v>
          </cell>
        </row>
        <row r="112">
          <cell r="W112">
            <v>52.3499946594238</v>
          </cell>
        </row>
        <row r="112">
          <cell r="Y112">
            <v>49.6000022888184</v>
          </cell>
          <cell r="Z112">
            <v>47.4100036621094</v>
          </cell>
        </row>
        <row r="112">
          <cell r="AB112">
            <v>41.5428590393066</v>
          </cell>
          <cell r="AC112">
            <v>44.0428590393066</v>
          </cell>
          <cell r="AD112">
            <v>47.25</v>
          </cell>
          <cell r="AE112">
            <v>41.1828575134277</v>
          </cell>
          <cell r="AF112">
            <v>41.6828575134277</v>
          </cell>
          <cell r="AG112">
            <v>39.9999946594238</v>
          </cell>
        </row>
        <row r="112">
          <cell r="AI112">
            <v>40238</v>
          </cell>
          <cell r="AJ112">
            <v>1.04999995231628</v>
          </cell>
        </row>
        <row r="113">
          <cell r="A113">
            <v>39630</v>
          </cell>
          <cell r="B113">
            <v>64.5</v>
          </cell>
          <cell r="C113">
            <v>45.8</v>
          </cell>
          <cell r="D113">
            <v>84.55</v>
          </cell>
          <cell r="E113">
            <v>44.705005645752</v>
          </cell>
          <cell r="F113">
            <v>47.25</v>
          </cell>
          <cell r="G113">
            <v>0</v>
          </cell>
        </row>
        <row r="113">
          <cell r="I113">
            <v>11.3699989318848</v>
          </cell>
          <cell r="J113">
            <v>8.09000015258789</v>
          </cell>
          <cell r="K113">
            <v>7.46000003814697</v>
          </cell>
          <cell r="L113">
            <v>6.55999994277954</v>
          </cell>
          <cell r="M113">
            <v>51</v>
          </cell>
          <cell r="N113">
            <v>51</v>
          </cell>
          <cell r="O113">
            <v>54.5</v>
          </cell>
        </row>
        <row r="113">
          <cell r="R113">
            <v>50.5971450805664</v>
          </cell>
        </row>
        <row r="113">
          <cell r="T113">
            <v>53.770001373291</v>
          </cell>
          <cell r="U113">
            <v>56.270001373291</v>
          </cell>
        </row>
        <row r="113">
          <cell r="W113">
            <v>56.770001373291</v>
          </cell>
        </row>
        <row r="113">
          <cell r="Y113">
            <v>55.020001373291</v>
          </cell>
          <cell r="Z113">
            <v>52.580002746582</v>
          </cell>
        </row>
        <row r="113">
          <cell r="AB113">
            <v>52.0999993896484</v>
          </cell>
          <cell r="AC113">
            <v>54.5999993896484</v>
          </cell>
          <cell r="AD113">
            <v>55.457501373291</v>
          </cell>
          <cell r="AE113">
            <v>58.8750009155273</v>
          </cell>
          <cell r="AF113">
            <v>59.3750009155273</v>
          </cell>
          <cell r="AG113">
            <v>44.9999923706055</v>
          </cell>
        </row>
        <row r="113">
          <cell r="AI113">
            <v>40269</v>
          </cell>
          <cell r="AJ113">
            <v>1.04999995231628</v>
          </cell>
        </row>
        <row r="114">
          <cell r="A114">
            <v>39661</v>
          </cell>
          <cell r="B114">
            <v>64.5</v>
          </cell>
          <cell r="C114">
            <v>45.8</v>
          </cell>
          <cell r="D114">
            <v>84.55</v>
          </cell>
          <cell r="E114">
            <v>44.5100021362305</v>
          </cell>
          <cell r="F114">
            <v>47.25</v>
          </cell>
          <cell r="G114">
            <v>0</v>
          </cell>
        </row>
        <row r="114">
          <cell r="I114">
            <v>11.3699989318848</v>
          </cell>
          <cell r="J114">
            <v>8.09000015258789</v>
          </cell>
          <cell r="K114">
            <v>7.46000003814697</v>
          </cell>
          <cell r="L114">
            <v>6.55999994277954</v>
          </cell>
          <cell r="M114">
            <v>51</v>
          </cell>
          <cell r="N114">
            <v>51</v>
          </cell>
          <cell r="O114">
            <v>54.5</v>
          </cell>
        </row>
        <row r="114">
          <cell r="R114">
            <v>50.5971450805664</v>
          </cell>
        </row>
        <row r="114">
          <cell r="T114">
            <v>53.770001373291</v>
          </cell>
          <cell r="U114">
            <v>56.270001373291</v>
          </cell>
        </row>
        <row r="114">
          <cell r="W114">
            <v>56.770001373291</v>
          </cell>
        </row>
        <row r="114">
          <cell r="Y114">
            <v>55.020001373291</v>
          </cell>
          <cell r="Z114">
            <v>52.580002746582</v>
          </cell>
        </row>
        <row r="114">
          <cell r="AB114">
            <v>52.7649993896484</v>
          </cell>
          <cell r="AC114">
            <v>55.2649993896484</v>
          </cell>
          <cell r="AD114">
            <v>55.395001373291</v>
          </cell>
          <cell r="AE114">
            <v>58.8750009155273</v>
          </cell>
          <cell r="AF114">
            <v>59.3750009155273</v>
          </cell>
          <cell r="AG114">
            <v>45</v>
          </cell>
        </row>
        <row r="114">
          <cell r="AI114">
            <v>40299</v>
          </cell>
          <cell r="AJ114">
            <v>1.04999995231628</v>
          </cell>
        </row>
        <row r="115">
          <cell r="A115">
            <v>39692</v>
          </cell>
          <cell r="B115">
            <v>35.8</v>
          </cell>
          <cell r="C115">
            <v>32.8</v>
          </cell>
          <cell r="D115">
            <v>47.04</v>
          </cell>
          <cell r="E115">
            <v>28.9000015258789</v>
          </cell>
          <cell r="F115">
            <v>33.75</v>
          </cell>
          <cell r="G115">
            <v>0</v>
          </cell>
        </row>
        <row r="115">
          <cell r="I115">
            <v>2.92499995231628</v>
          </cell>
          <cell r="J115">
            <v>2.12000012397766</v>
          </cell>
          <cell r="K115">
            <v>1.69000005722046</v>
          </cell>
          <cell r="L115">
            <v>6.13000011444092</v>
          </cell>
          <cell r="M115">
            <v>32.5</v>
          </cell>
          <cell r="N115">
            <v>32.5</v>
          </cell>
          <cell r="O115">
            <v>36</v>
          </cell>
        </row>
        <row r="115">
          <cell r="R115">
            <v>35.6521415710449</v>
          </cell>
        </row>
        <row r="115">
          <cell r="T115">
            <v>31.2250003814697</v>
          </cell>
          <cell r="U115">
            <v>32.7250022888184</v>
          </cell>
        </row>
        <row r="115">
          <cell r="W115">
            <v>35.8750038146973</v>
          </cell>
        </row>
        <row r="115">
          <cell r="Y115">
            <v>32.4750022888184</v>
          </cell>
          <cell r="Z115">
            <v>31.0349960327148</v>
          </cell>
        </row>
        <row r="115">
          <cell r="AB115">
            <v>35.7300033569336</v>
          </cell>
          <cell r="AC115">
            <v>37.2300033569336</v>
          </cell>
          <cell r="AD115">
            <v>31.1750030517578</v>
          </cell>
          <cell r="AE115">
            <v>33.830005645752</v>
          </cell>
          <cell r="AF115">
            <v>34.330005645752</v>
          </cell>
          <cell r="AG115">
            <v>35.8500022888184</v>
          </cell>
        </row>
        <row r="115">
          <cell r="AI115">
            <v>40330</v>
          </cell>
          <cell r="AJ115">
            <v>1.54999995231628</v>
          </cell>
        </row>
        <row r="116">
          <cell r="A116">
            <v>39722</v>
          </cell>
          <cell r="B116">
            <v>33.8</v>
          </cell>
          <cell r="C116">
            <v>31.05</v>
          </cell>
          <cell r="D116">
            <v>45.04</v>
          </cell>
          <cell r="E116">
            <v>27.6999969482422</v>
          </cell>
          <cell r="F116">
            <v>33.5</v>
          </cell>
          <cell r="G116">
            <v>0</v>
          </cell>
        </row>
        <row r="116">
          <cell r="I116">
            <v>2.9300000667572</v>
          </cell>
          <cell r="J116">
            <v>2.11999988555908</v>
          </cell>
          <cell r="K116">
            <v>1.69000005722046</v>
          </cell>
          <cell r="L116">
            <v>6.13000011444092</v>
          </cell>
          <cell r="M116">
            <v>31.5</v>
          </cell>
          <cell r="N116">
            <v>31.5</v>
          </cell>
          <cell r="O116">
            <v>35</v>
          </cell>
        </row>
        <row r="116">
          <cell r="R116">
            <v>35.1551856994629</v>
          </cell>
        </row>
        <row r="116">
          <cell r="T116">
            <v>32.1265640258789</v>
          </cell>
          <cell r="U116">
            <v>32.1265640258789</v>
          </cell>
        </row>
        <row r="116">
          <cell r="W116">
            <v>36.6265602111816</v>
          </cell>
        </row>
        <row r="116">
          <cell r="Y116">
            <v>33.3765640258789</v>
          </cell>
          <cell r="Z116">
            <v>31.7365684509277</v>
          </cell>
        </row>
        <row r="116">
          <cell r="AB116">
            <v>35.9815635681152</v>
          </cell>
          <cell r="AC116">
            <v>36.9815635681152</v>
          </cell>
          <cell r="AD116">
            <v>32.087818145752</v>
          </cell>
          <cell r="AE116">
            <v>32.0803108215332</v>
          </cell>
          <cell r="AF116">
            <v>32.5803108215332</v>
          </cell>
          <cell r="AG116">
            <v>35.5200019836426</v>
          </cell>
        </row>
        <row r="116">
          <cell r="AI116">
            <v>40360</v>
          </cell>
          <cell r="AJ116">
            <v>1.54999995231628</v>
          </cell>
        </row>
        <row r="117">
          <cell r="A117">
            <v>39753</v>
          </cell>
          <cell r="B117">
            <v>33.8</v>
          </cell>
          <cell r="C117">
            <v>31.05</v>
          </cell>
          <cell r="D117">
            <v>45.04</v>
          </cell>
          <cell r="E117">
            <v>30.5</v>
          </cell>
          <cell r="F117">
            <v>32.75</v>
          </cell>
          <cell r="G117">
            <v>0</v>
          </cell>
        </row>
        <row r="117">
          <cell r="I117">
            <v>2.92499995231628</v>
          </cell>
          <cell r="J117">
            <v>2.11999988555908</v>
          </cell>
          <cell r="K117">
            <v>1.69000005722046</v>
          </cell>
          <cell r="L117">
            <v>6.13000011444092</v>
          </cell>
          <cell r="M117">
            <v>31.5</v>
          </cell>
          <cell r="N117">
            <v>31.5</v>
          </cell>
          <cell r="O117">
            <v>35</v>
          </cell>
        </row>
        <row r="117">
          <cell r="R117">
            <v>35.255184173584</v>
          </cell>
        </row>
        <row r="117">
          <cell r="T117">
            <v>32.2265625</v>
          </cell>
          <cell r="U117">
            <v>32.2265625</v>
          </cell>
        </row>
        <row r="117">
          <cell r="W117">
            <v>36.7265586853027</v>
          </cell>
        </row>
        <row r="117">
          <cell r="Y117">
            <v>33.4765625</v>
          </cell>
          <cell r="Z117">
            <v>31.9365615844727</v>
          </cell>
        </row>
        <row r="117">
          <cell r="AB117">
            <v>36.0815620422363</v>
          </cell>
          <cell r="AC117">
            <v>37.0765609741211</v>
          </cell>
          <cell r="AD117">
            <v>32.6253166198731</v>
          </cell>
          <cell r="AE117">
            <v>32.1803092956543</v>
          </cell>
          <cell r="AF117">
            <v>32.6803092956543</v>
          </cell>
          <cell r="AG117">
            <v>33.7699981689453</v>
          </cell>
        </row>
        <row r="117">
          <cell r="AI117">
            <v>40391</v>
          </cell>
          <cell r="AJ117">
            <v>1.54999995231628</v>
          </cell>
        </row>
        <row r="118">
          <cell r="A118">
            <v>39783</v>
          </cell>
          <cell r="B118">
            <v>33.8</v>
          </cell>
          <cell r="C118">
            <v>31.05</v>
          </cell>
          <cell r="D118">
            <v>45.04</v>
          </cell>
          <cell r="E118">
            <v>33.5</v>
          </cell>
          <cell r="F118">
            <v>35</v>
          </cell>
          <cell r="G118">
            <v>0</v>
          </cell>
        </row>
        <row r="118">
          <cell r="I118">
            <v>2.92499995231628</v>
          </cell>
          <cell r="J118">
            <v>2.11999988555908</v>
          </cell>
          <cell r="K118">
            <v>1.69000005722046</v>
          </cell>
          <cell r="L118">
            <v>6.13000011444092</v>
          </cell>
          <cell r="M118">
            <v>31.5</v>
          </cell>
          <cell r="N118">
            <v>31.5</v>
          </cell>
          <cell r="O118">
            <v>35</v>
          </cell>
        </row>
        <row r="118">
          <cell r="R118">
            <v>35.3551826477051</v>
          </cell>
        </row>
        <row r="118">
          <cell r="T118">
            <v>32.3265609741211</v>
          </cell>
          <cell r="U118">
            <v>32.3265609741211</v>
          </cell>
        </row>
        <row r="118">
          <cell r="W118">
            <v>36.8265533447266</v>
          </cell>
        </row>
        <row r="118">
          <cell r="Y118">
            <v>33.5765609741211</v>
          </cell>
          <cell r="Z118">
            <v>32.7865600585938</v>
          </cell>
        </row>
        <row r="118">
          <cell r="AB118">
            <v>36.8065605163574</v>
          </cell>
          <cell r="AC118">
            <v>37.8015594482422</v>
          </cell>
          <cell r="AD118">
            <v>32.4128150939941</v>
          </cell>
          <cell r="AE118">
            <v>32.2803077697754</v>
          </cell>
          <cell r="AF118">
            <v>32.7803077697754</v>
          </cell>
          <cell r="AG118">
            <v>35.2699981689453</v>
          </cell>
        </row>
        <row r="118">
          <cell r="AI118">
            <v>40422</v>
          </cell>
          <cell r="AJ118">
            <v>1.54999995231628</v>
          </cell>
        </row>
        <row r="119">
          <cell r="A119">
            <v>39814</v>
          </cell>
          <cell r="B119">
            <v>44</v>
          </cell>
          <cell r="C119">
            <v>36.8</v>
          </cell>
          <cell r="D119">
            <v>56.15</v>
          </cell>
          <cell r="E119">
            <v>36.2550048828125</v>
          </cell>
          <cell r="F119">
            <v>43.25</v>
          </cell>
          <cell r="G119">
            <v>0</v>
          </cell>
        </row>
        <row r="119">
          <cell r="I119">
            <v>2.93000149726868</v>
          </cell>
          <cell r="J119">
            <v>2.11999988555908</v>
          </cell>
          <cell r="K119">
            <v>1.69000005722046</v>
          </cell>
          <cell r="L119">
            <v>6.13000011444092</v>
          </cell>
          <cell r="M119">
            <v>35.5</v>
          </cell>
          <cell r="N119">
            <v>35.5</v>
          </cell>
          <cell r="O119">
            <v>39</v>
          </cell>
        </row>
        <row r="119">
          <cell r="R119">
            <v>40.5323867797852</v>
          </cell>
        </row>
        <row r="119">
          <cell r="T119">
            <v>35.8757171630859</v>
          </cell>
          <cell r="U119">
            <v>36.3757171630859</v>
          </cell>
        </row>
        <row r="119">
          <cell r="W119">
            <v>40.4437141418457</v>
          </cell>
        </row>
        <row r="119">
          <cell r="Y119">
            <v>37.1257171630859</v>
          </cell>
          <cell r="Z119">
            <v>35.6837196350098</v>
          </cell>
        </row>
        <row r="119">
          <cell r="AB119">
            <v>41.9873886108398</v>
          </cell>
          <cell r="AC119">
            <v>42.9873886108398</v>
          </cell>
          <cell r="AD119">
            <v>36.0228614807129</v>
          </cell>
          <cell r="AE119">
            <v>40.5878639221191</v>
          </cell>
          <cell r="AF119">
            <v>41.0878639221191</v>
          </cell>
          <cell r="AG119">
            <v>35.7199996948242</v>
          </cell>
        </row>
        <row r="119">
          <cell r="AI119">
            <v>40452</v>
          </cell>
          <cell r="AJ119">
            <v>1.54999995231628</v>
          </cell>
        </row>
        <row r="120">
          <cell r="A120">
            <v>39845</v>
          </cell>
          <cell r="B120">
            <v>44</v>
          </cell>
          <cell r="C120">
            <v>36.8</v>
          </cell>
          <cell r="D120">
            <v>56.15</v>
          </cell>
          <cell r="E120">
            <v>34.5050048828125</v>
          </cell>
          <cell r="F120">
            <v>43.25</v>
          </cell>
          <cell r="G120">
            <v>0</v>
          </cell>
        </row>
        <row r="120">
          <cell r="I120">
            <v>2.93000149726868</v>
          </cell>
          <cell r="J120">
            <v>2.11999988555908</v>
          </cell>
          <cell r="K120">
            <v>1.69000005722046</v>
          </cell>
          <cell r="L120">
            <v>6.13000011444092</v>
          </cell>
          <cell r="M120">
            <v>35.5</v>
          </cell>
          <cell r="N120">
            <v>35.5</v>
          </cell>
          <cell r="O120">
            <v>39</v>
          </cell>
        </row>
        <row r="120">
          <cell r="R120">
            <v>40.1823844909668</v>
          </cell>
        </row>
        <row r="120">
          <cell r="T120">
            <v>35.2757148742676</v>
          </cell>
          <cell r="U120">
            <v>35.7757148742676</v>
          </cell>
        </row>
        <row r="120">
          <cell r="W120">
            <v>39.8457069396973</v>
          </cell>
        </row>
        <row r="120">
          <cell r="Y120">
            <v>36.5257148742676</v>
          </cell>
          <cell r="Z120">
            <v>35.0857162475586</v>
          </cell>
        </row>
        <row r="120">
          <cell r="AB120">
            <v>41.8873863220215</v>
          </cell>
          <cell r="AC120">
            <v>42.8873863220215</v>
          </cell>
          <cell r="AD120">
            <v>35.2978591918945</v>
          </cell>
          <cell r="AE120">
            <v>39.7378616333008</v>
          </cell>
          <cell r="AF120">
            <v>40.2378616333008</v>
          </cell>
          <cell r="AG120">
            <v>35.069994354248</v>
          </cell>
        </row>
        <row r="120">
          <cell r="AI120">
            <v>40483</v>
          </cell>
          <cell r="AJ120">
            <v>1.54999995231628</v>
          </cell>
        </row>
        <row r="121">
          <cell r="A121">
            <v>39873</v>
          </cell>
          <cell r="B121">
            <v>39</v>
          </cell>
          <cell r="C121">
            <v>33.3</v>
          </cell>
          <cell r="D121">
            <v>49.15</v>
          </cell>
          <cell r="E121">
            <v>31.7500076293945</v>
          </cell>
          <cell r="F121">
            <v>35.5</v>
          </cell>
          <cell r="G121">
            <v>0</v>
          </cell>
        </row>
        <row r="121">
          <cell r="I121">
            <v>2.92499995231628</v>
          </cell>
          <cell r="J121">
            <v>2.11999988555908</v>
          </cell>
          <cell r="K121">
            <v>1.69000005722046</v>
          </cell>
          <cell r="L121">
            <v>6.13000011444092</v>
          </cell>
          <cell r="M121">
            <v>34</v>
          </cell>
          <cell r="N121">
            <v>34</v>
          </cell>
          <cell r="O121">
            <v>37.5</v>
          </cell>
        </row>
        <row r="121">
          <cell r="R121">
            <v>35.8972702026367</v>
          </cell>
        </row>
        <row r="121">
          <cell r="T121">
            <v>33.737678527832</v>
          </cell>
          <cell r="U121">
            <v>34.487678527832</v>
          </cell>
        </row>
        <row r="121">
          <cell r="W121">
            <v>38.3176765441895</v>
          </cell>
        </row>
        <row r="121">
          <cell r="Y121">
            <v>34.9876747131348</v>
          </cell>
          <cell r="Z121">
            <v>34.0476799011231</v>
          </cell>
        </row>
        <row r="121">
          <cell r="AB121">
            <v>36.6022720336914</v>
          </cell>
          <cell r="AC121">
            <v>37.6022720336914</v>
          </cell>
          <cell r="AD121">
            <v>33.6885528564453</v>
          </cell>
          <cell r="AE121">
            <v>33.9535446166992</v>
          </cell>
          <cell r="AF121">
            <v>34.4535446166992</v>
          </cell>
          <cell r="AG121">
            <v>33.5999931335449</v>
          </cell>
        </row>
        <row r="121">
          <cell r="AI121">
            <v>40513</v>
          </cell>
          <cell r="AJ121">
            <v>1.04999995231628</v>
          </cell>
        </row>
        <row r="122">
          <cell r="A122">
            <v>39904</v>
          </cell>
          <cell r="B122">
            <v>40</v>
          </cell>
          <cell r="C122">
            <v>33.3</v>
          </cell>
          <cell r="D122">
            <v>50.15</v>
          </cell>
          <cell r="E122">
            <v>27.0000076293945</v>
          </cell>
          <cell r="F122">
            <v>35.5</v>
          </cell>
          <cell r="G122">
            <v>0</v>
          </cell>
        </row>
        <row r="122">
          <cell r="I122">
            <v>3.43000030517578</v>
          </cell>
          <cell r="J122">
            <v>2.11999988555908</v>
          </cell>
          <cell r="K122">
            <v>1.69000005722046</v>
          </cell>
          <cell r="L122">
            <v>6.13000011444092</v>
          </cell>
          <cell r="M122">
            <v>33</v>
          </cell>
          <cell r="N122">
            <v>33</v>
          </cell>
          <cell r="O122">
            <v>36.5</v>
          </cell>
        </row>
        <row r="122">
          <cell r="R122">
            <v>36.3472709655762</v>
          </cell>
        </row>
        <row r="122">
          <cell r="T122">
            <v>33.9376792907715</v>
          </cell>
          <cell r="U122">
            <v>34.6876792907715</v>
          </cell>
        </row>
        <row r="122">
          <cell r="W122">
            <v>38.5676765441895</v>
          </cell>
        </row>
        <row r="122">
          <cell r="Y122">
            <v>35.1876792907715</v>
          </cell>
          <cell r="Z122">
            <v>34.2476806640625</v>
          </cell>
        </row>
        <row r="122">
          <cell r="AB122">
            <v>36.8022727966309</v>
          </cell>
          <cell r="AC122">
            <v>37.8022727966309</v>
          </cell>
          <cell r="AD122">
            <v>33.513557434082</v>
          </cell>
          <cell r="AE122">
            <v>34.4035453796387</v>
          </cell>
          <cell r="AF122">
            <v>34.9035453796387</v>
          </cell>
          <cell r="AG122">
            <v>34.7999938964844</v>
          </cell>
        </row>
        <row r="122">
          <cell r="AI122">
            <v>40544</v>
          </cell>
          <cell r="AJ122">
            <v>1.04999995231628</v>
          </cell>
        </row>
        <row r="123">
          <cell r="A123">
            <v>39934</v>
          </cell>
          <cell r="B123">
            <v>41</v>
          </cell>
          <cell r="C123">
            <v>34.3</v>
          </cell>
          <cell r="D123">
            <v>52.15</v>
          </cell>
          <cell r="E123">
            <v>28.0000114440918</v>
          </cell>
          <cell r="F123">
            <v>35.75</v>
          </cell>
          <cell r="G123">
            <v>0</v>
          </cell>
        </row>
        <row r="123">
          <cell r="I123">
            <v>3.43000030517578</v>
          </cell>
          <cell r="J123">
            <v>2.11999988555908</v>
          </cell>
          <cell r="K123">
            <v>1.69000005722046</v>
          </cell>
          <cell r="L123">
            <v>6.13000011444092</v>
          </cell>
          <cell r="M123">
            <v>37</v>
          </cell>
          <cell r="N123">
            <v>37</v>
          </cell>
          <cell r="O123">
            <v>40.5</v>
          </cell>
        </row>
        <row r="123">
          <cell r="R123">
            <v>40.0035705566406</v>
          </cell>
        </row>
        <row r="123">
          <cell r="T123">
            <v>38.0900001525879</v>
          </cell>
          <cell r="U123">
            <v>39.0900001525879</v>
          </cell>
        </row>
        <row r="123">
          <cell r="W123">
            <v>42.4899978637695</v>
          </cell>
        </row>
        <row r="123">
          <cell r="Y123">
            <v>39.3400001525879</v>
          </cell>
          <cell r="Z123">
            <v>37.3999977111816</v>
          </cell>
        </row>
        <row r="123">
          <cell r="AB123">
            <v>40.8335723876953</v>
          </cell>
          <cell r="AC123">
            <v>42.8335723876953</v>
          </cell>
          <cell r="AD123">
            <v>35.7435646057129</v>
          </cell>
          <cell r="AE123">
            <v>35.4335670471191</v>
          </cell>
          <cell r="AF123">
            <v>35.9335670471191</v>
          </cell>
          <cell r="AG123">
            <v>36.2500061035156</v>
          </cell>
        </row>
        <row r="123">
          <cell r="AI123">
            <v>40575</v>
          </cell>
          <cell r="AJ123">
            <v>1.04999995231628</v>
          </cell>
        </row>
        <row r="124">
          <cell r="A124">
            <v>39965</v>
          </cell>
          <cell r="B124">
            <v>49</v>
          </cell>
          <cell r="C124">
            <v>40.05</v>
          </cell>
          <cell r="D124">
            <v>62.15</v>
          </cell>
          <cell r="E124">
            <v>37.2500076293945</v>
          </cell>
          <cell r="F124">
            <v>42.75</v>
          </cell>
          <cell r="G124">
            <v>0</v>
          </cell>
        </row>
        <row r="124">
          <cell r="I124">
            <v>11.3699989318848</v>
          </cell>
          <cell r="J124">
            <v>8.09000015258789</v>
          </cell>
          <cell r="K124">
            <v>7.46000003814697</v>
          </cell>
          <cell r="L124">
            <v>6.55999994277954</v>
          </cell>
          <cell r="M124">
            <v>43.5</v>
          </cell>
          <cell r="N124">
            <v>43.5</v>
          </cell>
          <cell r="O124">
            <v>47</v>
          </cell>
        </row>
        <row r="124">
          <cell r="R124">
            <v>39.752857208252</v>
          </cell>
        </row>
        <row r="124">
          <cell r="T124">
            <v>50.0900001525879</v>
          </cell>
          <cell r="U124">
            <v>51.5900001525879</v>
          </cell>
        </row>
        <row r="124">
          <cell r="W124">
            <v>54.0899925231934</v>
          </cell>
        </row>
        <row r="124">
          <cell r="Y124">
            <v>51.3400001525879</v>
          </cell>
          <cell r="Z124">
            <v>49.1500015258789</v>
          </cell>
        </row>
        <row r="124">
          <cell r="AB124">
            <v>42.0428590393066</v>
          </cell>
          <cell r="AC124">
            <v>44.5428590393066</v>
          </cell>
          <cell r="AD124">
            <v>48.9899978637695</v>
          </cell>
          <cell r="AE124">
            <v>42.1828575134277</v>
          </cell>
          <cell r="AF124">
            <v>42.6828575134277</v>
          </cell>
          <cell r="AG124">
            <v>40.4999946594238</v>
          </cell>
        </row>
        <row r="124">
          <cell r="AI124">
            <v>40603</v>
          </cell>
          <cell r="AJ124">
            <v>1.04999995231628</v>
          </cell>
        </row>
        <row r="125">
          <cell r="A125">
            <v>39995</v>
          </cell>
          <cell r="B125">
            <v>65</v>
          </cell>
          <cell r="C125">
            <v>46.3</v>
          </cell>
          <cell r="D125">
            <v>85.15</v>
          </cell>
          <cell r="E125">
            <v>45.205005645752</v>
          </cell>
          <cell r="F125">
            <v>47.75</v>
          </cell>
          <cell r="G125">
            <v>0</v>
          </cell>
        </row>
        <row r="125">
          <cell r="I125">
            <v>11.3699989318848</v>
          </cell>
          <cell r="J125">
            <v>8.09000015258789</v>
          </cell>
          <cell r="K125">
            <v>7.46000003814697</v>
          </cell>
          <cell r="L125">
            <v>6.55999994277954</v>
          </cell>
          <cell r="M125">
            <v>53</v>
          </cell>
          <cell r="N125">
            <v>53</v>
          </cell>
          <cell r="O125">
            <v>57.5</v>
          </cell>
        </row>
        <row r="125">
          <cell r="R125">
            <v>52.3471450805664</v>
          </cell>
        </row>
        <row r="125">
          <cell r="T125">
            <v>55.5099992370606</v>
          </cell>
          <cell r="U125">
            <v>58.0099992370606</v>
          </cell>
        </row>
        <row r="125">
          <cell r="W125">
            <v>58.5099992370606</v>
          </cell>
        </row>
        <row r="125">
          <cell r="Y125">
            <v>56.7599992370606</v>
          </cell>
          <cell r="Z125">
            <v>54.3200006103516</v>
          </cell>
        </row>
        <row r="125">
          <cell r="AB125">
            <v>53.5999993896484</v>
          </cell>
          <cell r="AC125">
            <v>56.0999993896484</v>
          </cell>
          <cell r="AD125">
            <v>57.1974992370606</v>
          </cell>
          <cell r="AE125">
            <v>60.1250009155273</v>
          </cell>
          <cell r="AF125">
            <v>60.6250009155273</v>
          </cell>
          <cell r="AG125">
            <v>45.4999923706055</v>
          </cell>
        </row>
        <row r="125">
          <cell r="AI125">
            <v>40634</v>
          </cell>
          <cell r="AJ125">
            <v>1.04999995231628</v>
          </cell>
        </row>
        <row r="126">
          <cell r="A126">
            <v>40026</v>
          </cell>
          <cell r="B126">
            <v>65</v>
          </cell>
          <cell r="C126">
            <v>46.3</v>
          </cell>
          <cell r="D126">
            <v>85.15</v>
          </cell>
          <cell r="E126">
            <v>45.0100021362305</v>
          </cell>
          <cell r="F126">
            <v>47.75</v>
          </cell>
          <cell r="G126">
            <v>0</v>
          </cell>
        </row>
        <row r="126">
          <cell r="I126">
            <v>11.3699989318848</v>
          </cell>
          <cell r="J126">
            <v>8.09000015258789</v>
          </cell>
          <cell r="K126">
            <v>7.46000003814697</v>
          </cell>
          <cell r="L126">
            <v>6.55999994277954</v>
          </cell>
          <cell r="M126">
            <v>53</v>
          </cell>
          <cell r="N126">
            <v>53</v>
          </cell>
          <cell r="O126">
            <v>56.5</v>
          </cell>
        </row>
        <row r="126">
          <cell r="R126">
            <v>52.3471450805664</v>
          </cell>
        </row>
        <row r="126">
          <cell r="T126">
            <v>55.5099992370606</v>
          </cell>
          <cell r="U126">
            <v>58.0099992370606</v>
          </cell>
        </row>
        <row r="126">
          <cell r="W126">
            <v>58.5099992370606</v>
          </cell>
        </row>
        <row r="126">
          <cell r="Y126">
            <v>56.7599992370606</v>
          </cell>
          <cell r="Z126">
            <v>54.3200006103516</v>
          </cell>
        </row>
        <row r="126">
          <cell r="AB126">
            <v>54.2649993896484</v>
          </cell>
          <cell r="AC126">
            <v>56.7649993896484</v>
          </cell>
          <cell r="AD126">
            <v>57.1349992370606</v>
          </cell>
          <cell r="AE126">
            <v>60.1250009155273</v>
          </cell>
          <cell r="AF126">
            <v>60.6250009155273</v>
          </cell>
          <cell r="AG126">
            <v>45.5</v>
          </cell>
        </row>
        <row r="126">
          <cell r="AI126">
            <v>40664</v>
          </cell>
          <cell r="AJ126">
            <v>1.04999995231628</v>
          </cell>
        </row>
        <row r="127">
          <cell r="A127">
            <v>40057</v>
          </cell>
          <cell r="B127">
            <v>36.3</v>
          </cell>
          <cell r="C127">
            <v>33.3</v>
          </cell>
          <cell r="D127">
            <v>47.64</v>
          </cell>
          <cell r="E127">
            <v>29.4000015258789</v>
          </cell>
          <cell r="F127">
            <v>34.25</v>
          </cell>
          <cell r="G127">
            <v>0</v>
          </cell>
        </row>
        <row r="127">
          <cell r="I127">
            <v>2.92499995231628</v>
          </cell>
          <cell r="J127">
            <v>2.12000012397766</v>
          </cell>
          <cell r="K127">
            <v>1.69000005722046</v>
          </cell>
          <cell r="L127">
            <v>6.13000011444092</v>
          </cell>
          <cell r="M127">
            <v>32.5</v>
          </cell>
          <cell r="N127">
            <v>32.5</v>
          </cell>
          <cell r="O127">
            <v>36</v>
          </cell>
        </row>
        <row r="127">
          <cell r="R127">
            <v>35.9021415710449</v>
          </cell>
        </row>
        <row r="127">
          <cell r="T127">
            <v>31.2150001525879</v>
          </cell>
          <cell r="U127">
            <v>32.7150001525879</v>
          </cell>
        </row>
        <row r="127">
          <cell r="W127">
            <v>35.8650016784668</v>
          </cell>
        </row>
        <row r="127">
          <cell r="Y127">
            <v>32.4650001525879</v>
          </cell>
          <cell r="Z127">
            <v>31.024995803833</v>
          </cell>
        </row>
        <row r="127">
          <cell r="AB127">
            <v>35.7300033569336</v>
          </cell>
          <cell r="AC127">
            <v>37.2300033569336</v>
          </cell>
          <cell r="AD127">
            <v>31.165002822876</v>
          </cell>
          <cell r="AE127">
            <v>33.080005645752</v>
          </cell>
          <cell r="AF127">
            <v>33.580005645752</v>
          </cell>
          <cell r="AG127">
            <v>36.3500022888184</v>
          </cell>
        </row>
        <row r="127">
          <cell r="AI127">
            <v>40695</v>
          </cell>
          <cell r="AJ127">
            <v>1.54999995231628</v>
          </cell>
        </row>
        <row r="128">
          <cell r="A128">
            <v>40087</v>
          </cell>
          <cell r="B128">
            <v>34.3</v>
          </cell>
          <cell r="C128">
            <v>31.55</v>
          </cell>
          <cell r="D128">
            <v>45.64</v>
          </cell>
          <cell r="E128">
            <v>28.1999969482422</v>
          </cell>
          <cell r="F128">
            <v>34</v>
          </cell>
          <cell r="G128">
            <v>0</v>
          </cell>
        </row>
        <row r="128">
          <cell r="I128">
            <v>2.9300000667572</v>
          </cell>
          <cell r="J128">
            <v>2.11999988555908</v>
          </cell>
          <cell r="K128">
            <v>1.69000005722046</v>
          </cell>
          <cell r="L128">
            <v>6.13000011444092</v>
          </cell>
          <cell r="M128">
            <v>31.5</v>
          </cell>
          <cell r="N128">
            <v>31.5</v>
          </cell>
          <cell r="O128">
            <v>35</v>
          </cell>
        </row>
        <row r="128">
          <cell r="R128">
            <v>35.4051856994629</v>
          </cell>
        </row>
        <row r="128">
          <cell r="T128">
            <v>32.3665618896484</v>
          </cell>
          <cell r="U128">
            <v>32.3665618896484</v>
          </cell>
        </row>
        <row r="128">
          <cell r="W128">
            <v>36.8665580749512</v>
          </cell>
        </row>
        <row r="128">
          <cell r="Y128">
            <v>33.6165618896484</v>
          </cell>
          <cell r="Z128">
            <v>31.9765663146973</v>
          </cell>
        </row>
        <row r="128">
          <cell r="AB128">
            <v>35.9815635681152</v>
          </cell>
          <cell r="AC128">
            <v>36.9815635681152</v>
          </cell>
          <cell r="AD128">
            <v>32.3278160095215</v>
          </cell>
          <cell r="AE128">
            <v>31.3303146362305</v>
          </cell>
          <cell r="AF128">
            <v>31.8303146362305</v>
          </cell>
          <cell r="AG128">
            <v>36.0200019836426</v>
          </cell>
        </row>
        <row r="128">
          <cell r="AI128">
            <v>40725</v>
          </cell>
          <cell r="AJ128">
            <v>1.54999995231628</v>
          </cell>
        </row>
        <row r="129">
          <cell r="A129">
            <v>40118</v>
          </cell>
          <cell r="B129">
            <v>34.3</v>
          </cell>
          <cell r="C129">
            <v>31.55</v>
          </cell>
          <cell r="D129">
            <v>45.64</v>
          </cell>
          <cell r="E129">
            <v>31</v>
          </cell>
          <cell r="F129">
            <v>33.25</v>
          </cell>
          <cell r="G129">
            <v>0</v>
          </cell>
        </row>
        <row r="129">
          <cell r="I129">
            <v>2.92499995231628</v>
          </cell>
          <cell r="J129">
            <v>2.11999988555908</v>
          </cell>
          <cell r="K129">
            <v>1.69000005722046</v>
          </cell>
          <cell r="L129">
            <v>6.13000011444092</v>
          </cell>
          <cell r="M129">
            <v>31.5</v>
          </cell>
          <cell r="N129">
            <v>31.5</v>
          </cell>
          <cell r="O129">
            <v>35</v>
          </cell>
        </row>
        <row r="129">
          <cell r="R129">
            <v>35.505184173584</v>
          </cell>
        </row>
        <row r="129">
          <cell r="T129">
            <v>32.4665603637695</v>
          </cell>
          <cell r="U129">
            <v>32.4665603637695</v>
          </cell>
        </row>
        <row r="129">
          <cell r="W129">
            <v>36.9665565490723</v>
          </cell>
        </row>
        <row r="129">
          <cell r="Y129">
            <v>33.7165603637695</v>
          </cell>
          <cell r="Z129">
            <v>32.1765594482422</v>
          </cell>
        </row>
        <row r="129">
          <cell r="AB129">
            <v>36.0815620422363</v>
          </cell>
          <cell r="AC129">
            <v>37.0765609741211</v>
          </cell>
          <cell r="AD129">
            <v>32.8653144836426</v>
          </cell>
          <cell r="AE129">
            <v>31.4303131103516</v>
          </cell>
          <cell r="AF129">
            <v>31.9303131103516</v>
          </cell>
          <cell r="AG129">
            <v>34.2699981689453</v>
          </cell>
        </row>
        <row r="129">
          <cell r="AI129">
            <v>40756</v>
          </cell>
          <cell r="AJ129">
            <v>1.54999995231628</v>
          </cell>
        </row>
        <row r="130">
          <cell r="A130">
            <v>40148</v>
          </cell>
          <cell r="B130">
            <v>34.3</v>
          </cell>
          <cell r="C130">
            <v>31.55</v>
          </cell>
          <cell r="D130">
            <v>45.64</v>
          </cell>
          <cell r="E130">
            <v>34</v>
          </cell>
          <cell r="F130">
            <v>35.5</v>
          </cell>
          <cell r="G130">
            <v>0</v>
          </cell>
        </row>
        <row r="130">
          <cell r="I130">
            <v>2.92499995231628</v>
          </cell>
          <cell r="J130">
            <v>2.11999988555908</v>
          </cell>
          <cell r="K130">
            <v>1.69000005722046</v>
          </cell>
          <cell r="L130">
            <v>6.13000011444092</v>
          </cell>
          <cell r="M130">
            <v>31.5</v>
          </cell>
          <cell r="N130">
            <v>31.5</v>
          </cell>
          <cell r="O130">
            <v>35</v>
          </cell>
        </row>
        <row r="130">
          <cell r="R130">
            <v>35.6051826477051</v>
          </cell>
        </row>
        <row r="130">
          <cell r="T130">
            <v>32.5665588378906</v>
          </cell>
          <cell r="U130">
            <v>32.5665588378906</v>
          </cell>
        </row>
        <row r="130">
          <cell r="W130">
            <v>37.0665512084961</v>
          </cell>
        </row>
        <row r="130">
          <cell r="Y130">
            <v>33.8165588378906</v>
          </cell>
          <cell r="Z130">
            <v>33.0265617370606</v>
          </cell>
        </row>
        <row r="130">
          <cell r="AB130">
            <v>36.8065605163574</v>
          </cell>
          <cell r="AC130">
            <v>37.8015594482422</v>
          </cell>
          <cell r="AD130">
            <v>32.6528129577637</v>
          </cell>
          <cell r="AE130">
            <v>31.5303115844727</v>
          </cell>
          <cell r="AF130">
            <v>32.0303115844727</v>
          </cell>
          <cell r="AG130">
            <v>35.7699981689453</v>
          </cell>
        </row>
        <row r="130">
          <cell r="AI130">
            <v>40787</v>
          </cell>
          <cell r="AJ130">
            <v>1.54999995231628</v>
          </cell>
        </row>
        <row r="131">
          <cell r="A131">
            <v>40179</v>
          </cell>
          <cell r="B131">
            <v>44.5</v>
          </cell>
          <cell r="C131">
            <v>37.3</v>
          </cell>
          <cell r="D131">
            <v>56.85</v>
          </cell>
          <cell r="E131">
            <v>36.7550048828125</v>
          </cell>
          <cell r="F131">
            <v>43.75</v>
          </cell>
          <cell r="G131">
            <v>0</v>
          </cell>
        </row>
        <row r="131">
          <cell r="I131">
            <v>2.93000149726868</v>
          </cell>
          <cell r="J131">
            <v>2.11999988555908</v>
          </cell>
          <cell r="K131">
            <v>1.69000005722046</v>
          </cell>
          <cell r="L131">
            <v>6.13000011444092</v>
          </cell>
          <cell r="M131">
            <v>36</v>
          </cell>
          <cell r="N131">
            <v>36</v>
          </cell>
          <cell r="O131">
            <v>39.5</v>
          </cell>
        </row>
        <row r="131">
          <cell r="R131">
            <v>40.7823867797852</v>
          </cell>
        </row>
        <row r="131">
          <cell r="T131">
            <v>36.245719909668</v>
          </cell>
          <cell r="U131">
            <v>36.745719909668</v>
          </cell>
        </row>
        <row r="131">
          <cell r="W131">
            <v>40.8137168884277</v>
          </cell>
        </row>
        <row r="131">
          <cell r="Y131">
            <v>37.495719909668</v>
          </cell>
          <cell r="Z131">
            <v>36.1437187194824</v>
          </cell>
        </row>
        <row r="131">
          <cell r="AB131">
            <v>41.9873886108398</v>
          </cell>
          <cell r="AC131">
            <v>42.9873886108398</v>
          </cell>
          <cell r="AD131">
            <v>36.3928642272949</v>
          </cell>
          <cell r="AE131">
            <v>39.8378639221191</v>
          </cell>
          <cell r="AF131">
            <v>40.3378639221191</v>
          </cell>
          <cell r="AG131">
            <v>36.2199996948242</v>
          </cell>
        </row>
        <row r="131">
          <cell r="AI131">
            <v>40817</v>
          </cell>
          <cell r="AJ131">
            <v>1.54999995231628</v>
          </cell>
        </row>
        <row r="132">
          <cell r="A132">
            <v>40210</v>
          </cell>
          <cell r="B132">
            <v>44.5</v>
          </cell>
          <cell r="C132">
            <v>37.3</v>
          </cell>
          <cell r="D132">
            <v>56.85</v>
          </cell>
          <cell r="E132">
            <v>35.0050048828125</v>
          </cell>
          <cell r="F132">
            <v>43.75</v>
          </cell>
          <cell r="G132">
            <v>0</v>
          </cell>
        </row>
        <row r="132">
          <cell r="I132">
            <v>2.93000149726868</v>
          </cell>
          <cell r="J132">
            <v>2.11999988555908</v>
          </cell>
          <cell r="K132">
            <v>1.69000005722046</v>
          </cell>
          <cell r="L132">
            <v>6.13000011444092</v>
          </cell>
          <cell r="M132">
            <v>36</v>
          </cell>
          <cell r="N132">
            <v>36</v>
          </cell>
          <cell r="O132">
            <v>39.5</v>
          </cell>
        </row>
        <row r="132">
          <cell r="R132">
            <v>40.4323844909668</v>
          </cell>
        </row>
        <row r="132">
          <cell r="T132">
            <v>35.6457176208496</v>
          </cell>
          <cell r="U132">
            <v>36.1457176208496</v>
          </cell>
        </row>
        <row r="132">
          <cell r="W132">
            <v>40.2157096862793</v>
          </cell>
        </row>
        <row r="132">
          <cell r="Y132">
            <v>36.8957176208496</v>
          </cell>
          <cell r="Z132">
            <v>35.5457153320313</v>
          </cell>
        </row>
        <row r="132">
          <cell r="AB132">
            <v>41.8873863220215</v>
          </cell>
          <cell r="AC132">
            <v>42.8873863220215</v>
          </cell>
          <cell r="AD132">
            <v>35.6678619384766</v>
          </cell>
          <cell r="AE132">
            <v>39.4878616333008</v>
          </cell>
          <cell r="AF132">
            <v>39.9878616333008</v>
          </cell>
          <cell r="AG132">
            <v>35.569994354248</v>
          </cell>
        </row>
        <row r="132">
          <cell r="AI132">
            <v>40848</v>
          </cell>
          <cell r="AJ132">
            <v>1.54999995231628</v>
          </cell>
        </row>
        <row r="133">
          <cell r="A133">
            <v>40238</v>
          </cell>
          <cell r="B133">
            <v>39.5</v>
          </cell>
          <cell r="C133">
            <v>33.8</v>
          </cell>
          <cell r="D133">
            <v>49.85</v>
          </cell>
          <cell r="E133">
            <v>32.2500076293945</v>
          </cell>
          <cell r="F133">
            <v>36</v>
          </cell>
          <cell r="G133">
            <v>0</v>
          </cell>
        </row>
        <row r="133">
          <cell r="I133">
            <v>2.92499995231628</v>
          </cell>
          <cell r="J133">
            <v>2.11999988555908</v>
          </cell>
          <cell r="K133">
            <v>1.69000005722046</v>
          </cell>
          <cell r="L133">
            <v>6.13000011444092</v>
          </cell>
          <cell r="M133">
            <v>34</v>
          </cell>
          <cell r="N133">
            <v>34</v>
          </cell>
          <cell r="O133">
            <v>37.5</v>
          </cell>
        </row>
        <row r="133">
          <cell r="R133">
            <v>36.1472702026367</v>
          </cell>
        </row>
        <row r="133">
          <cell r="T133">
            <v>34.1076812744141</v>
          </cell>
          <cell r="U133">
            <v>34.8576812744141</v>
          </cell>
        </row>
        <row r="133">
          <cell r="W133">
            <v>38.6876792907715</v>
          </cell>
        </row>
        <row r="133">
          <cell r="Y133">
            <v>35.3576774597168</v>
          </cell>
          <cell r="Z133">
            <v>34.5076789855957</v>
          </cell>
        </row>
        <row r="133">
          <cell r="AB133">
            <v>36.6022720336914</v>
          </cell>
          <cell r="AC133">
            <v>37.6022720336914</v>
          </cell>
          <cell r="AD133">
            <v>34.0585556030273</v>
          </cell>
          <cell r="AE133">
            <v>33.7035446166992</v>
          </cell>
          <cell r="AF133">
            <v>34.2035446166992</v>
          </cell>
          <cell r="AG133">
            <v>34.0999931335449</v>
          </cell>
        </row>
        <row r="133">
          <cell r="AI133">
            <v>40878</v>
          </cell>
          <cell r="AJ133">
            <v>1.04999995231628</v>
          </cell>
        </row>
        <row r="134">
          <cell r="A134">
            <v>40269</v>
          </cell>
          <cell r="B134">
            <v>40.5</v>
          </cell>
          <cell r="C134">
            <v>33.8</v>
          </cell>
          <cell r="D134">
            <v>50.85</v>
          </cell>
          <cell r="E134">
            <v>27.5000076293945</v>
          </cell>
          <cell r="F134">
            <v>36</v>
          </cell>
          <cell r="G134">
            <v>0</v>
          </cell>
        </row>
        <row r="134">
          <cell r="I134">
            <v>3.43000030517578</v>
          </cell>
          <cell r="J134">
            <v>2.11999988555908</v>
          </cell>
          <cell r="K134">
            <v>1.69000005722046</v>
          </cell>
          <cell r="L134">
            <v>6.13000011444092</v>
          </cell>
          <cell r="M134">
            <v>33</v>
          </cell>
          <cell r="N134">
            <v>33</v>
          </cell>
          <cell r="O134">
            <v>36.5</v>
          </cell>
        </row>
        <row r="134">
          <cell r="R134">
            <v>36.5972709655762</v>
          </cell>
        </row>
        <row r="134">
          <cell r="T134">
            <v>34.3076820373535</v>
          </cell>
          <cell r="U134">
            <v>35.0576820373535</v>
          </cell>
        </row>
        <row r="134">
          <cell r="W134">
            <v>38.9376792907715</v>
          </cell>
        </row>
        <row r="134">
          <cell r="Y134">
            <v>35.5576820373535</v>
          </cell>
          <cell r="Z134">
            <v>34.7076797485352</v>
          </cell>
        </row>
        <row r="134">
          <cell r="AB134">
            <v>36.8022727966309</v>
          </cell>
          <cell r="AC134">
            <v>37.8022727966309</v>
          </cell>
          <cell r="AD134">
            <v>33.8835601806641</v>
          </cell>
          <cell r="AE134">
            <v>34.1535453796387</v>
          </cell>
          <cell r="AF134">
            <v>34.6535453796387</v>
          </cell>
          <cell r="AG134">
            <v>35.2999938964844</v>
          </cell>
        </row>
        <row r="134">
          <cell r="AI134">
            <v>40909</v>
          </cell>
          <cell r="AJ134">
            <v>1.04999995231628</v>
          </cell>
        </row>
        <row r="135">
          <cell r="A135">
            <v>40299</v>
          </cell>
          <cell r="B135">
            <v>41.5</v>
          </cell>
          <cell r="C135">
            <v>34.8</v>
          </cell>
          <cell r="D135">
            <v>52.85</v>
          </cell>
          <cell r="E135">
            <v>28.5000114440918</v>
          </cell>
          <cell r="F135">
            <v>36.25</v>
          </cell>
          <cell r="G135">
            <v>0</v>
          </cell>
        </row>
        <row r="135">
          <cell r="I135">
            <v>3.43000030517578</v>
          </cell>
          <cell r="J135">
            <v>2.11999988555908</v>
          </cell>
          <cell r="K135">
            <v>1.69000005722046</v>
          </cell>
          <cell r="L135">
            <v>6.13000011444092</v>
          </cell>
          <cell r="M135">
            <v>37</v>
          </cell>
          <cell r="N135">
            <v>37</v>
          </cell>
          <cell r="O135">
            <v>40.5</v>
          </cell>
        </row>
        <row r="135">
          <cell r="R135">
            <v>40.2535705566406</v>
          </cell>
        </row>
        <row r="135">
          <cell r="T135">
            <v>38.9600028991699</v>
          </cell>
          <cell r="U135">
            <v>39.9600028991699</v>
          </cell>
        </row>
        <row r="135">
          <cell r="W135">
            <v>43.3600006103516</v>
          </cell>
        </row>
        <row r="135">
          <cell r="Y135">
            <v>40.2100028991699</v>
          </cell>
          <cell r="Z135">
            <v>38.3599967956543</v>
          </cell>
        </row>
        <row r="135">
          <cell r="AB135">
            <v>40.8335723876953</v>
          </cell>
          <cell r="AC135">
            <v>42.8335723876953</v>
          </cell>
          <cell r="AD135">
            <v>36.6135673522949</v>
          </cell>
          <cell r="AE135">
            <v>35.1835670471191</v>
          </cell>
          <cell r="AF135">
            <v>35.6835670471191</v>
          </cell>
          <cell r="AG135">
            <v>36.7500061035156</v>
          </cell>
        </row>
        <row r="135">
          <cell r="AI135">
            <v>40940</v>
          </cell>
          <cell r="AJ135">
            <v>1.04999995231628</v>
          </cell>
        </row>
        <row r="136">
          <cell r="A136">
            <v>40330</v>
          </cell>
          <cell r="B136">
            <v>49.5</v>
          </cell>
          <cell r="C136">
            <v>40.55</v>
          </cell>
          <cell r="D136">
            <v>62.85</v>
          </cell>
          <cell r="E136">
            <v>37.7500076293945</v>
          </cell>
          <cell r="F136">
            <v>43.25</v>
          </cell>
          <cell r="G136">
            <v>0</v>
          </cell>
        </row>
        <row r="136">
          <cell r="I136">
            <v>11.3699989318848</v>
          </cell>
          <cell r="J136">
            <v>8.09000015258789</v>
          </cell>
          <cell r="K136">
            <v>7.46000003814697</v>
          </cell>
          <cell r="L136">
            <v>6.55999994277954</v>
          </cell>
          <cell r="M136">
            <v>47</v>
          </cell>
          <cell r="N136">
            <v>47</v>
          </cell>
          <cell r="O136">
            <v>50.5</v>
          </cell>
        </row>
        <row r="136">
          <cell r="R136">
            <v>40.502857208252</v>
          </cell>
        </row>
        <row r="136">
          <cell r="T136">
            <v>51.9600028991699</v>
          </cell>
          <cell r="U136">
            <v>53.4600028991699</v>
          </cell>
        </row>
        <row r="136">
          <cell r="W136">
            <v>55.9599952697754</v>
          </cell>
        </row>
        <row r="136">
          <cell r="Y136">
            <v>53.2100028991699</v>
          </cell>
          <cell r="Z136">
            <v>51.1100006103516</v>
          </cell>
        </row>
        <row r="136">
          <cell r="AB136">
            <v>42.5428590393066</v>
          </cell>
          <cell r="AC136">
            <v>45.0428590393066</v>
          </cell>
          <cell r="AD136">
            <v>50.8600006103516</v>
          </cell>
          <cell r="AE136">
            <v>42.4328575134277</v>
          </cell>
          <cell r="AF136">
            <v>42.9328575134277</v>
          </cell>
          <cell r="AG136">
            <v>41.7499946594238</v>
          </cell>
        </row>
        <row r="136">
          <cell r="AI136">
            <v>40969</v>
          </cell>
          <cell r="AJ136">
            <v>1.04999995231628</v>
          </cell>
        </row>
        <row r="137">
          <cell r="A137">
            <v>40360</v>
          </cell>
          <cell r="B137">
            <v>65.5</v>
          </cell>
          <cell r="C137">
            <v>46.8</v>
          </cell>
          <cell r="D137">
            <v>85.85</v>
          </cell>
          <cell r="E137">
            <v>45.705005645752</v>
          </cell>
          <cell r="F137">
            <v>48.25</v>
          </cell>
          <cell r="G137">
            <v>0</v>
          </cell>
        </row>
        <row r="137">
          <cell r="I137">
            <v>11.3699989318848</v>
          </cell>
          <cell r="J137">
            <v>8.09000015258789</v>
          </cell>
          <cell r="K137">
            <v>7.46000003814697</v>
          </cell>
          <cell r="L137">
            <v>6.55999994277954</v>
          </cell>
          <cell r="M137">
            <v>53</v>
          </cell>
          <cell r="N137">
            <v>53</v>
          </cell>
          <cell r="O137">
            <v>56.5</v>
          </cell>
        </row>
        <row r="137">
          <cell r="R137">
            <v>54.0971450805664</v>
          </cell>
        </row>
        <row r="137">
          <cell r="T137">
            <v>57.3800019836426</v>
          </cell>
          <cell r="U137">
            <v>59.8800019836426</v>
          </cell>
        </row>
        <row r="137">
          <cell r="W137">
            <v>60.3800019836426</v>
          </cell>
        </row>
        <row r="137">
          <cell r="Y137">
            <v>58.6300019836426</v>
          </cell>
          <cell r="Z137">
            <v>56.2799996948242</v>
          </cell>
        </row>
        <row r="137">
          <cell r="AB137">
            <v>55.0999993896484</v>
          </cell>
          <cell r="AC137">
            <v>57.5999993896484</v>
          </cell>
          <cell r="AD137">
            <v>59.0675019836426</v>
          </cell>
          <cell r="AE137">
            <v>61.3750009155273</v>
          </cell>
          <cell r="AF137">
            <v>61.8750009155273</v>
          </cell>
          <cell r="AG137">
            <v>47.4999923706055</v>
          </cell>
        </row>
        <row r="137">
          <cell r="AI137">
            <v>41000</v>
          </cell>
          <cell r="AJ137">
            <v>1.04999995231628</v>
          </cell>
        </row>
        <row r="138">
          <cell r="A138">
            <v>40391</v>
          </cell>
          <cell r="B138">
            <v>65.5</v>
          </cell>
          <cell r="C138">
            <v>46.8</v>
          </cell>
          <cell r="D138">
            <v>85.85</v>
          </cell>
          <cell r="E138">
            <v>45.5100021362305</v>
          </cell>
          <cell r="F138">
            <v>48.25</v>
          </cell>
          <cell r="G138">
            <v>0</v>
          </cell>
        </row>
        <row r="138">
          <cell r="I138">
            <v>11.3699989318848</v>
          </cell>
          <cell r="J138">
            <v>8.09000015258789</v>
          </cell>
          <cell r="K138">
            <v>7.46000003814697</v>
          </cell>
          <cell r="L138">
            <v>6.55999994277954</v>
          </cell>
          <cell r="M138">
            <v>53</v>
          </cell>
          <cell r="N138">
            <v>53</v>
          </cell>
          <cell r="O138">
            <v>56.5</v>
          </cell>
        </row>
        <row r="138">
          <cell r="R138">
            <v>54.0971450805664</v>
          </cell>
        </row>
        <row r="138">
          <cell r="T138">
            <v>57.3800019836426</v>
          </cell>
          <cell r="U138">
            <v>59.8800019836426</v>
          </cell>
        </row>
        <row r="138">
          <cell r="W138">
            <v>60.3800019836426</v>
          </cell>
        </row>
        <row r="138">
          <cell r="Y138">
            <v>58.6300019836426</v>
          </cell>
          <cell r="Z138">
            <v>56.2799996948242</v>
          </cell>
        </row>
        <row r="138">
          <cell r="AB138">
            <v>55.7649993896484</v>
          </cell>
          <cell r="AC138">
            <v>58.2649993896484</v>
          </cell>
          <cell r="AD138">
            <v>59.0050019836426</v>
          </cell>
          <cell r="AE138">
            <v>61.3750009155273</v>
          </cell>
          <cell r="AF138">
            <v>61.8750009155273</v>
          </cell>
          <cell r="AG138">
            <v>47.5</v>
          </cell>
        </row>
        <row r="138">
          <cell r="AI138">
            <v>41030</v>
          </cell>
          <cell r="AJ138">
            <v>1.04999995231628</v>
          </cell>
        </row>
        <row r="139">
          <cell r="A139">
            <v>40422</v>
          </cell>
          <cell r="B139">
            <v>36.8</v>
          </cell>
          <cell r="C139">
            <v>33.8</v>
          </cell>
          <cell r="D139">
            <v>48.34</v>
          </cell>
          <cell r="E139">
            <v>29.9000015258789</v>
          </cell>
          <cell r="F139">
            <v>34.75</v>
          </cell>
          <cell r="G139">
            <v>0</v>
          </cell>
        </row>
        <row r="139">
          <cell r="I139">
            <v>2.92499995231628</v>
          </cell>
          <cell r="J139">
            <v>2.12000012397766</v>
          </cell>
          <cell r="K139">
            <v>1.69000005722046</v>
          </cell>
          <cell r="L139">
            <v>6.13000011444092</v>
          </cell>
          <cell r="M139">
            <v>32.5</v>
          </cell>
          <cell r="N139">
            <v>32.5</v>
          </cell>
          <cell r="O139">
            <v>36</v>
          </cell>
        </row>
        <row r="139">
          <cell r="R139">
            <v>36.1521415710449</v>
          </cell>
        </row>
        <row r="139">
          <cell r="T139">
            <v>31.3350009918213</v>
          </cell>
          <cell r="U139">
            <v>32.8350028991699</v>
          </cell>
        </row>
        <row r="139">
          <cell r="W139">
            <v>35.9850044250488</v>
          </cell>
        </row>
        <row r="139">
          <cell r="Y139">
            <v>32.5850028991699</v>
          </cell>
          <cell r="Z139">
            <v>31.2349967956543</v>
          </cell>
        </row>
        <row r="139">
          <cell r="AB139">
            <v>35.7300033569336</v>
          </cell>
          <cell r="AC139">
            <v>37.2300033569336</v>
          </cell>
          <cell r="AD139">
            <v>31.2850017547607</v>
          </cell>
          <cell r="AE139">
            <v>32.830005645752</v>
          </cell>
          <cell r="AF139">
            <v>33.330005645752</v>
          </cell>
          <cell r="AG139">
            <v>36.8500022888184</v>
          </cell>
        </row>
        <row r="139">
          <cell r="AI139">
            <v>41061</v>
          </cell>
          <cell r="AJ139">
            <v>1.54999995231628</v>
          </cell>
        </row>
        <row r="140">
          <cell r="A140">
            <v>40452</v>
          </cell>
          <cell r="B140">
            <v>34.8</v>
          </cell>
          <cell r="C140">
            <v>32.05</v>
          </cell>
          <cell r="D140">
            <v>46.34</v>
          </cell>
          <cell r="E140">
            <v>28.6999969482422</v>
          </cell>
          <cell r="F140">
            <v>34.5</v>
          </cell>
          <cell r="G140">
            <v>0</v>
          </cell>
        </row>
        <row r="140">
          <cell r="I140">
            <v>2.9300000667572</v>
          </cell>
          <cell r="J140">
            <v>2.11999988555908</v>
          </cell>
          <cell r="K140">
            <v>1.69000005722046</v>
          </cell>
          <cell r="L140">
            <v>6.13000011444092</v>
          </cell>
          <cell r="M140">
            <v>31.5</v>
          </cell>
          <cell r="N140">
            <v>31.5</v>
          </cell>
          <cell r="O140">
            <v>35</v>
          </cell>
        </row>
        <row r="140">
          <cell r="R140">
            <v>35.6551856994629</v>
          </cell>
        </row>
        <row r="140">
          <cell r="T140">
            <v>32.7365646362305</v>
          </cell>
          <cell r="U140">
            <v>32.7365646362305</v>
          </cell>
        </row>
        <row r="140">
          <cell r="W140">
            <v>37.2365608215332</v>
          </cell>
        </row>
        <row r="140">
          <cell r="Y140">
            <v>33.9865646362305</v>
          </cell>
          <cell r="Z140">
            <v>32.4365653991699</v>
          </cell>
        </row>
        <row r="140">
          <cell r="AB140">
            <v>35.9815635681152</v>
          </cell>
          <cell r="AC140">
            <v>36.9815635681152</v>
          </cell>
          <cell r="AD140">
            <v>32.6978187561035</v>
          </cell>
          <cell r="AE140">
            <v>31.0803146362305</v>
          </cell>
          <cell r="AF140">
            <v>31.5803146362305</v>
          </cell>
          <cell r="AG140">
            <v>36.3700019836426</v>
          </cell>
        </row>
        <row r="140">
          <cell r="AI140">
            <v>41091</v>
          </cell>
          <cell r="AJ140">
            <v>1.54999995231628</v>
          </cell>
        </row>
        <row r="141">
          <cell r="A141">
            <v>40483</v>
          </cell>
          <cell r="B141">
            <v>34.8</v>
          </cell>
          <cell r="C141">
            <v>32.05</v>
          </cell>
          <cell r="D141">
            <v>46.34</v>
          </cell>
          <cell r="E141">
            <v>31.5</v>
          </cell>
          <cell r="F141">
            <v>33.75</v>
          </cell>
          <cell r="G141">
            <v>0</v>
          </cell>
        </row>
        <row r="141">
          <cell r="I141">
            <v>2.92499995231628</v>
          </cell>
          <cell r="J141">
            <v>2.11999988555908</v>
          </cell>
          <cell r="K141">
            <v>1.69000005722046</v>
          </cell>
          <cell r="L141">
            <v>6.13000011444092</v>
          </cell>
          <cell r="M141">
            <v>31.5</v>
          </cell>
          <cell r="N141">
            <v>31.5</v>
          </cell>
          <cell r="O141">
            <v>35</v>
          </cell>
        </row>
        <row r="141">
          <cell r="R141">
            <v>35.755184173584</v>
          </cell>
        </row>
        <row r="141">
          <cell r="T141">
            <v>32.8365631103516</v>
          </cell>
          <cell r="U141">
            <v>32.8365631103516</v>
          </cell>
        </row>
        <row r="141">
          <cell r="W141">
            <v>37.3365592956543</v>
          </cell>
        </row>
        <row r="141">
          <cell r="Y141">
            <v>34.0865631103516</v>
          </cell>
          <cell r="Z141">
            <v>32.6365585327148</v>
          </cell>
        </row>
        <row r="141">
          <cell r="AB141">
            <v>36.0815620422363</v>
          </cell>
          <cell r="AC141">
            <v>37.0765609741211</v>
          </cell>
          <cell r="AD141">
            <v>33.2353172302246</v>
          </cell>
          <cell r="AE141">
            <v>31.1803131103516</v>
          </cell>
          <cell r="AF141">
            <v>31.6803131103516</v>
          </cell>
          <cell r="AG141">
            <v>34.6199981689453</v>
          </cell>
        </row>
        <row r="141">
          <cell r="AI141">
            <v>41122</v>
          </cell>
          <cell r="AJ141">
            <v>1.54999995231628</v>
          </cell>
        </row>
        <row r="142">
          <cell r="A142">
            <v>40513</v>
          </cell>
          <cell r="B142">
            <v>34.8</v>
          </cell>
          <cell r="C142">
            <v>32.05</v>
          </cell>
          <cell r="D142">
            <v>46.34</v>
          </cell>
          <cell r="E142">
            <v>34.5</v>
          </cell>
          <cell r="F142">
            <v>36</v>
          </cell>
          <cell r="G142">
            <v>0</v>
          </cell>
        </row>
        <row r="142">
          <cell r="I142">
            <v>2.92499995231628</v>
          </cell>
          <cell r="J142">
            <v>2.11999988555908</v>
          </cell>
          <cell r="K142">
            <v>1.69000005722046</v>
          </cell>
          <cell r="L142">
            <v>6.13000011444092</v>
          </cell>
          <cell r="M142">
            <v>31.5</v>
          </cell>
          <cell r="N142">
            <v>31.5</v>
          </cell>
          <cell r="O142">
            <v>35</v>
          </cell>
        </row>
        <row r="142">
          <cell r="R142">
            <v>35.8551826477051</v>
          </cell>
        </row>
        <row r="142">
          <cell r="T142">
            <v>32.9365615844727</v>
          </cell>
          <cell r="U142">
            <v>32.9365615844727</v>
          </cell>
        </row>
        <row r="142">
          <cell r="W142">
            <v>37.4365539550781</v>
          </cell>
        </row>
        <row r="142">
          <cell r="Y142">
            <v>34.1865615844727</v>
          </cell>
          <cell r="Z142">
            <v>33.4865608215332</v>
          </cell>
        </row>
        <row r="142">
          <cell r="AB142">
            <v>36.8065605163574</v>
          </cell>
          <cell r="AC142">
            <v>37.8015594482422</v>
          </cell>
          <cell r="AD142">
            <v>33.0228157043457</v>
          </cell>
          <cell r="AE142">
            <v>31.2803115844727</v>
          </cell>
          <cell r="AF142">
            <v>31.7803115844727</v>
          </cell>
          <cell r="AG142">
            <v>36.1199981689453</v>
          </cell>
        </row>
        <row r="142">
          <cell r="AI142">
            <v>41153</v>
          </cell>
          <cell r="AJ142">
            <v>1.54999995231628</v>
          </cell>
        </row>
        <row r="143">
          <cell r="A143">
            <v>40544</v>
          </cell>
          <cell r="B143">
            <v>44.75</v>
          </cell>
          <cell r="C143">
            <v>37.55</v>
          </cell>
          <cell r="D143">
            <v>56.9</v>
          </cell>
          <cell r="E143">
            <v>37.2550048828125</v>
          </cell>
          <cell r="F143">
            <v>43.85</v>
          </cell>
          <cell r="G143">
            <v>0</v>
          </cell>
        </row>
        <row r="143">
          <cell r="I143">
            <v>2.93000149726868</v>
          </cell>
          <cell r="J143">
            <v>2.11999988555908</v>
          </cell>
          <cell r="K143">
            <v>1.69000005722046</v>
          </cell>
          <cell r="L143">
            <v>6.13000011444092</v>
          </cell>
          <cell r="M143">
            <v>37.25</v>
          </cell>
          <cell r="N143">
            <v>37.25</v>
          </cell>
          <cell r="O143">
            <v>40.75</v>
          </cell>
        </row>
        <row r="143">
          <cell r="R143">
            <v>41.2823867797852</v>
          </cell>
        </row>
        <row r="143">
          <cell r="T143">
            <v>36.745719909668</v>
          </cell>
          <cell r="U143">
            <v>37.245719909668</v>
          </cell>
        </row>
        <row r="143">
          <cell r="W143">
            <v>41.3137168884277</v>
          </cell>
        </row>
        <row r="143">
          <cell r="Y143">
            <v>37.995719909668</v>
          </cell>
          <cell r="Z143">
            <v>36.4937210083008</v>
          </cell>
        </row>
        <row r="143">
          <cell r="AB143">
            <v>41.7823867797852</v>
          </cell>
          <cell r="AC143">
            <v>42.7823867797852</v>
          </cell>
          <cell r="AD143">
            <v>36.1178665161133</v>
          </cell>
          <cell r="AE143">
            <v>42.8828620910645</v>
          </cell>
          <cell r="AF143">
            <v>43.3828620910645</v>
          </cell>
          <cell r="AG143">
            <v>36.7199996948242</v>
          </cell>
        </row>
        <row r="143">
          <cell r="AI143">
            <v>41183</v>
          </cell>
          <cell r="AJ143">
            <v>1.54999995231628</v>
          </cell>
        </row>
        <row r="144">
          <cell r="A144">
            <v>40575</v>
          </cell>
          <cell r="B144">
            <v>44.75</v>
          </cell>
          <cell r="C144">
            <v>37.55</v>
          </cell>
          <cell r="D144">
            <v>56.9</v>
          </cell>
          <cell r="E144">
            <v>35.5050048828125</v>
          </cell>
          <cell r="F144">
            <v>43.85</v>
          </cell>
          <cell r="G144">
            <v>0</v>
          </cell>
        </row>
        <row r="144">
          <cell r="I144">
            <v>2.93000149726868</v>
          </cell>
          <cell r="J144">
            <v>2.11999988555908</v>
          </cell>
          <cell r="K144">
            <v>1.69000005722046</v>
          </cell>
          <cell r="L144">
            <v>6.13000011444092</v>
          </cell>
          <cell r="M144">
            <v>37.25</v>
          </cell>
          <cell r="N144">
            <v>37.25</v>
          </cell>
          <cell r="O144">
            <v>40.75</v>
          </cell>
        </row>
        <row r="144">
          <cell r="R144">
            <v>40.9323844909668</v>
          </cell>
        </row>
        <row r="144">
          <cell r="T144">
            <v>36.1457176208496</v>
          </cell>
          <cell r="U144">
            <v>36.6457176208496</v>
          </cell>
        </row>
        <row r="144">
          <cell r="W144">
            <v>40.7157096862793</v>
          </cell>
        </row>
        <row r="144">
          <cell r="Y144">
            <v>37.3957176208496</v>
          </cell>
          <cell r="Z144">
            <v>35.8957176208496</v>
          </cell>
        </row>
        <row r="144">
          <cell r="AB144">
            <v>41.4323844909668</v>
          </cell>
          <cell r="AC144">
            <v>42.4323844909668</v>
          </cell>
          <cell r="AD144">
            <v>35.5178642272949</v>
          </cell>
          <cell r="AE144">
            <v>42.5328598022461</v>
          </cell>
          <cell r="AF144">
            <v>43.0328598022461</v>
          </cell>
          <cell r="AG144">
            <v>36.069994354248</v>
          </cell>
        </row>
        <row r="144">
          <cell r="AI144">
            <v>41214</v>
          </cell>
          <cell r="AJ144">
            <v>1.54999995231628</v>
          </cell>
        </row>
        <row r="145">
          <cell r="A145">
            <v>40603</v>
          </cell>
          <cell r="B145">
            <v>39.75</v>
          </cell>
          <cell r="C145">
            <v>34.05</v>
          </cell>
          <cell r="D145">
            <v>49.9</v>
          </cell>
          <cell r="E145">
            <v>32.7500076293945</v>
          </cell>
          <cell r="F145">
            <v>36.1</v>
          </cell>
          <cell r="G145">
            <v>0</v>
          </cell>
        </row>
        <row r="145">
          <cell r="I145">
            <v>2.92499995231628</v>
          </cell>
          <cell r="J145">
            <v>2.11999988555908</v>
          </cell>
          <cell r="K145">
            <v>1.69000005722046</v>
          </cell>
          <cell r="L145">
            <v>6.13000011444092</v>
          </cell>
          <cell r="M145">
            <v>34.5</v>
          </cell>
          <cell r="N145">
            <v>34.5</v>
          </cell>
          <cell r="O145">
            <v>38</v>
          </cell>
        </row>
        <row r="145">
          <cell r="R145">
            <v>36.6472702026367</v>
          </cell>
        </row>
        <row r="145">
          <cell r="T145">
            <v>34.6076812744141</v>
          </cell>
          <cell r="U145">
            <v>35.3576812744141</v>
          </cell>
        </row>
        <row r="145">
          <cell r="W145">
            <v>39.1876792907715</v>
          </cell>
        </row>
        <row r="145">
          <cell r="Y145">
            <v>35.8576774597168</v>
          </cell>
          <cell r="Z145">
            <v>34.3576812744141</v>
          </cell>
        </row>
        <row r="145">
          <cell r="AB145">
            <v>36.8972702026367</v>
          </cell>
          <cell r="AC145">
            <v>37.8972702026367</v>
          </cell>
          <cell r="AD145">
            <v>34.7335586547852</v>
          </cell>
          <cell r="AE145">
            <v>37.2485427856445</v>
          </cell>
          <cell r="AF145">
            <v>37.7485427856445</v>
          </cell>
          <cell r="AG145">
            <v>34.5999931335449</v>
          </cell>
        </row>
        <row r="145">
          <cell r="AI145">
            <v>41244</v>
          </cell>
          <cell r="AJ145">
            <v>1.04999995231628</v>
          </cell>
        </row>
        <row r="146">
          <cell r="A146">
            <v>40634</v>
          </cell>
          <cell r="B146">
            <v>40.75</v>
          </cell>
          <cell r="C146">
            <v>34.05</v>
          </cell>
          <cell r="D146">
            <v>50.9</v>
          </cell>
          <cell r="E146">
            <v>28.0000076293945</v>
          </cell>
          <cell r="F146">
            <v>36.1</v>
          </cell>
          <cell r="G146">
            <v>0</v>
          </cell>
        </row>
        <row r="146">
          <cell r="I146">
            <v>3.43000030517578</v>
          </cell>
          <cell r="J146">
            <v>2.11999988555908</v>
          </cell>
          <cell r="K146">
            <v>1.69000005722046</v>
          </cell>
          <cell r="L146">
            <v>6.13000011444092</v>
          </cell>
          <cell r="M146">
            <v>33.5</v>
          </cell>
          <cell r="N146">
            <v>33.5</v>
          </cell>
          <cell r="O146">
            <v>37</v>
          </cell>
        </row>
        <row r="146">
          <cell r="R146">
            <v>37.0972709655762</v>
          </cell>
        </row>
        <row r="146">
          <cell r="T146">
            <v>34.8076820373535</v>
          </cell>
          <cell r="U146">
            <v>35.5576820373535</v>
          </cell>
        </row>
        <row r="146">
          <cell r="W146">
            <v>39.4376792907715</v>
          </cell>
        </row>
        <row r="146">
          <cell r="Y146">
            <v>36.0576820373535</v>
          </cell>
          <cell r="Z146">
            <v>34.5576820373535</v>
          </cell>
        </row>
        <row r="146">
          <cell r="AB146">
            <v>37.3472709655762</v>
          </cell>
          <cell r="AC146">
            <v>38.3472709655762</v>
          </cell>
          <cell r="AD146">
            <v>34.9335632324219</v>
          </cell>
          <cell r="AE146">
            <v>37.698543548584</v>
          </cell>
          <cell r="AF146">
            <v>38.198543548584</v>
          </cell>
          <cell r="AG146">
            <v>35.7999938964844</v>
          </cell>
        </row>
        <row r="146">
          <cell r="AI146">
            <v>41275</v>
          </cell>
          <cell r="AJ146">
            <v>1.04999995231628</v>
          </cell>
        </row>
        <row r="147">
          <cell r="A147">
            <v>40664</v>
          </cell>
          <cell r="B147">
            <v>41.75</v>
          </cell>
          <cell r="C147">
            <v>35.05</v>
          </cell>
          <cell r="D147">
            <v>53.1</v>
          </cell>
          <cell r="E147">
            <v>29.0000114440918</v>
          </cell>
          <cell r="F147">
            <v>36.35</v>
          </cell>
          <cell r="G147">
            <v>0</v>
          </cell>
        </row>
        <row r="147">
          <cell r="I147">
            <v>3.43000030517578</v>
          </cell>
          <cell r="J147">
            <v>2.11999988555908</v>
          </cell>
          <cell r="K147">
            <v>1.69000005722046</v>
          </cell>
          <cell r="L147">
            <v>6.13000011444092</v>
          </cell>
          <cell r="M147">
            <v>37</v>
          </cell>
          <cell r="N147">
            <v>37</v>
          </cell>
          <cell r="O147">
            <v>40.5</v>
          </cell>
        </row>
        <row r="147">
          <cell r="R147">
            <v>40.7535705566406</v>
          </cell>
        </row>
        <row r="147">
          <cell r="T147">
            <v>39.9600028991699</v>
          </cell>
          <cell r="U147">
            <v>40.9600028991699</v>
          </cell>
        </row>
        <row r="147">
          <cell r="W147">
            <v>44.3600006103516</v>
          </cell>
        </row>
        <row r="147">
          <cell r="Y147">
            <v>41.2100028991699</v>
          </cell>
          <cell r="Z147">
            <v>39.7099990844727</v>
          </cell>
        </row>
        <row r="147">
          <cell r="AB147">
            <v>41.0035705566406</v>
          </cell>
          <cell r="AC147">
            <v>43.0035705566406</v>
          </cell>
          <cell r="AD147">
            <v>37.9635696411133</v>
          </cell>
          <cell r="AE147">
            <v>39.3535652160645</v>
          </cell>
          <cell r="AF147">
            <v>39.8535652160645</v>
          </cell>
          <cell r="AG147">
            <v>37.2500061035156</v>
          </cell>
        </row>
        <row r="147">
          <cell r="AI147">
            <v>41306</v>
          </cell>
          <cell r="AJ147">
            <v>1.04999995231628</v>
          </cell>
        </row>
        <row r="148">
          <cell r="A148">
            <v>40695</v>
          </cell>
          <cell r="B148">
            <v>49.75</v>
          </cell>
          <cell r="C148">
            <v>40.8</v>
          </cell>
          <cell r="D148">
            <v>63.6</v>
          </cell>
          <cell r="E148">
            <v>38.2500076293945</v>
          </cell>
          <cell r="F148">
            <v>44</v>
          </cell>
          <cell r="G148">
            <v>0</v>
          </cell>
        </row>
        <row r="148">
          <cell r="I148">
            <v>11.3699989318848</v>
          </cell>
          <cell r="J148">
            <v>8.09000015258789</v>
          </cell>
          <cell r="K148">
            <v>7.46000003814697</v>
          </cell>
          <cell r="L148">
            <v>6.55999994277954</v>
          </cell>
          <cell r="M148">
            <v>48</v>
          </cell>
          <cell r="N148">
            <v>48</v>
          </cell>
          <cell r="O148">
            <v>51.5</v>
          </cell>
        </row>
        <row r="148">
          <cell r="R148">
            <v>41.502857208252</v>
          </cell>
        </row>
        <row r="148">
          <cell r="T148">
            <v>53.9600028991699</v>
          </cell>
          <cell r="U148">
            <v>55.4600028991699</v>
          </cell>
        </row>
        <row r="148">
          <cell r="W148">
            <v>57.9599952697754</v>
          </cell>
        </row>
        <row r="148">
          <cell r="Y148">
            <v>55.2100028991699</v>
          </cell>
          <cell r="Z148">
            <v>53.7100028991699</v>
          </cell>
        </row>
        <row r="148">
          <cell r="AB148">
            <v>42.752857208252</v>
          </cell>
          <cell r="AC148">
            <v>45.252857208252</v>
          </cell>
          <cell r="AD148">
            <v>53.2100028991699</v>
          </cell>
          <cell r="AE148">
            <v>46.3528556823731</v>
          </cell>
          <cell r="AF148">
            <v>46.8528556823731</v>
          </cell>
          <cell r="AG148">
            <v>43.2499946594238</v>
          </cell>
        </row>
        <row r="148">
          <cell r="AI148">
            <v>41334</v>
          </cell>
          <cell r="AJ148">
            <v>1.04999995231628</v>
          </cell>
        </row>
        <row r="149">
          <cell r="A149">
            <v>40725</v>
          </cell>
          <cell r="B149">
            <v>65.75</v>
          </cell>
          <cell r="C149">
            <v>47.05</v>
          </cell>
          <cell r="D149">
            <v>87.6</v>
          </cell>
          <cell r="E149">
            <v>46.205005645752</v>
          </cell>
          <cell r="F149">
            <v>49.75</v>
          </cell>
          <cell r="G149">
            <v>0</v>
          </cell>
        </row>
        <row r="149">
          <cell r="I149">
            <v>11.3699989318848</v>
          </cell>
          <cell r="J149">
            <v>8.09000015258789</v>
          </cell>
          <cell r="K149">
            <v>7.46000003814697</v>
          </cell>
          <cell r="L149">
            <v>6.55999994277954</v>
          </cell>
          <cell r="M149">
            <v>58</v>
          </cell>
          <cell r="N149">
            <v>58</v>
          </cell>
          <cell r="O149">
            <v>61.5</v>
          </cell>
        </row>
        <row r="149">
          <cell r="R149">
            <v>56.0971450805664</v>
          </cell>
        </row>
        <row r="149">
          <cell r="T149">
            <v>59.3800019836426</v>
          </cell>
          <cell r="U149">
            <v>61.8800019836426</v>
          </cell>
        </row>
        <row r="149">
          <cell r="W149">
            <v>62.3800019836426</v>
          </cell>
        </row>
        <row r="149">
          <cell r="Y149">
            <v>60.6300019836426</v>
          </cell>
          <cell r="Z149">
            <v>59.1300019836426</v>
          </cell>
        </row>
        <row r="149">
          <cell r="AB149">
            <v>56.5971450805664</v>
          </cell>
          <cell r="AC149">
            <v>59.0971450805664</v>
          </cell>
          <cell r="AD149">
            <v>61.6800050354004</v>
          </cell>
          <cell r="AE149">
            <v>69.7471466064453</v>
          </cell>
          <cell r="AF149">
            <v>70.2471466064453</v>
          </cell>
          <cell r="AG149">
            <v>49.7499923706055</v>
          </cell>
        </row>
        <row r="149">
          <cell r="AI149">
            <v>41365</v>
          </cell>
          <cell r="AJ149">
            <v>1.04999995231628</v>
          </cell>
        </row>
        <row r="150">
          <cell r="A150">
            <v>40756</v>
          </cell>
          <cell r="B150">
            <v>65.75</v>
          </cell>
          <cell r="C150">
            <v>47.05</v>
          </cell>
          <cell r="D150">
            <v>87.6</v>
          </cell>
          <cell r="E150">
            <v>46.0100021362305</v>
          </cell>
          <cell r="F150">
            <v>49.75</v>
          </cell>
          <cell r="G150">
            <v>0</v>
          </cell>
        </row>
        <row r="150">
          <cell r="I150">
            <v>11.3699989318848</v>
          </cell>
          <cell r="J150">
            <v>8.09000015258789</v>
          </cell>
          <cell r="K150">
            <v>7.46000003814697</v>
          </cell>
          <cell r="L150">
            <v>6.55999994277954</v>
          </cell>
          <cell r="M150">
            <v>58</v>
          </cell>
          <cell r="N150">
            <v>58</v>
          </cell>
          <cell r="O150">
            <v>61.5</v>
          </cell>
        </row>
        <row r="150">
          <cell r="R150">
            <v>56.0971450805664</v>
          </cell>
        </row>
        <row r="150">
          <cell r="T150">
            <v>59.3800019836426</v>
          </cell>
          <cell r="U150">
            <v>61.8800019836426</v>
          </cell>
        </row>
        <row r="150">
          <cell r="W150">
            <v>62.3800019836426</v>
          </cell>
        </row>
        <row r="150">
          <cell r="Y150">
            <v>60.6300019836426</v>
          </cell>
          <cell r="Z150">
            <v>59.1300019836426</v>
          </cell>
        </row>
        <row r="150">
          <cell r="AB150">
            <v>56.5971450805664</v>
          </cell>
          <cell r="AC150">
            <v>59.0971450805664</v>
          </cell>
          <cell r="AD150">
            <v>61.6800050354004</v>
          </cell>
          <cell r="AE150">
            <v>69.7471466064453</v>
          </cell>
          <cell r="AF150">
            <v>70.2471466064453</v>
          </cell>
          <cell r="AG150">
            <v>49.75</v>
          </cell>
        </row>
        <row r="150">
          <cell r="AI150">
            <v>41395</v>
          </cell>
          <cell r="AJ150">
            <v>1.04999995231628</v>
          </cell>
        </row>
        <row r="151">
          <cell r="A151">
            <v>40787</v>
          </cell>
          <cell r="B151">
            <v>37.05</v>
          </cell>
          <cell r="C151">
            <v>34.05</v>
          </cell>
          <cell r="D151">
            <v>48.39</v>
          </cell>
          <cell r="E151">
            <v>30.4000015258789</v>
          </cell>
          <cell r="F151">
            <v>34.85</v>
          </cell>
          <cell r="G151">
            <v>0</v>
          </cell>
        </row>
        <row r="151">
          <cell r="I151">
            <v>2.92499995231628</v>
          </cell>
          <cell r="J151">
            <v>2.12000012397766</v>
          </cell>
          <cell r="K151">
            <v>1.69000005722046</v>
          </cell>
          <cell r="L151">
            <v>6.13000011444092</v>
          </cell>
          <cell r="M151">
            <v>32</v>
          </cell>
          <cell r="N151">
            <v>32</v>
          </cell>
          <cell r="O151">
            <v>35.5</v>
          </cell>
        </row>
        <row r="151">
          <cell r="R151">
            <v>36.6521415710449</v>
          </cell>
        </row>
        <row r="151">
          <cell r="T151">
            <v>31.5850009918213</v>
          </cell>
          <cell r="U151">
            <v>33.0850028991699</v>
          </cell>
        </row>
        <row r="151">
          <cell r="W151">
            <v>36.2350044250488</v>
          </cell>
        </row>
        <row r="151">
          <cell r="Y151">
            <v>32.8350028991699</v>
          </cell>
          <cell r="Z151">
            <v>31.3349933624268</v>
          </cell>
        </row>
        <row r="151">
          <cell r="AB151">
            <v>37.1521415710449</v>
          </cell>
          <cell r="AC151">
            <v>38.6521415710449</v>
          </cell>
          <cell r="AD151">
            <v>31.4600048065186</v>
          </cell>
          <cell r="AE151">
            <v>37.7521438598633</v>
          </cell>
          <cell r="AF151">
            <v>38.2521438598633</v>
          </cell>
          <cell r="AG151">
            <v>37.3500022888184</v>
          </cell>
        </row>
        <row r="151">
          <cell r="AI151">
            <v>41426</v>
          </cell>
          <cell r="AJ151">
            <v>1.54999995231628</v>
          </cell>
        </row>
        <row r="152">
          <cell r="A152">
            <v>40817</v>
          </cell>
          <cell r="B152">
            <v>35.05</v>
          </cell>
          <cell r="C152">
            <v>32.3</v>
          </cell>
          <cell r="D152">
            <v>46.39</v>
          </cell>
          <cell r="E152">
            <v>29.1999969482422</v>
          </cell>
          <cell r="F152">
            <v>34.6</v>
          </cell>
          <cell r="G152">
            <v>0</v>
          </cell>
        </row>
        <row r="152">
          <cell r="I152">
            <v>2.9300000667572</v>
          </cell>
          <cell r="J152">
            <v>2.11999988555908</v>
          </cell>
          <cell r="K152">
            <v>1.69000005722046</v>
          </cell>
          <cell r="L152">
            <v>6.13000011444092</v>
          </cell>
          <cell r="M152">
            <v>31</v>
          </cell>
          <cell r="N152">
            <v>31</v>
          </cell>
          <cell r="O152">
            <v>34.5</v>
          </cell>
        </row>
        <row r="152">
          <cell r="R152">
            <v>36.1551856994629</v>
          </cell>
        </row>
        <row r="152">
          <cell r="T152">
            <v>33.2365646362305</v>
          </cell>
          <cell r="U152">
            <v>33.2365646362305</v>
          </cell>
        </row>
        <row r="152">
          <cell r="W152">
            <v>37.7365608215332</v>
          </cell>
        </row>
        <row r="152">
          <cell r="Y152">
            <v>34.4865646362305</v>
          </cell>
          <cell r="Z152">
            <v>32.9865646362305</v>
          </cell>
        </row>
        <row r="152">
          <cell r="AB152">
            <v>36.6551818847656</v>
          </cell>
          <cell r="AC152">
            <v>37.6551818847656</v>
          </cell>
          <cell r="AD152">
            <v>33.0603179931641</v>
          </cell>
          <cell r="AE152">
            <v>35.5039329528809</v>
          </cell>
          <cell r="AF152">
            <v>36.0039329528809</v>
          </cell>
          <cell r="AG152">
            <v>36.7200019836426</v>
          </cell>
        </row>
        <row r="152">
          <cell r="AI152">
            <v>41456</v>
          </cell>
          <cell r="AJ152">
            <v>1.54999995231628</v>
          </cell>
        </row>
        <row r="153">
          <cell r="A153">
            <v>40848</v>
          </cell>
          <cell r="B153">
            <v>35.05</v>
          </cell>
          <cell r="C153">
            <v>32.3</v>
          </cell>
          <cell r="D153">
            <v>46.39</v>
          </cell>
          <cell r="E153">
            <v>32</v>
          </cell>
          <cell r="F153">
            <v>33.85</v>
          </cell>
          <cell r="G153">
            <v>0</v>
          </cell>
        </row>
        <row r="153">
          <cell r="I153">
            <v>2.92499995231628</v>
          </cell>
          <cell r="J153">
            <v>2.11999988555908</v>
          </cell>
          <cell r="K153">
            <v>1.69000005722046</v>
          </cell>
          <cell r="L153">
            <v>6.13000011444092</v>
          </cell>
          <cell r="M153">
            <v>31</v>
          </cell>
          <cell r="N153">
            <v>31</v>
          </cell>
          <cell r="O153">
            <v>34.5</v>
          </cell>
        </row>
        <row r="153">
          <cell r="R153">
            <v>36.255184173584</v>
          </cell>
        </row>
        <row r="153">
          <cell r="T153">
            <v>33.3365631103516</v>
          </cell>
          <cell r="U153">
            <v>33.3365631103516</v>
          </cell>
        </row>
        <row r="153">
          <cell r="W153">
            <v>37.8365592956543</v>
          </cell>
        </row>
        <row r="153">
          <cell r="Y153">
            <v>34.5865631103516</v>
          </cell>
          <cell r="Z153">
            <v>33.0865592956543</v>
          </cell>
        </row>
        <row r="153">
          <cell r="AB153">
            <v>36.7551803588867</v>
          </cell>
          <cell r="AC153">
            <v>37.7501792907715</v>
          </cell>
          <cell r="AD153">
            <v>33.6603164672852</v>
          </cell>
          <cell r="AE153">
            <v>35.603931427002</v>
          </cell>
          <cell r="AF153">
            <v>36.103931427002</v>
          </cell>
          <cell r="AG153">
            <v>34.9699981689453</v>
          </cell>
        </row>
        <row r="153">
          <cell r="AI153">
            <v>41487</v>
          </cell>
          <cell r="AJ153">
            <v>1.54999995231628</v>
          </cell>
        </row>
        <row r="154">
          <cell r="AI154">
            <v>41518</v>
          </cell>
          <cell r="AJ154">
            <v>1.54999995231628</v>
          </cell>
        </row>
        <row r="155">
          <cell r="AI155">
            <v>41548</v>
          </cell>
          <cell r="AJ155">
            <v>1.54999995231628</v>
          </cell>
        </row>
        <row r="156">
          <cell r="AI156">
            <v>41579</v>
          </cell>
          <cell r="AJ156">
            <v>1.54999995231628</v>
          </cell>
        </row>
        <row r="157">
          <cell r="AI157">
            <v>41609</v>
          </cell>
          <cell r="AJ157">
            <v>1.04999995231628</v>
          </cell>
        </row>
        <row r="158">
          <cell r="AI158">
            <v>41640</v>
          </cell>
          <cell r="AJ158">
            <v>1.04999995231628</v>
          </cell>
        </row>
        <row r="159">
          <cell r="AI159">
            <v>41671</v>
          </cell>
          <cell r="AJ159">
            <v>1.04999995231628</v>
          </cell>
        </row>
        <row r="160">
          <cell r="AI160">
            <v>41699</v>
          </cell>
          <cell r="AJ160">
            <v>1.04999995231628</v>
          </cell>
        </row>
        <row r="161">
          <cell r="AI161">
            <v>41730</v>
          </cell>
          <cell r="AJ161">
            <v>1.04999995231628</v>
          </cell>
        </row>
      </sheetData>
      <sheetData sheetId="7"/>
      <sheetData sheetId="8"/>
      <sheetData sheetId="9">
        <row r="13">
          <cell r="B13">
            <v>3.182</v>
          </cell>
        </row>
        <row r="13">
          <cell r="D13">
            <v>3.972</v>
          </cell>
        </row>
        <row r="13">
          <cell r="F13">
            <v>3.322</v>
          </cell>
        </row>
        <row r="13">
          <cell r="J13">
            <v>4.052</v>
          </cell>
        </row>
        <row r="14">
          <cell r="B14">
            <v>3.153</v>
          </cell>
        </row>
        <row r="14">
          <cell r="D14">
            <v>4.313</v>
          </cell>
        </row>
        <row r="14">
          <cell r="F14">
            <v>3.298</v>
          </cell>
        </row>
        <row r="14">
          <cell r="J14">
            <v>5.153</v>
          </cell>
        </row>
        <row r="15">
          <cell r="B15">
            <v>3.229</v>
          </cell>
          <cell r="C15">
            <v>1.16</v>
          </cell>
          <cell r="D15">
            <v>4.389</v>
          </cell>
        </row>
        <row r="15">
          <cell r="F15">
            <v>3.369</v>
          </cell>
        </row>
        <row r="15">
          <cell r="J15">
            <v>5.229</v>
          </cell>
        </row>
        <row r="16">
          <cell r="B16">
            <v>3.319</v>
          </cell>
        </row>
        <row r="16">
          <cell r="D16">
            <v>3.849</v>
          </cell>
        </row>
        <row r="16">
          <cell r="F16">
            <v>3.3515</v>
          </cell>
        </row>
        <row r="16">
          <cell r="J16">
            <v>3.919</v>
          </cell>
        </row>
        <row r="17">
          <cell r="B17">
            <v>3.63</v>
          </cell>
        </row>
        <row r="17">
          <cell r="D17">
            <v>4.02</v>
          </cell>
        </row>
        <row r="17">
          <cell r="F17">
            <v>3.6625</v>
          </cell>
        </row>
        <row r="17">
          <cell r="J17">
            <v>4.03</v>
          </cell>
        </row>
        <row r="18">
          <cell r="B18">
            <v>3.93</v>
          </cell>
        </row>
        <row r="18">
          <cell r="D18">
            <v>4.27</v>
          </cell>
        </row>
        <row r="18">
          <cell r="F18">
            <v>3.9625</v>
          </cell>
        </row>
        <row r="18">
          <cell r="J18">
            <v>4.28</v>
          </cell>
        </row>
        <row r="19">
          <cell r="B19">
            <v>4.04</v>
          </cell>
        </row>
        <row r="19">
          <cell r="D19">
            <v>4.405</v>
          </cell>
        </row>
        <row r="19">
          <cell r="F19">
            <v>4.0725</v>
          </cell>
        </row>
        <row r="19">
          <cell r="J19">
            <v>4.39</v>
          </cell>
        </row>
        <row r="20">
          <cell r="B20">
            <v>3.945</v>
          </cell>
        </row>
        <row r="20">
          <cell r="D20">
            <v>4.305</v>
          </cell>
        </row>
        <row r="20">
          <cell r="F20">
            <v>3.9775</v>
          </cell>
        </row>
        <row r="20">
          <cell r="J20">
            <v>4.355</v>
          </cell>
        </row>
        <row r="21">
          <cell r="B21">
            <v>3.79</v>
          </cell>
        </row>
        <row r="21">
          <cell r="D21">
            <v>4.15</v>
          </cell>
        </row>
        <row r="21">
          <cell r="F21">
            <v>3.8225</v>
          </cell>
        </row>
        <row r="21">
          <cell r="J21">
            <v>4.2</v>
          </cell>
        </row>
        <row r="22">
          <cell r="B22">
            <v>3.56</v>
          </cell>
        </row>
        <row r="22">
          <cell r="D22">
            <v>3.91</v>
          </cell>
        </row>
        <row r="22">
          <cell r="F22">
            <v>3.5925</v>
          </cell>
        </row>
        <row r="22">
          <cell r="J22">
            <v>3.93</v>
          </cell>
        </row>
        <row r="23">
          <cell r="B23">
            <v>3.56</v>
          </cell>
        </row>
        <row r="23">
          <cell r="D23">
            <v>3.94</v>
          </cell>
        </row>
        <row r="23">
          <cell r="F23">
            <v>3.67</v>
          </cell>
        </row>
        <row r="23">
          <cell r="J23">
            <v>3.94</v>
          </cell>
        </row>
        <row r="24">
          <cell r="B24">
            <v>3.61</v>
          </cell>
        </row>
        <row r="24">
          <cell r="D24">
            <v>3.99</v>
          </cell>
        </row>
        <row r="24">
          <cell r="F24">
            <v>3.74</v>
          </cell>
        </row>
        <row r="24">
          <cell r="J24">
            <v>4.25</v>
          </cell>
        </row>
        <row r="25">
          <cell r="B25">
            <v>3.66</v>
          </cell>
        </row>
        <row r="25">
          <cell r="D25">
            <v>4.56</v>
          </cell>
        </row>
        <row r="25">
          <cell r="F25">
            <v>3.8</v>
          </cell>
        </row>
        <row r="25">
          <cell r="J25">
            <v>4.74</v>
          </cell>
        </row>
        <row r="26">
          <cell r="B26">
            <v>3.693</v>
          </cell>
        </row>
        <row r="26">
          <cell r="D26">
            <v>4.843</v>
          </cell>
        </row>
        <row r="26">
          <cell r="F26">
            <v>3.833</v>
          </cell>
        </row>
        <row r="26">
          <cell r="J26">
            <v>5.213</v>
          </cell>
        </row>
        <row r="27">
          <cell r="B27">
            <v>3.715</v>
          </cell>
        </row>
        <row r="27">
          <cell r="D27">
            <v>4.865</v>
          </cell>
        </row>
        <row r="27">
          <cell r="F27">
            <v>3.845</v>
          </cell>
        </row>
        <row r="27">
          <cell r="J27">
            <v>5.235</v>
          </cell>
        </row>
        <row r="28">
          <cell r="B28">
            <v>3.755</v>
          </cell>
        </row>
        <row r="28">
          <cell r="D28">
            <v>4.405</v>
          </cell>
        </row>
        <row r="28">
          <cell r="F28">
            <v>3.795</v>
          </cell>
        </row>
        <row r="28">
          <cell r="J28">
            <v>4.425</v>
          </cell>
        </row>
        <row r="29">
          <cell r="B29">
            <v>3.919</v>
          </cell>
        </row>
        <row r="29">
          <cell r="D29">
            <v>4.354</v>
          </cell>
        </row>
        <row r="29">
          <cell r="F29">
            <v>3.959</v>
          </cell>
        </row>
        <row r="29">
          <cell r="J29">
            <v>4.399</v>
          </cell>
        </row>
        <row r="30">
          <cell r="B30">
            <v>4.088</v>
          </cell>
        </row>
        <row r="30">
          <cell r="D30">
            <v>4.473</v>
          </cell>
        </row>
        <row r="30">
          <cell r="F30">
            <v>4.128</v>
          </cell>
        </row>
        <row r="30">
          <cell r="J30">
            <v>4.508</v>
          </cell>
        </row>
        <row r="31">
          <cell r="B31">
            <v>4.168</v>
          </cell>
        </row>
        <row r="31">
          <cell r="D31">
            <v>4.553</v>
          </cell>
        </row>
        <row r="31">
          <cell r="F31">
            <v>4.208</v>
          </cell>
        </row>
        <row r="31">
          <cell r="J31">
            <v>4.588</v>
          </cell>
        </row>
        <row r="32">
          <cell r="B32">
            <v>4.048</v>
          </cell>
        </row>
        <row r="32">
          <cell r="D32">
            <v>4.4455</v>
          </cell>
        </row>
        <row r="32">
          <cell r="F32">
            <v>4.088</v>
          </cell>
        </row>
        <row r="32">
          <cell r="J32">
            <v>4.528</v>
          </cell>
        </row>
        <row r="33">
          <cell r="B33">
            <v>3.903</v>
          </cell>
        </row>
        <row r="33">
          <cell r="D33">
            <v>4.303</v>
          </cell>
        </row>
        <row r="33">
          <cell r="F33">
            <v>3.943</v>
          </cell>
        </row>
        <row r="33">
          <cell r="J33">
            <v>4.383</v>
          </cell>
        </row>
        <row r="34">
          <cell r="B34">
            <v>3.648</v>
          </cell>
        </row>
        <row r="34">
          <cell r="D34">
            <v>4.0455</v>
          </cell>
        </row>
        <row r="34">
          <cell r="F34">
            <v>3.688</v>
          </cell>
        </row>
        <row r="34">
          <cell r="J34">
            <v>4.088</v>
          </cell>
        </row>
        <row r="35">
          <cell r="B35">
            <v>3.626</v>
          </cell>
        </row>
        <row r="35">
          <cell r="D35">
            <v>4.026</v>
          </cell>
        </row>
        <row r="35">
          <cell r="F35">
            <v>3.746</v>
          </cell>
        </row>
        <row r="35">
          <cell r="J35">
            <v>4.076</v>
          </cell>
        </row>
        <row r="36">
          <cell r="B36">
            <v>3.667</v>
          </cell>
        </row>
        <row r="36">
          <cell r="D36">
            <v>4.217</v>
          </cell>
        </row>
        <row r="36">
          <cell r="F36">
            <v>3.787</v>
          </cell>
        </row>
        <row r="36">
          <cell r="J36">
            <v>4.387</v>
          </cell>
        </row>
        <row r="37">
          <cell r="B37">
            <v>3.715</v>
          </cell>
        </row>
        <row r="37">
          <cell r="D37">
            <v>4.615</v>
          </cell>
        </row>
        <row r="37">
          <cell r="F37">
            <v>3.835</v>
          </cell>
        </row>
        <row r="37">
          <cell r="J37">
            <v>4.835</v>
          </cell>
        </row>
        <row r="38">
          <cell r="B38">
            <v>3.744</v>
          </cell>
        </row>
        <row r="38">
          <cell r="D38">
            <v>4.944</v>
          </cell>
        </row>
        <row r="38">
          <cell r="F38">
            <v>3.864</v>
          </cell>
        </row>
        <row r="38">
          <cell r="J38">
            <v>5.344</v>
          </cell>
        </row>
        <row r="39">
          <cell r="B39">
            <v>3.759</v>
          </cell>
        </row>
        <row r="39">
          <cell r="D39">
            <v>4.959</v>
          </cell>
        </row>
        <row r="39">
          <cell r="F39">
            <v>3.879</v>
          </cell>
        </row>
        <row r="39">
          <cell r="J39">
            <v>5.359</v>
          </cell>
        </row>
        <row r="40">
          <cell r="B40">
            <v>3.783</v>
          </cell>
        </row>
        <row r="40">
          <cell r="D40">
            <v>4.433</v>
          </cell>
        </row>
        <row r="40">
          <cell r="F40">
            <v>3.813</v>
          </cell>
        </row>
        <row r="40">
          <cell r="J40">
            <v>4.493</v>
          </cell>
        </row>
        <row r="41">
          <cell r="B41">
            <v>3.923</v>
          </cell>
        </row>
        <row r="41">
          <cell r="D41">
            <v>4.358</v>
          </cell>
        </row>
        <row r="41">
          <cell r="F41">
            <v>3.953</v>
          </cell>
        </row>
        <row r="41">
          <cell r="J41">
            <v>4.403</v>
          </cell>
        </row>
        <row r="42">
          <cell r="B42">
            <v>4.068</v>
          </cell>
        </row>
        <row r="42">
          <cell r="D42">
            <v>4.453</v>
          </cell>
        </row>
        <row r="42">
          <cell r="F42">
            <v>4.098</v>
          </cell>
        </row>
        <row r="42">
          <cell r="J42">
            <v>4.488</v>
          </cell>
        </row>
        <row r="43">
          <cell r="B43">
            <v>4.123</v>
          </cell>
        </row>
        <row r="43">
          <cell r="D43">
            <v>4.508</v>
          </cell>
        </row>
        <row r="43">
          <cell r="F43">
            <v>4.153</v>
          </cell>
        </row>
        <row r="43">
          <cell r="J43">
            <v>4.543</v>
          </cell>
        </row>
        <row r="44">
          <cell r="B44">
            <v>4.005</v>
          </cell>
        </row>
        <row r="44">
          <cell r="D44">
            <v>4.4025</v>
          </cell>
        </row>
        <row r="44">
          <cell r="F44">
            <v>4.035</v>
          </cell>
        </row>
        <row r="44">
          <cell r="J44">
            <v>4.485</v>
          </cell>
        </row>
        <row r="45">
          <cell r="B45">
            <v>3.872</v>
          </cell>
        </row>
        <row r="45">
          <cell r="D45">
            <v>4.272</v>
          </cell>
        </row>
        <row r="45">
          <cell r="F45">
            <v>3.902</v>
          </cell>
        </row>
        <row r="45">
          <cell r="J45">
            <v>4.352</v>
          </cell>
        </row>
        <row r="46">
          <cell r="B46">
            <v>3.652</v>
          </cell>
        </row>
        <row r="46">
          <cell r="D46">
            <v>4.0495</v>
          </cell>
        </row>
        <row r="46">
          <cell r="F46">
            <v>3.682</v>
          </cell>
        </row>
        <row r="46">
          <cell r="J46">
            <v>4.092</v>
          </cell>
        </row>
        <row r="47">
          <cell r="B47">
            <v>3.642</v>
          </cell>
        </row>
        <row r="47">
          <cell r="D47">
            <v>4.042</v>
          </cell>
        </row>
        <row r="47">
          <cell r="F47">
            <v>3.772</v>
          </cell>
        </row>
        <row r="47">
          <cell r="J47">
            <v>4.092</v>
          </cell>
        </row>
        <row r="48">
          <cell r="B48">
            <v>3.678</v>
          </cell>
        </row>
        <row r="48">
          <cell r="D48">
            <v>4.228</v>
          </cell>
        </row>
        <row r="48">
          <cell r="F48">
            <v>3.808</v>
          </cell>
        </row>
        <row r="48">
          <cell r="J48">
            <v>4.403</v>
          </cell>
        </row>
        <row r="49">
          <cell r="B49">
            <v>3.728</v>
          </cell>
        </row>
        <row r="49">
          <cell r="D49">
            <v>4.628</v>
          </cell>
        </row>
        <row r="49">
          <cell r="F49">
            <v>3.858</v>
          </cell>
        </row>
        <row r="49">
          <cell r="J49">
            <v>4.858</v>
          </cell>
        </row>
        <row r="50">
          <cell r="B50">
            <v>3.759</v>
          </cell>
        </row>
        <row r="50">
          <cell r="D50">
            <v>4.959</v>
          </cell>
        </row>
        <row r="50">
          <cell r="F50">
            <v>3.889</v>
          </cell>
        </row>
        <row r="50">
          <cell r="J50">
            <v>5.374</v>
          </cell>
        </row>
        <row r="51">
          <cell r="B51">
            <v>3.774</v>
          </cell>
        </row>
        <row r="51">
          <cell r="D51">
            <v>4.974</v>
          </cell>
        </row>
        <row r="51">
          <cell r="F51">
            <v>3.904</v>
          </cell>
        </row>
        <row r="51">
          <cell r="J51">
            <v>5.389</v>
          </cell>
        </row>
        <row r="52">
          <cell r="B52">
            <v>3.803</v>
          </cell>
        </row>
        <row r="52">
          <cell r="D52">
            <v>4.453</v>
          </cell>
        </row>
        <row r="52">
          <cell r="F52">
            <v>3.838</v>
          </cell>
        </row>
        <row r="52">
          <cell r="J52">
            <v>4.518</v>
          </cell>
        </row>
        <row r="53">
          <cell r="B53">
            <v>3.943</v>
          </cell>
        </row>
        <row r="53">
          <cell r="D53">
            <v>4.378</v>
          </cell>
        </row>
        <row r="53">
          <cell r="F53">
            <v>3.978</v>
          </cell>
        </row>
        <row r="53">
          <cell r="J53">
            <v>4.423</v>
          </cell>
        </row>
        <row r="54">
          <cell r="B54">
            <v>4.088</v>
          </cell>
        </row>
        <row r="54">
          <cell r="D54">
            <v>4.473</v>
          </cell>
        </row>
        <row r="54">
          <cell r="F54">
            <v>4.123</v>
          </cell>
        </row>
        <row r="54">
          <cell r="J54">
            <v>4.508</v>
          </cell>
        </row>
        <row r="55">
          <cell r="B55">
            <v>4.163</v>
          </cell>
        </row>
        <row r="55">
          <cell r="D55">
            <v>4.548</v>
          </cell>
        </row>
        <row r="55">
          <cell r="F55">
            <v>4.198</v>
          </cell>
        </row>
        <row r="55">
          <cell r="J55">
            <v>4.583</v>
          </cell>
        </row>
        <row r="56">
          <cell r="B56">
            <v>4.045</v>
          </cell>
        </row>
        <row r="56">
          <cell r="D56">
            <v>4.4425</v>
          </cell>
        </row>
        <row r="56">
          <cell r="F56">
            <v>4.08</v>
          </cell>
        </row>
        <row r="56">
          <cell r="J56">
            <v>4.525</v>
          </cell>
        </row>
        <row r="57">
          <cell r="B57">
            <v>3.912</v>
          </cell>
        </row>
        <row r="57">
          <cell r="D57">
            <v>4.312</v>
          </cell>
        </row>
        <row r="57">
          <cell r="F57">
            <v>3.947</v>
          </cell>
        </row>
        <row r="57">
          <cell r="J57">
            <v>4.392</v>
          </cell>
        </row>
        <row r="58">
          <cell r="B58">
            <v>3.692</v>
          </cell>
        </row>
        <row r="58">
          <cell r="D58">
            <v>4.0895</v>
          </cell>
        </row>
        <row r="58">
          <cell r="F58">
            <v>3.727</v>
          </cell>
        </row>
        <row r="58">
          <cell r="J58">
            <v>4.132</v>
          </cell>
        </row>
        <row r="59">
          <cell r="B59">
            <v>3.682</v>
          </cell>
        </row>
        <row r="59">
          <cell r="D59">
            <v>4.082</v>
          </cell>
        </row>
        <row r="59">
          <cell r="F59">
            <v>3.812</v>
          </cell>
        </row>
        <row r="59">
          <cell r="J59">
            <v>4.132</v>
          </cell>
        </row>
        <row r="60">
          <cell r="B60">
            <v>3.718</v>
          </cell>
        </row>
        <row r="60">
          <cell r="D60">
            <v>4.273</v>
          </cell>
        </row>
        <row r="60">
          <cell r="F60">
            <v>3.848</v>
          </cell>
        </row>
        <row r="60">
          <cell r="J60">
            <v>4.448</v>
          </cell>
        </row>
        <row r="61">
          <cell r="B61">
            <v>3.768</v>
          </cell>
        </row>
        <row r="61">
          <cell r="D61">
            <v>4.678</v>
          </cell>
        </row>
        <row r="61">
          <cell r="F61">
            <v>3.898</v>
          </cell>
        </row>
        <row r="61">
          <cell r="J61">
            <v>4.908</v>
          </cell>
        </row>
        <row r="62">
          <cell r="B62">
            <v>3.799</v>
          </cell>
        </row>
        <row r="62">
          <cell r="D62">
            <v>5.014</v>
          </cell>
        </row>
        <row r="62">
          <cell r="F62">
            <v>3.929</v>
          </cell>
        </row>
        <row r="62">
          <cell r="J62">
            <v>5.429</v>
          </cell>
        </row>
        <row r="63">
          <cell r="B63">
            <v>3.814</v>
          </cell>
        </row>
        <row r="63">
          <cell r="D63">
            <v>5.029</v>
          </cell>
        </row>
        <row r="63">
          <cell r="F63">
            <v>3.944</v>
          </cell>
        </row>
        <row r="63">
          <cell r="J63">
            <v>5.444</v>
          </cell>
        </row>
        <row r="64">
          <cell r="B64">
            <v>3.843</v>
          </cell>
        </row>
        <row r="64">
          <cell r="D64">
            <v>4.498</v>
          </cell>
        </row>
        <row r="64">
          <cell r="F64">
            <v>3.878</v>
          </cell>
        </row>
        <row r="64">
          <cell r="J64">
            <v>4.563</v>
          </cell>
        </row>
        <row r="65">
          <cell r="B65">
            <v>3.983</v>
          </cell>
        </row>
        <row r="65">
          <cell r="D65">
            <v>4.418</v>
          </cell>
        </row>
        <row r="65">
          <cell r="F65">
            <v>4.018</v>
          </cell>
        </row>
        <row r="65">
          <cell r="J65">
            <v>4.463</v>
          </cell>
        </row>
        <row r="66">
          <cell r="B66">
            <v>4.128</v>
          </cell>
        </row>
        <row r="66">
          <cell r="D66">
            <v>4.513</v>
          </cell>
        </row>
        <row r="66">
          <cell r="F66">
            <v>4.163</v>
          </cell>
        </row>
        <row r="66">
          <cell r="J66">
            <v>4.548</v>
          </cell>
        </row>
        <row r="67">
          <cell r="B67">
            <v>4.213</v>
          </cell>
        </row>
        <row r="67">
          <cell r="D67">
            <v>4.598</v>
          </cell>
        </row>
        <row r="67">
          <cell r="F67">
            <v>4.248</v>
          </cell>
        </row>
        <row r="67">
          <cell r="J67">
            <v>4.633</v>
          </cell>
        </row>
        <row r="68">
          <cell r="B68">
            <v>4.095</v>
          </cell>
        </row>
        <row r="68">
          <cell r="D68">
            <v>4.4925</v>
          </cell>
        </row>
        <row r="68">
          <cell r="F68">
            <v>4.13</v>
          </cell>
        </row>
        <row r="68">
          <cell r="J68">
            <v>4.575</v>
          </cell>
        </row>
        <row r="69">
          <cell r="B69">
            <v>3.962</v>
          </cell>
        </row>
        <row r="69">
          <cell r="D69">
            <v>4.362</v>
          </cell>
        </row>
        <row r="69">
          <cell r="F69">
            <v>3.997</v>
          </cell>
        </row>
        <row r="69">
          <cell r="J69">
            <v>4.442</v>
          </cell>
        </row>
        <row r="70">
          <cell r="B70">
            <v>3.742</v>
          </cell>
        </row>
        <row r="70">
          <cell r="D70">
            <v>4.1395</v>
          </cell>
        </row>
        <row r="70">
          <cell r="F70">
            <v>3.777</v>
          </cell>
        </row>
        <row r="70">
          <cell r="J70">
            <v>4.182</v>
          </cell>
        </row>
        <row r="71">
          <cell r="B71">
            <v>3.732</v>
          </cell>
        </row>
        <row r="71">
          <cell r="D71">
            <v>4.132</v>
          </cell>
        </row>
        <row r="71">
          <cell r="F71">
            <v>3.862</v>
          </cell>
        </row>
        <row r="71">
          <cell r="J71">
            <v>4.182</v>
          </cell>
        </row>
        <row r="72">
          <cell r="B72">
            <v>3.768</v>
          </cell>
        </row>
        <row r="72">
          <cell r="D72">
            <v>4.323</v>
          </cell>
        </row>
        <row r="72">
          <cell r="F72">
            <v>3.898</v>
          </cell>
        </row>
        <row r="72">
          <cell r="J72">
            <v>4.498</v>
          </cell>
        </row>
        <row r="73">
          <cell r="B73">
            <v>3.818</v>
          </cell>
        </row>
        <row r="73">
          <cell r="D73">
            <v>4.728</v>
          </cell>
        </row>
        <row r="73">
          <cell r="F73">
            <v>3.948</v>
          </cell>
        </row>
        <row r="73">
          <cell r="J73">
            <v>4.958</v>
          </cell>
        </row>
        <row r="74">
          <cell r="B74">
            <v>3.849</v>
          </cell>
        </row>
        <row r="74">
          <cell r="D74">
            <v>5.064</v>
          </cell>
        </row>
        <row r="74">
          <cell r="F74">
            <v>3.979</v>
          </cell>
        </row>
        <row r="74">
          <cell r="J74">
            <v>5.479</v>
          </cell>
        </row>
        <row r="75">
          <cell r="B75">
            <v>3.864</v>
          </cell>
        </row>
        <row r="75">
          <cell r="D75">
            <v>5.079</v>
          </cell>
        </row>
        <row r="75">
          <cell r="F75">
            <v>3.994</v>
          </cell>
        </row>
        <row r="75">
          <cell r="J75">
            <v>5.494</v>
          </cell>
        </row>
        <row r="76">
          <cell r="B76">
            <v>3.893</v>
          </cell>
        </row>
        <row r="76">
          <cell r="D76">
            <v>4.548</v>
          </cell>
        </row>
        <row r="76">
          <cell r="F76">
            <v>3.928</v>
          </cell>
        </row>
        <row r="76">
          <cell r="J76">
            <v>4.613</v>
          </cell>
        </row>
        <row r="77">
          <cell r="B77">
            <v>4.033</v>
          </cell>
        </row>
        <row r="77">
          <cell r="D77">
            <v>4.468</v>
          </cell>
        </row>
        <row r="77">
          <cell r="F77">
            <v>4.068</v>
          </cell>
        </row>
        <row r="77">
          <cell r="J77">
            <v>4.513</v>
          </cell>
        </row>
        <row r="78">
          <cell r="B78">
            <v>4.178</v>
          </cell>
        </row>
        <row r="78">
          <cell r="D78">
            <v>4.563</v>
          </cell>
        </row>
        <row r="78">
          <cell r="F78">
            <v>4.213</v>
          </cell>
        </row>
        <row r="78">
          <cell r="J78">
            <v>4.598</v>
          </cell>
        </row>
        <row r="79">
          <cell r="B79">
            <v>4.273</v>
          </cell>
        </row>
        <row r="79">
          <cell r="D79">
            <v>4.658</v>
          </cell>
        </row>
        <row r="79">
          <cell r="F79">
            <v>4.308</v>
          </cell>
        </row>
        <row r="79">
          <cell r="J79">
            <v>4.693</v>
          </cell>
        </row>
        <row r="80">
          <cell r="B80">
            <v>4.155</v>
          </cell>
        </row>
        <row r="80">
          <cell r="D80">
            <v>4.5525</v>
          </cell>
        </row>
        <row r="80">
          <cell r="F80">
            <v>4.19</v>
          </cell>
        </row>
        <row r="80">
          <cell r="J80">
            <v>4.635</v>
          </cell>
        </row>
        <row r="81">
          <cell r="B81">
            <v>4.022</v>
          </cell>
        </row>
        <row r="81">
          <cell r="D81">
            <v>4.422</v>
          </cell>
        </row>
        <row r="81">
          <cell r="F81">
            <v>4.057</v>
          </cell>
        </row>
        <row r="81">
          <cell r="J81">
            <v>4.502</v>
          </cell>
        </row>
        <row r="82">
          <cell r="B82">
            <v>3.802</v>
          </cell>
        </row>
        <row r="82">
          <cell r="D82">
            <v>4.1995</v>
          </cell>
        </row>
        <row r="82">
          <cell r="F82">
            <v>3.837</v>
          </cell>
        </row>
        <row r="82">
          <cell r="J82">
            <v>4.242</v>
          </cell>
        </row>
        <row r="83">
          <cell r="B83">
            <v>3.792</v>
          </cell>
        </row>
        <row r="83">
          <cell r="D83">
            <v>4.192</v>
          </cell>
        </row>
        <row r="83">
          <cell r="F83">
            <v>3.922</v>
          </cell>
        </row>
        <row r="83">
          <cell r="J83">
            <v>4.242</v>
          </cell>
        </row>
        <row r="84">
          <cell r="B84">
            <v>3.828</v>
          </cell>
        </row>
        <row r="84">
          <cell r="D84">
            <v>4.383</v>
          </cell>
        </row>
        <row r="84">
          <cell r="F84">
            <v>3.958</v>
          </cell>
        </row>
        <row r="84">
          <cell r="J84">
            <v>4.558</v>
          </cell>
        </row>
        <row r="85">
          <cell r="B85">
            <v>3.878</v>
          </cell>
        </row>
        <row r="85">
          <cell r="D85">
            <v>4.788</v>
          </cell>
        </row>
        <row r="85">
          <cell r="F85">
            <v>4.008</v>
          </cell>
        </row>
        <row r="85">
          <cell r="J85">
            <v>5.018</v>
          </cell>
        </row>
        <row r="86">
          <cell r="B86">
            <v>3.909</v>
          </cell>
        </row>
        <row r="86">
          <cell r="D86">
            <v>5.124</v>
          </cell>
        </row>
        <row r="86">
          <cell r="F86">
            <v>4.039</v>
          </cell>
        </row>
        <row r="86">
          <cell r="J86">
            <v>5.539</v>
          </cell>
        </row>
        <row r="87">
          <cell r="B87">
            <v>3.924</v>
          </cell>
        </row>
        <row r="87">
          <cell r="D87">
            <v>5.139</v>
          </cell>
        </row>
        <row r="87">
          <cell r="F87">
            <v>4.054</v>
          </cell>
        </row>
        <row r="87">
          <cell r="J87">
            <v>5.554</v>
          </cell>
        </row>
        <row r="88">
          <cell r="B88">
            <v>3.953</v>
          </cell>
        </row>
        <row r="88">
          <cell r="D88">
            <v>4.608</v>
          </cell>
        </row>
        <row r="88">
          <cell r="F88">
            <v>3.988</v>
          </cell>
        </row>
        <row r="88">
          <cell r="J88">
            <v>4.673</v>
          </cell>
        </row>
        <row r="89">
          <cell r="B89">
            <v>4.093</v>
          </cell>
        </row>
        <row r="89">
          <cell r="D89">
            <v>4.528</v>
          </cell>
        </row>
        <row r="89">
          <cell r="F89">
            <v>4.128</v>
          </cell>
        </row>
        <row r="89">
          <cell r="J89">
            <v>4.573</v>
          </cell>
        </row>
        <row r="90">
          <cell r="B90">
            <v>4.238</v>
          </cell>
        </row>
        <row r="90">
          <cell r="D90">
            <v>4.623</v>
          </cell>
        </row>
        <row r="90">
          <cell r="F90">
            <v>4.273</v>
          </cell>
        </row>
        <row r="90">
          <cell r="J90">
            <v>4.658</v>
          </cell>
        </row>
        <row r="91">
          <cell r="B91">
            <v>4.333</v>
          </cell>
        </row>
        <row r="91">
          <cell r="D91">
            <v>4.718</v>
          </cell>
        </row>
        <row r="91">
          <cell r="F91">
            <v>4.368</v>
          </cell>
        </row>
        <row r="91">
          <cell r="J91">
            <v>4.753</v>
          </cell>
        </row>
        <row r="92">
          <cell r="B92">
            <v>4.215</v>
          </cell>
        </row>
        <row r="92">
          <cell r="D92">
            <v>4.6125</v>
          </cell>
        </row>
        <row r="92">
          <cell r="F92">
            <v>4.25</v>
          </cell>
        </row>
        <row r="92">
          <cell r="J92">
            <v>4.695</v>
          </cell>
        </row>
        <row r="93">
          <cell r="B93">
            <v>4.082</v>
          </cell>
        </row>
        <row r="93">
          <cell r="D93">
            <v>4.482</v>
          </cell>
        </row>
        <row r="93">
          <cell r="F93">
            <v>4.117</v>
          </cell>
        </row>
        <row r="93">
          <cell r="J93">
            <v>4.562</v>
          </cell>
        </row>
        <row r="94">
          <cell r="B94">
            <v>3.862</v>
          </cell>
        </row>
        <row r="94">
          <cell r="D94">
            <v>4.2595</v>
          </cell>
        </row>
        <row r="94">
          <cell r="F94">
            <v>3.897</v>
          </cell>
        </row>
        <row r="94">
          <cell r="J94">
            <v>4.302</v>
          </cell>
        </row>
        <row r="95">
          <cell r="B95">
            <v>3.852</v>
          </cell>
        </row>
        <row r="95">
          <cell r="D95">
            <v>4.252</v>
          </cell>
        </row>
        <row r="95">
          <cell r="F95">
            <v>3.982</v>
          </cell>
        </row>
        <row r="95">
          <cell r="J95">
            <v>4.302</v>
          </cell>
        </row>
        <row r="96">
          <cell r="B96">
            <v>3.888</v>
          </cell>
        </row>
        <row r="96">
          <cell r="D96">
            <v>4.443</v>
          </cell>
        </row>
        <row r="96">
          <cell r="F96">
            <v>4.018</v>
          </cell>
        </row>
        <row r="96">
          <cell r="J96">
            <v>4.618</v>
          </cell>
        </row>
        <row r="97">
          <cell r="B97">
            <v>3.938</v>
          </cell>
        </row>
        <row r="97">
          <cell r="D97">
            <v>4.848</v>
          </cell>
        </row>
        <row r="97">
          <cell r="F97">
            <v>4.068</v>
          </cell>
        </row>
        <row r="97">
          <cell r="J97">
            <v>5.078</v>
          </cell>
        </row>
        <row r="98">
          <cell r="B98">
            <v>3.969</v>
          </cell>
        </row>
        <row r="98">
          <cell r="D98">
            <v>5.184</v>
          </cell>
        </row>
        <row r="98">
          <cell r="F98">
            <v>4.099</v>
          </cell>
        </row>
        <row r="98">
          <cell r="J98">
            <v>5.599</v>
          </cell>
        </row>
        <row r="99">
          <cell r="B99">
            <v>3.984</v>
          </cell>
        </row>
        <row r="99">
          <cell r="D99">
            <v>5.199</v>
          </cell>
        </row>
        <row r="99">
          <cell r="F99">
            <v>4.114</v>
          </cell>
        </row>
        <row r="99">
          <cell r="J99">
            <v>5.614</v>
          </cell>
        </row>
        <row r="100">
          <cell r="B100">
            <v>4.013</v>
          </cell>
        </row>
        <row r="100">
          <cell r="D100">
            <v>4.668</v>
          </cell>
        </row>
        <row r="100">
          <cell r="F100">
            <v>4.048</v>
          </cell>
        </row>
        <row r="100">
          <cell r="J100">
            <v>4.733</v>
          </cell>
        </row>
        <row r="101">
          <cell r="B101">
            <v>4.153</v>
          </cell>
        </row>
        <row r="101">
          <cell r="D101">
            <v>4.588</v>
          </cell>
        </row>
        <row r="101">
          <cell r="F101">
            <v>4.188</v>
          </cell>
        </row>
        <row r="101">
          <cell r="J101">
            <v>4.633</v>
          </cell>
        </row>
        <row r="102">
          <cell r="B102">
            <v>4.298</v>
          </cell>
        </row>
        <row r="102">
          <cell r="D102">
            <v>4.683</v>
          </cell>
        </row>
        <row r="102">
          <cell r="F102">
            <v>4.333</v>
          </cell>
        </row>
        <row r="102">
          <cell r="J102">
            <v>4.718</v>
          </cell>
        </row>
        <row r="103">
          <cell r="B103">
            <v>4.398</v>
          </cell>
        </row>
        <row r="103">
          <cell r="D103">
            <v>4.783</v>
          </cell>
        </row>
        <row r="103">
          <cell r="F103">
            <v>4.433</v>
          </cell>
        </row>
        <row r="103">
          <cell r="J103">
            <v>4.818</v>
          </cell>
        </row>
        <row r="104">
          <cell r="B104">
            <v>4.28</v>
          </cell>
        </row>
        <row r="104">
          <cell r="D104">
            <v>4.6775</v>
          </cell>
        </row>
        <row r="104">
          <cell r="F104">
            <v>4.315</v>
          </cell>
        </row>
        <row r="104">
          <cell r="J104">
            <v>4.76</v>
          </cell>
        </row>
        <row r="105">
          <cell r="B105">
            <v>4.147</v>
          </cell>
        </row>
        <row r="105">
          <cell r="D105">
            <v>4.547</v>
          </cell>
        </row>
        <row r="105">
          <cell r="F105">
            <v>4.182</v>
          </cell>
        </row>
        <row r="105">
          <cell r="J105">
            <v>4.627</v>
          </cell>
        </row>
        <row r="106">
          <cell r="B106">
            <v>3.927</v>
          </cell>
        </row>
        <row r="106">
          <cell r="D106">
            <v>4.3245</v>
          </cell>
        </row>
        <row r="106">
          <cell r="F106">
            <v>3.962</v>
          </cell>
        </row>
        <row r="106">
          <cell r="J106">
            <v>4.367</v>
          </cell>
        </row>
        <row r="107">
          <cell r="B107">
            <v>3.917</v>
          </cell>
        </row>
        <row r="107">
          <cell r="D107">
            <v>4.317</v>
          </cell>
        </row>
        <row r="107">
          <cell r="F107">
            <v>4.047</v>
          </cell>
        </row>
        <row r="107">
          <cell r="J107">
            <v>4.367</v>
          </cell>
        </row>
        <row r="108">
          <cell r="B108">
            <v>3.953</v>
          </cell>
        </row>
        <row r="108">
          <cell r="D108">
            <v>4.508</v>
          </cell>
        </row>
        <row r="108">
          <cell r="F108">
            <v>4.083</v>
          </cell>
        </row>
        <row r="108">
          <cell r="J108">
            <v>4.683</v>
          </cell>
        </row>
        <row r="109">
          <cell r="B109">
            <v>4.003</v>
          </cell>
        </row>
        <row r="109">
          <cell r="D109">
            <v>4.913</v>
          </cell>
        </row>
        <row r="109">
          <cell r="F109">
            <v>4.133</v>
          </cell>
        </row>
        <row r="109">
          <cell r="J109">
            <v>5.143</v>
          </cell>
        </row>
        <row r="110">
          <cell r="B110">
            <v>4.034</v>
          </cell>
        </row>
        <row r="110">
          <cell r="D110">
            <v>5.249</v>
          </cell>
        </row>
        <row r="110">
          <cell r="F110">
            <v>4.164</v>
          </cell>
        </row>
        <row r="110">
          <cell r="J110">
            <v>5.664</v>
          </cell>
        </row>
        <row r="111">
          <cell r="B111">
            <v>4.049</v>
          </cell>
        </row>
        <row r="111">
          <cell r="D111">
            <v>5.264</v>
          </cell>
        </row>
        <row r="111">
          <cell r="F111">
            <v>4.179</v>
          </cell>
        </row>
        <row r="111">
          <cell r="J111">
            <v>5.679</v>
          </cell>
        </row>
        <row r="112">
          <cell r="B112">
            <v>4.078</v>
          </cell>
        </row>
        <row r="112">
          <cell r="D112">
            <v>4.733</v>
          </cell>
        </row>
        <row r="112">
          <cell r="F112">
            <v>4.113</v>
          </cell>
        </row>
        <row r="112">
          <cell r="J112">
            <v>4.798</v>
          </cell>
        </row>
        <row r="113">
          <cell r="B113">
            <v>4.218</v>
          </cell>
        </row>
        <row r="113">
          <cell r="D113">
            <v>4.653</v>
          </cell>
        </row>
        <row r="113">
          <cell r="F113">
            <v>4.253</v>
          </cell>
        </row>
        <row r="113">
          <cell r="J113">
            <v>4.698</v>
          </cell>
        </row>
        <row r="114">
          <cell r="B114">
            <v>4.363</v>
          </cell>
        </row>
        <row r="114">
          <cell r="D114">
            <v>4.748</v>
          </cell>
        </row>
        <row r="114">
          <cell r="F114">
            <v>4.398</v>
          </cell>
        </row>
        <row r="114">
          <cell r="J114">
            <v>4.783</v>
          </cell>
        </row>
        <row r="115">
          <cell r="B115">
            <v>4.468</v>
          </cell>
        </row>
        <row r="115">
          <cell r="D115">
            <v>4.853</v>
          </cell>
        </row>
        <row r="115">
          <cell r="F115">
            <v>4.503</v>
          </cell>
        </row>
        <row r="115">
          <cell r="J115">
            <v>4.888</v>
          </cell>
        </row>
        <row r="116">
          <cell r="B116">
            <v>4.35</v>
          </cell>
        </row>
        <row r="116">
          <cell r="D116">
            <v>4.7475</v>
          </cell>
        </row>
        <row r="116">
          <cell r="F116">
            <v>4.385</v>
          </cell>
        </row>
        <row r="116">
          <cell r="J116">
            <v>4.83</v>
          </cell>
        </row>
        <row r="117">
          <cell r="B117">
            <v>4.217</v>
          </cell>
        </row>
        <row r="117">
          <cell r="D117">
            <v>4.617</v>
          </cell>
        </row>
        <row r="117">
          <cell r="F117">
            <v>4.252</v>
          </cell>
        </row>
        <row r="117">
          <cell r="J117">
            <v>4.697</v>
          </cell>
        </row>
        <row r="118">
          <cell r="B118">
            <v>3.997</v>
          </cell>
        </row>
        <row r="118">
          <cell r="D118">
            <v>4.3945</v>
          </cell>
        </row>
        <row r="118">
          <cell r="F118">
            <v>4.032</v>
          </cell>
        </row>
        <row r="118">
          <cell r="J118">
            <v>4.437</v>
          </cell>
        </row>
        <row r="119">
          <cell r="B119">
            <v>3.987</v>
          </cell>
        </row>
        <row r="119">
          <cell r="D119">
            <v>4.387</v>
          </cell>
        </row>
        <row r="119">
          <cell r="F119">
            <v>4.117</v>
          </cell>
        </row>
        <row r="119">
          <cell r="J119">
            <v>4.437</v>
          </cell>
        </row>
        <row r="120">
          <cell r="B120">
            <v>4.023</v>
          </cell>
        </row>
        <row r="120">
          <cell r="D120">
            <v>4.578</v>
          </cell>
        </row>
        <row r="120">
          <cell r="F120">
            <v>4.153</v>
          </cell>
        </row>
        <row r="120">
          <cell r="J120">
            <v>4.753</v>
          </cell>
        </row>
        <row r="121">
          <cell r="B121">
            <v>4.073</v>
          </cell>
        </row>
        <row r="121">
          <cell r="D121">
            <v>4.983</v>
          </cell>
        </row>
        <row r="121">
          <cell r="F121">
            <v>4.203</v>
          </cell>
        </row>
        <row r="121">
          <cell r="J121">
            <v>5.213</v>
          </cell>
        </row>
        <row r="122">
          <cell r="B122">
            <v>4.104</v>
          </cell>
        </row>
        <row r="122">
          <cell r="D122">
            <v>5.319</v>
          </cell>
        </row>
        <row r="122">
          <cell r="F122">
            <v>4.234</v>
          </cell>
        </row>
        <row r="122">
          <cell r="J122">
            <v>5.734</v>
          </cell>
        </row>
        <row r="123">
          <cell r="B123">
            <v>4.119</v>
          </cell>
        </row>
        <row r="123">
          <cell r="D123">
            <v>5.334</v>
          </cell>
        </row>
        <row r="123">
          <cell r="F123">
            <v>4.249</v>
          </cell>
        </row>
        <row r="123">
          <cell r="J123">
            <v>5.749</v>
          </cell>
        </row>
        <row r="124">
          <cell r="B124">
            <v>4.148</v>
          </cell>
        </row>
        <row r="124">
          <cell r="D124">
            <v>4.803</v>
          </cell>
        </row>
        <row r="124">
          <cell r="F124">
            <v>4.183</v>
          </cell>
        </row>
        <row r="124">
          <cell r="J124">
            <v>4.868</v>
          </cell>
        </row>
      </sheetData>
      <sheetData sheetId="10">
        <row r="38">
          <cell r="B38">
            <v>64</v>
          </cell>
          <cell r="C38">
            <v>42</v>
          </cell>
          <cell r="D38">
            <v>78</v>
          </cell>
        </row>
        <row r="38">
          <cell r="F38">
            <v>49.25</v>
          </cell>
          <cell r="G38">
            <v>1.80000305175781</v>
          </cell>
        </row>
        <row r="38">
          <cell r="I38">
            <v>10.3699989318848</v>
          </cell>
          <cell r="J38">
            <v>6.09000015258789</v>
          </cell>
          <cell r="K38">
            <v>6.96000003814697</v>
          </cell>
          <cell r="L38">
            <v>4.55999994277954</v>
          </cell>
        </row>
        <row r="38">
          <cell r="N38">
            <v>50.5</v>
          </cell>
        </row>
        <row r="38">
          <cell r="T38">
            <v>50</v>
          </cell>
        </row>
        <row r="38">
          <cell r="Z38">
            <v>48.75</v>
          </cell>
        </row>
        <row r="38">
          <cell r="AB38">
            <v>61.5</v>
          </cell>
        </row>
        <row r="38">
          <cell r="AD38">
            <v>51</v>
          </cell>
          <cell r="AE38">
            <v>55</v>
          </cell>
        </row>
        <row r="38">
          <cell r="AG38">
            <v>44</v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ower East Price"/>
      <sheetName val="E. Power Desk Daily Price"/>
      <sheetName val="Power Off-Peak Prices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East Price"/>
      <sheetName val="E. Power Desk Daily Price"/>
      <sheetName val="Power Off-Peak Prices"/>
      <sheetName val="Off Peak Detail"/>
      <sheetName val="Power &amp; Gas Heat Rates"/>
      <sheetName val="Curve Summary"/>
      <sheetName val="Gas Curve Summary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3.vml"/><Relationship Id="rId3" Type="http://schemas.openxmlformats.org/officeDocument/2006/relationships/ctrlProp" Target="../ctrlProps/ctrlProps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1.56"/>
    <col collapsed="false" customWidth="true" hidden="true" outlineLevel="0" max="2" min="2" style="1" width="9.27"/>
    <col collapsed="false" customWidth="true" hidden="false" outlineLevel="0" max="3" min="3" style="1" width="9.84"/>
    <col collapsed="false" customWidth="true" hidden="false" outlineLevel="0" max="4" min="4" style="1" width="7.41"/>
    <col collapsed="false" customWidth="true" hidden="false" outlineLevel="0" max="5" min="5" style="1" width="8.99"/>
    <col collapsed="false" customWidth="true" hidden="false" outlineLevel="0" max="6" min="6" style="1" width="8.84"/>
    <col collapsed="false" customWidth="false" hidden="true" outlineLevel="0" max="9" min="7" style="1" width="9.13"/>
    <col collapsed="false" customWidth="true" hidden="false" outlineLevel="0" max="10" min="10" style="1" width="9.7"/>
    <col collapsed="false" customWidth="true" hidden="false" outlineLevel="0" max="11" min="11" style="1" width="12.99"/>
    <col collapsed="false" customWidth="true" hidden="true" outlineLevel="0" max="13" min="12" style="1" width="9.7"/>
    <col collapsed="false" customWidth="true" hidden="false" outlineLevel="0" max="14" min="14" style="1" width="12.99"/>
    <col collapsed="false" customWidth="true" hidden="true" outlineLevel="0" max="16" min="15" style="1" width="9.7"/>
    <col collapsed="false" customWidth="true" hidden="false" outlineLevel="0" max="18" min="17" style="1" width="9.7"/>
    <col collapsed="false" customWidth="true" hidden="false" outlineLevel="0" max="19" min="19" style="1" width="12.13"/>
    <col collapsed="false" customWidth="true" hidden="true" outlineLevel="0" max="21" min="20" style="1" width="9.7"/>
    <col collapsed="false" customWidth="true" hidden="false" outlineLevel="0" max="22" min="22" style="1" width="9.7"/>
    <col collapsed="false" customWidth="true" hidden="false" outlineLevel="0" max="23" min="23" style="1" width="12.56"/>
    <col collapsed="false" customWidth="true" hidden="true" outlineLevel="0" max="26" min="24" style="1" width="9.7"/>
    <col collapsed="false" customWidth="true" hidden="false" outlineLevel="0" max="31" min="27" style="1" width="9.7"/>
    <col collapsed="false" customWidth="true" hidden="false" outlineLevel="0" max="32" min="32" style="1" width="10.41"/>
    <col collapsed="false" customWidth="true" hidden="false" outlineLevel="0" max="33" min="33" style="1" width="10.7"/>
    <col collapsed="false" customWidth="true" hidden="false" outlineLevel="0" max="35" min="34" style="2" width="9.84"/>
    <col collapsed="false" customWidth="true" hidden="false" outlineLevel="0" max="36" min="36" style="3" width="14.84"/>
    <col collapsed="false" customWidth="false" hidden="false" outlineLevel="0" max="257" min="37" style="1" width="9.13"/>
  </cols>
  <sheetData>
    <row r="1" customFormat="false" ht="11.25" hidden="false" customHeight="false" outlineLevel="0" collapsed="false">
      <c r="A1" s="4" t="s">
        <v>0</v>
      </c>
      <c r="R1" s="4" t="s">
        <v>1</v>
      </c>
      <c r="S1" s="5"/>
      <c r="T1" s="6" t="s">
        <v>2</v>
      </c>
    </row>
    <row r="2" customFormat="false" ht="11.25" hidden="false" customHeight="false" outlineLevel="0" collapsed="false">
      <c r="A2" s="7" t="n">
        <v>37081</v>
      </c>
      <c r="B2" s="5"/>
      <c r="T2" s="6" t="s">
        <v>3</v>
      </c>
      <c r="AG2" s="2"/>
      <c r="AH2" s="1"/>
      <c r="AI2" s="1"/>
      <c r="AJ2" s="1"/>
    </row>
    <row r="3" customFormat="false" ht="12.75" hidden="false" customHeight="true" outlineLevel="0" collapsed="false">
      <c r="AG3" s="2"/>
      <c r="AH3" s="1"/>
      <c r="AI3" s="1"/>
      <c r="AJ3" s="1"/>
    </row>
    <row r="4" customFormat="false" ht="11.25" hidden="true" customHeight="false" outlineLevel="0" collapsed="false">
      <c r="A4" s="8"/>
      <c r="B4" s="5"/>
      <c r="C4" s="9"/>
      <c r="D4" s="9"/>
      <c r="E4" s="9"/>
      <c r="J4" s="10" t="n">
        <v>36892</v>
      </c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 t="n">
        <v>37257</v>
      </c>
      <c r="AB4" s="10" t="n">
        <v>37622</v>
      </c>
      <c r="AC4" s="10" t="n">
        <v>37987</v>
      </c>
      <c r="AD4" s="10" t="n">
        <v>38353</v>
      </c>
      <c r="AE4" s="10" t="n">
        <v>38718</v>
      </c>
      <c r="AF4" s="11" t="n">
        <v>40179</v>
      </c>
      <c r="AG4" s="11" t="n">
        <v>40544</v>
      </c>
      <c r="AH4" s="3"/>
      <c r="AI4" s="3"/>
      <c r="AJ4" s="1"/>
    </row>
    <row r="5" customFormat="false" ht="10.5" hidden="true" customHeight="true" outlineLevel="0" collapsed="false">
      <c r="A5" s="8"/>
      <c r="B5" s="5"/>
      <c r="C5" s="1" t="n">
        <v>16</v>
      </c>
      <c r="D5" s="1" t="n">
        <v>23</v>
      </c>
      <c r="E5" s="1" t="n">
        <v>19</v>
      </c>
      <c r="G5" s="1" t="n">
        <v>23</v>
      </c>
      <c r="H5" s="1" t="n">
        <v>21</v>
      </c>
      <c r="I5" s="1" t="n">
        <v>20</v>
      </c>
      <c r="AK5" s="1" t="n">
        <v>22</v>
      </c>
      <c r="AL5" s="1" t="n">
        <v>20</v>
      </c>
      <c r="AM5" s="1" t="n">
        <v>21</v>
      </c>
      <c r="AN5" s="1" t="n">
        <v>22</v>
      </c>
      <c r="AO5" s="1" t="n">
        <v>22</v>
      </c>
      <c r="AP5" s="1" t="n">
        <v>20</v>
      </c>
      <c r="AQ5" s="1" t="n">
        <v>22</v>
      </c>
      <c r="AR5" s="1" t="n">
        <v>22</v>
      </c>
      <c r="AS5" s="1" t="n">
        <v>20</v>
      </c>
      <c r="AT5" s="1" t="n">
        <v>23</v>
      </c>
      <c r="AU5" s="1" t="n">
        <v>20</v>
      </c>
      <c r="AV5" s="1" t="n">
        <v>21</v>
      </c>
      <c r="AW5" s="1" t="n">
        <v>22</v>
      </c>
      <c r="AX5" s="1" t="n">
        <v>20</v>
      </c>
      <c r="AY5" s="1" t="n">
        <v>21</v>
      </c>
      <c r="AZ5" s="1" t="n">
        <v>22</v>
      </c>
      <c r="BA5" s="1" t="n">
        <v>21</v>
      </c>
      <c r="BB5" s="1" t="n">
        <v>21</v>
      </c>
      <c r="BC5" s="1" t="n">
        <v>22</v>
      </c>
      <c r="BD5" s="1" t="n">
        <v>21</v>
      </c>
      <c r="BE5" s="1" t="n">
        <v>21</v>
      </c>
      <c r="BF5" s="1" t="n">
        <v>23</v>
      </c>
      <c r="BG5" s="1" t="n">
        <v>19</v>
      </c>
      <c r="BH5" s="1" t="n">
        <v>22</v>
      </c>
      <c r="BI5" s="1" t="n">
        <v>21</v>
      </c>
      <c r="BJ5" s="1" t="n">
        <v>20</v>
      </c>
      <c r="BK5" s="1" t="n">
        <v>23</v>
      </c>
      <c r="BL5" s="1" t="n">
        <v>22</v>
      </c>
      <c r="BM5" s="1" t="n">
        <v>20</v>
      </c>
      <c r="BN5" s="1" t="n">
        <v>22</v>
      </c>
      <c r="BO5" s="1" t="n">
        <v>21</v>
      </c>
      <c r="BP5" s="1" t="n">
        <v>22</v>
      </c>
      <c r="BQ5" s="1" t="n">
        <v>21</v>
      </c>
      <c r="BR5" s="1" t="n">
        <v>21</v>
      </c>
      <c r="BS5" s="1" t="n">
        <v>21</v>
      </c>
      <c r="BT5" s="1" t="n">
        <v>23</v>
      </c>
      <c r="BU5" s="1" t="n">
        <v>21</v>
      </c>
      <c r="BV5" s="1" t="n">
        <v>20</v>
      </c>
      <c r="BW5" s="1" t="n">
        <v>23</v>
      </c>
      <c r="BX5" s="1" t="n">
        <v>21</v>
      </c>
      <c r="BY5" s="1" t="n">
        <v>21</v>
      </c>
      <c r="BZ5" s="1" t="n">
        <v>22</v>
      </c>
      <c r="CA5" s="1" t="n">
        <v>20</v>
      </c>
      <c r="CB5" s="1" t="n">
        <v>23</v>
      </c>
      <c r="CC5" s="1" t="n">
        <v>21</v>
      </c>
      <c r="CD5" s="1" t="n">
        <v>21</v>
      </c>
      <c r="CE5" s="1" t="n">
        <v>21</v>
      </c>
      <c r="CF5" s="1" t="n">
        <v>21</v>
      </c>
      <c r="CG5" s="1" t="n">
        <v>21</v>
      </c>
      <c r="CH5" s="1" t="n">
        <v>20</v>
      </c>
      <c r="CI5" s="1" t="n">
        <v>23</v>
      </c>
      <c r="CJ5" s="1" t="n">
        <v>20</v>
      </c>
      <c r="CK5" s="1" t="n">
        <v>22</v>
      </c>
      <c r="CL5" s="1" t="n">
        <v>22</v>
      </c>
      <c r="CM5" s="1" t="n">
        <v>20</v>
      </c>
      <c r="CN5" s="1" t="n">
        <v>23</v>
      </c>
      <c r="CO5" s="1" t="n">
        <v>20</v>
      </c>
      <c r="CP5" s="1" t="n">
        <v>22</v>
      </c>
      <c r="CQ5" s="1" t="n">
        <v>21</v>
      </c>
      <c r="CR5" s="1" t="n">
        <v>20</v>
      </c>
      <c r="CS5" s="1" t="n">
        <v>22</v>
      </c>
      <c r="CT5" s="1" t="n">
        <v>20</v>
      </c>
      <c r="CU5" s="1" t="n">
        <v>22</v>
      </c>
      <c r="CV5" s="1" t="n">
        <v>21</v>
      </c>
      <c r="CW5" s="1" t="n">
        <v>22</v>
      </c>
      <c r="CX5" s="1" t="n">
        <v>21</v>
      </c>
      <c r="CY5" s="1" t="n">
        <v>21</v>
      </c>
      <c r="CZ5" s="1" t="n">
        <v>23</v>
      </c>
      <c r="DA5" s="1" t="n">
        <v>19</v>
      </c>
      <c r="DB5" s="1" t="n">
        <v>23</v>
      </c>
      <c r="DC5" s="1" t="n">
        <v>21</v>
      </c>
      <c r="DD5" s="1" t="n">
        <v>20</v>
      </c>
      <c r="DE5" s="1" t="n">
        <v>22</v>
      </c>
      <c r="DF5" s="1" t="n">
        <v>21</v>
      </c>
      <c r="DG5" s="1" t="n">
        <v>21</v>
      </c>
      <c r="DH5" s="1" t="n">
        <v>22</v>
      </c>
      <c r="DI5" s="1" t="n">
        <v>21</v>
      </c>
      <c r="DJ5" s="1" t="n">
        <v>21</v>
      </c>
      <c r="DK5" s="1" t="n">
        <v>22</v>
      </c>
      <c r="DL5" s="1" t="n">
        <v>21</v>
      </c>
      <c r="DM5" s="1" t="n">
        <v>21</v>
      </c>
      <c r="DN5" s="1" t="n">
        <v>23</v>
      </c>
      <c r="DO5" s="1" t="n">
        <v>19</v>
      </c>
      <c r="DP5" s="1" t="n">
        <v>22</v>
      </c>
      <c r="DQ5" s="1" t="n">
        <v>21</v>
      </c>
      <c r="DR5" s="1" t="n">
        <v>20</v>
      </c>
      <c r="DS5" s="1" t="n">
        <v>22</v>
      </c>
      <c r="DT5" s="1" t="n">
        <v>22</v>
      </c>
      <c r="DU5" s="1" t="n">
        <v>20</v>
      </c>
      <c r="DV5" s="1" t="n">
        <v>22</v>
      </c>
      <c r="DW5" s="1" t="n">
        <v>22</v>
      </c>
      <c r="DX5" s="1" t="n">
        <v>21</v>
      </c>
      <c r="DY5" s="1" t="n">
        <v>21</v>
      </c>
      <c r="DZ5" s="1" t="n">
        <v>22</v>
      </c>
      <c r="EA5" s="1" t="n">
        <v>20</v>
      </c>
      <c r="EB5" s="1" t="n">
        <v>22</v>
      </c>
      <c r="EC5" s="1" t="n">
        <v>20</v>
      </c>
      <c r="ED5" s="1" t="n">
        <v>20</v>
      </c>
      <c r="EE5" s="1" t="n">
        <v>23</v>
      </c>
      <c r="EF5" s="1" t="n">
        <v>22</v>
      </c>
      <c r="EG5" s="1" t="n">
        <v>20</v>
      </c>
      <c r="EH5" s="1" t="n">
        <v>22</v>
      </c>
      <c r="EI5" s="1" t="n">
        <v>21</v>
      </c>
      <c r="EJ5" s="1" t="n">
        <v>22</v>
      </c>
      <c r="EK5" s="1" t="n">
        <v>21</v>
      </c>
      <c r="EL5" s="1" t="n">
        <v>21</v>
      </c>
      <c r="EM5" s="1" t="n">
        <v>21</v>
      </c>
      <c r="EN5" s="1" t="n">
        <v>23</v>
      </c>
    </row>
    <row r="6" customFormat="false" ht="10.5" hidden="false" customHeight="true" outlineLevel="0" collapsed="false">
      <c r="A6" s="12" t="n">
        <f aca="false">+A2</f>
        <v>37081</v>
      </c>
    </row>
    <row r="7" customFormat="false" ht="10.5" hidden="true" customHeight="true" outlineLevel="0" collapsed="false">
      <c r="C7" s="13" t="n">
        <v>37073</v>
      </c>
      <c r="D7" s="13" t="n">
        <v>37104</v>
      </c>
      <c r="E7" s="13" t="n">
        <v>37135</v>
      </c>
      <c r="F7" s="13"/>
      <c r="G7" s="13" t="n">
        <v>37165</v>
      </c>
      <c r="H7" s="13" t="n">
        <v>37196</v>
      </c>
      <c r="I7" s="13" t="n">
        <v>37226</v>
      </c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3"/>
      <c r="AB7" s="13"/>
      <c r="AC7" s="13"/>
      <c r="AD7" s="13"/>
      <c r="AE7" s="13"/>
      <c r="AF7" s="15"/>
      <c r="AK7" s="11" t="n">
        <v>37257</v>
      </c>
      <c r="AL7" s="11" t="n">
        <v>37288</v>
      </c>
      <c r="AM7" s="11" t="n">
        <v>37316</v>
      </c>
      <c r="AN7" s="11" t="n">
        <v>37347</v>
      </c>
      <c r="AO7" s="11" t="n">
        <v>37377</v>
      </c>
      <c r="AP7" s="11" t="n">
        <v>37408</v>
      </c>
      <c r="AQ7" s="11" t="n">
        <v>37438</v>
      </c>
      <c r="AR7" s="11" t="n">
        <v>37469</v>
      </c>
      <c r="AS7" s="11" t="n">
        <v>37500</v>
      </c>
      <c r="AT7" s="11" t="n">
        <v>37530</v>
      </c>
      <c r="AU7" s="11" t="n">
        <v>37561</v>
      </c>
      <c r="AV7" s="11" t="n">
        <v>37591</v>
      </c>
      <c r="AW7" s="11" t="n">
        <v>37622</v>
      </c>
      <c r="AX7" s="11" t="n">
        <v>37653</v>
      </c>
      <c r="AY7" s="11" t="n">
        <v>37681</v>
      </c>
      <c r="AZ7" s="11" t="n">
        <v>37712</v>
      </c>
      <c r="BA7" s="11" t="n">
        <v>37742</v>
      </c>
      <c r="BB7" s="11" t="n">
        <v>37773</v>
      </c>
      <c r="BC7" s="11" t="n">
        <v>37803</v>
      </c>
      <c r="BD7" s="11" t="n">
        <v>37834</v>
      </c>
      <c r="BE7" s="11" t="n">
        <v>37865</v>
      </c>
      <c r="BF7" s="11" t="n">
        <v>37895</v>
      </c>
      <c r="BG7" s="11" t="n">
        <v>37926</v>
      </c>
      <c r="BH7" s="11" t="n">
        <v>37956</v>
      </c>
      <c r="BI7" s="11" t="n">
        <v>37987</v>
      </c>
      <c r="BJ7" s="11" t="n">
        <v>38018</v>
      </c>
      <c r="BK7" s="11" t="n">
        <v>38047</v>
      </c>
      <c r="BL7" s="11" t="n">
        <v>38078</v>
      </c>
      <c r="BM7" s="11" t="n">
        <v>38108</v>
      </c>
      <c r="BN7" s="11" t="n">
        <v>38139</v>
      </c>
      <c r="BO7" s="11" t="n">
        <v>38169</v>
      </c>
      <c r="BP7" s="11" t="n">
        <v>38200</v>
      </c>
      <c r="BQ7" s="11" t="n">
        <v>38231</v>
      </c>
      <c r="BR7" s="11" t="n">
        <v>38261</v>
      </c>
      <c r="BS7" s="11" t="n">
        <v>38292</v>
      </c>
      <c r="BT7" s="11" t="n">
        <v>38322</v>
      </c>
      <c r="BU7" s="11" t="n">
        <v>38353</v>
      </c>
      <c r="BV7" s="11" t="n">
        <v>38384</v>
      </c>
      <c r="BW7" s="11" t="n">
        <v>38412</v>
      </c>
      <c r="BX7" s="11" t="n">
        <v>38443</v>
      </c>
      <c r="BY7" s="11" t="n">
        <v>38473</v>
      </c>
      <c r="BZ7" s="11" t="n">
        <v>38504</v>
      </c>
      <c r="CA7" s="11" t="n">
        <v>38534</v>
      </c>
      <c r="CB7" s="11" t="n">
        <v>38565</v>
      </c>
      <c r="CC7" s="11" t="n">
        <v>38596</v>
      </c>
      <c r="CD7" s="11" t="n">
        <v>38626</v>
      </c>
      <c r="CE7" s="11" t="n">
        <v>38657</v>
      </c>
      <c r="CF7" s="11" t="n">
        <v>38687</v>
      </c>
      <c r="CG7" s="11" t="n">
        <v>38718</v>
      </c>
      <c r="CH7" s="11" t="n">
        <v>38749</v>
      </c>
      <c r="CI7" s="11" t="n">
        <v>38777</v>
      </c>
      <c r="CJ7" s="11" t="n">
        <v>38808</v>
      </c>
      <c r="CK7" s="11" t="n">
        <v>38838</v>
      </c>
      <c r="CL7" s="11" t="n">
        <v>38869</v>
      </c>
      <c r="CM7" s="11" t="n">
        <v>38899</v>
      </c>
      <c r="CN7" s="11" t="n">
        <v>38930</v>
      </c>
      <c r="CO7" s="11" t="n">
        <v>38961</v>
      </c>
      <c r="CP7" s="11" t="n">
        <v>38991</v>
      </c>
      <c r="CQ7" s="11" t="n">
        <v>39022</v>
      </c>
      <c r="CR7" s="11" t="n">
        <v>39052</v>
      </c>
      <c r="CS7" s="11" t="n">
        <v>39083</v>
      </c>
      <c r="CT7" s="11" t="n">
        <v>39114</v>
      </c>
      <c r="CU7" s="11" t="n">
        <v>39142</v>
      </c>
      <c r="CV7" s="11" t="n">
        <v>39173</v>
      </c>
      <c r="CW7" s="11" t="n">
        <v>39203</v>
      </c>
      <c r="CX7" s="11" t="n">
        <v>39234</v>
      </c>
      <c r="CY7" s="11" t="n">
        <v>39264</v>
      </c>
      <c r="CZ7" s="11" t="n">
        <v>39295</v>
      </c>
      <c r="DA7" s="11" t="n">
        <v>39326</v>
      </c>
      <c r="DB7" s="11" t="n">
        <v>39356</v>
      </c>
      <c r="DC7" s="11" t="n">
        <v>39387</v>
      </c>
      <c r="DD7" s="11" t="n">
        <v>39417</v>
      </c>
      <c r="DE7" s="11" t="n">
        <v>39448</v>
      </c>
      <c r="DF7" s="11" t="n">
        <v>39479</v>
      </c>
      <c r="DG7" s="11" t="n">
        <v>39508</v>
      </c>
      <c r="DH7" s="11" t="n">
        <v>39539</v>
      </c>
      <c r="DI7" s="11" t="n">
        <v>39569</v>
      </c>
      <c r="DJ7" s="11" t="n">
        <v>39600</v>
      </c>
      <c r="DK7" s="11" t="n">
        <v>39630</v>
      </c>
      <c r="DL7" s="11" t="n">
        <v>39661</v>
      </c>
      <c r="DM7" s="11" t="n">
        <v>39692</v>
      </c>
      <c r="DN7" s="11" t="n">
        <v>39722</v>
      </c>
      <c r="DO7" s="11" t="n">
        <v>39753</v>
      </c>
      <c r="DP7" s="11" t="n">
        <v>39783</v>
      </c>
      <c r="DQ7" s="11" t="n">
        <v>39814</v>
      </c>
      <c r="DR7" s="11" t="n">
        <v>39845</v>
      </c>
      <c r="DS7" s="11" t="n">
        <v>39873</v>
      </c>
      <c r="DT7" s="11" t="n">
        <v>39904</v>
      </c>
      <c r="DU7" s="11" t="n">
        <v>39934</v>
      </c>
      <c r="DV7" s="11" t="n">
        <v>39965</v>
      </c>
      <c r="DW7" s="11" t="n">
        <v>39995</v>
      </c>
      <c r="DX7" s="11" t="n">
        <v>40026</v>
      </c>
      <c r="DY7" s="11" t="n">
        <v>40057</v>
      </c>
      <c r="DZ7" s="11" t="n">
        <v>40087</v>
      </c>
      <c r="EA7" s="11" t="n">
        <v>40118</v>
      </c>
      <c r="EB7" s="11" t="n">
        <v>40148</v>
      </c>
      <c r="EC7" s="11" t="n">
        <v>40179</v>
      </c>
      <c r="ED7" s="11" t="n">
        <v>40210</v>
      </c>
      <c r="EE7" s="11" t="n">
        <v>40238</v>
      </c>
      <c r="EF7" s="11" t="n">
        <v>40269</v>
      </c>
      <c r="EG7" s="11" t="n">
        <v>40299</v>
      </c>
      <c r="EH7" s="11" t="n">
        <v>40330</v>
      </c>
      <c r="EI7" s="11" t="n">
        <v>40360</v>
      </c>
      <c r="EJ7" s="11" t="n">
        <v>40391</v>
      </c>
      <c r="EK7" s="11" t="n">
        <v>40422</v>
      </c>
      <c r="EL7" s="11" t="n">
        <v>40452</v>
      </c>
      <c r="EM7" s="11" t="n">
        <v>40483</v>
      </c>
      <c r="EN7" s="11" t="n">
        <v>40513</v>
      </c>
    </row>
    <row r="8" customFormat="false" ht="15.75" hidden="false" customHeight="true" outlineLevel="0" collapsed="false">
      <c r="A8" s="16"/>
      <c r="B8" s="17"/>
      <c r="C8" s="18" t="n">
        <v>37073</v>
      </c>
      <c r="D8" s="18" t="n">
        <v>37104</v>
      </c>
      <c r="E8" s="18" t="s">
        <v>4</v>
      </c>
      <c r="F8" s="19" t="s">
        <v>5</v>
      </c>
      <c r="G8" s="18"/>
      <c r="H8" s="18"/>
      <c r="I8" s="18"/>
      <c r="J8" s="19" t="s">
        <v>6</v>
      </c>
      <c r="K8" s="20" t="s">
        <v>7</v>
      </c>
      <c r="L8" s="21" t="n">
        <f aca="false">AK7</f>
        <v>37257</v>
      </c>
      <c r="M8" s="21" t="n">
        <f aca="false">AL7</f>
        <v>37288</v>
      </c>
      <c r="N8" s="20" t="s">
        <v>8</v>
      </c>
      <c r="O8" s="21" t="n">
        <f aca="false">AM7</f>
        <v>37316</v>
      </c>
      <c r="P8" s="21" t="n">
        <f aca="false">AN7</f>
        <v>37347</v>
      </c>
      <c r="Q8" s="21" t="n">
        <f aca="false">AO7</f>
        <v>37377</v>
      </c>
      <c r="R8" s="21" t="n">
        <f aca="false">AP7</f>
        <v>37408</v>
      </c>
      <c r="S8" s="22" t="s">
        <v>9</v>
      </c>
      <c r="T8" s="21" t="n">
        <f aca="false">AQ7</f>
        <v>37438</v>
      </c>
      <c r="U8" s="21" t="n">
        <f aca="false">AR7</f>
        <v>37469</v>
      </c>
      <c r="V8" s="21" t="n">
        <f aca="false">AS7</f>
        <v>37500</v>
      </c>
      <c r="W8" s="22" t="s">
        <v>10</v>
      </c>
      <c r="X8" s="21" t="n">
        <f aca="false">AT7</f>
        <v>37530</v>
      </c>
      <c r="Y8" s="23" t="n">
        <f aca="false">AU7</f>
        <v>37561</v>
      </c>
      <c r="Z8" s="23" t="n">
        <f aca="false">AV7</f>
        <v>37591</v>
      </c>
      <c r="AA8" s="18" t="s">
        <v>11</v>
      </c>
      <c r="AB8" s="18" t="s">
        <v>12</v>
      </c>
      <c r="AC8" s="19" t="s">
        <v>13</v>
      </c>
      <c r="AD8" s="19" t="s">
        <v>14</v>
      </c>
      <c r="AE8" s="19" t="s">
        <v>15</v>
      </c>
      <c r="AF8" s="18" t="s">
        <v>16</v>
      </c>
      <c r="AG8" s="24" t="s">
        <v>17</v>
      </c>
      <c r="AH8" s="24"/>
      <c r="AI8" s="24"/>
      <c r="AJ8" s="25"/>
      <c r="AK8" s="26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  <c r="IV8" s="27"/>
      <c r="IW8" s="27"/>
    </row>
    <row r="9" customFormat="false" ht="13.7" hidden="false" customHeight="true" outlineLevel="0" collapsed="false">
      <c r="A9" s="28" t="s">
        <v>18</v>
      </c>
      <c r="B9" s="9" t="s">
        <v>19</v>
      </c>
      <c r="C9" s="29" t="e">
        <f aca="false">'E. Power Desk Daily Price'!$AC9</f>
        <v>#VALUE!</v>
      </c>
      <c r="D9" s="29" t="n">
        <f aca="true">IF(ISERROR((AVERAGE(OFFSET('[2]Curve Summary'!$I$6,17,0,7,1))*7+16*'[2]Curve Summary Backup'!$I$38)/23),'[2]Curve Summary Backup'!$I$38,(AVERAGE(OFFSET('[2]Curve Summary'!$I$6,17,0,7,1))*7+16*'[2]Curve Summary Backup'!$I$38)/23)</f>
        <v>10.3699989318848</v>
      </c>
      <c r="E9" s="29" t="n">
        <f aca="false">VLOOKUP(E$7,'[2]Curve Summary'!$A$7:$AG$54,9)</f>
        <v>2.92499995231628</v>
      </c>
      <c r="F9" s="29" t="n">
        <f aca="false">AVERAGE(G9:I9)</f>
        <v>2.92666665712992</v>
      </c>
      <c r="G9" s="29" t="n">
        <f aca="false">VLOOKUP(G$7,'[2]Curve Summary'!$A$7:$AG$54,9)</f>
        <v>2.9300000667572</v>
      </c>
      <c r="H9" s="29" t="n">
        <f aca="false">VLOOKUP(H$7,'[2]Curve Summary'!$A$7:$AG$54,9)</f>
        <v>2.92499995231628</v>
      </c>
      <c r="I9" s="29" t="n">
        <f aca="false">VLOOKUP(I$7,'[2]Curve Summary'!$A$7:$AG$54,9)</f>
        <v>2.92499995231628</v>
      </c>
      <c r="J9" s="30" t="n">
        <v>5.42065538539261</v>
      </c>
      <c r="K9" s="29" t="n">
        <f aca="false">AVERAGE(L9:M9)</f>
        <v>2.93000149726868</v>
      </c>
      <c r="L9" s="29" t="n">
        <f aca="false">AK9</f>
        <v>2.93000149726868</v>
      </c>
      <c r="M9" s="29" t="n">
        <f aca="false">AL9</f>
        <v>2.93000149726868</v>
      </c>
      <c r="N9" s="29" t="n">
        <f aca="false">AVERAGE(O9:P9)</f>
        <v>3.17750012874603</v>
      </c>
      <c r="O9" s="29" t="n">
        <f aca="false">AM9</f>
        <v>2.92499995231628</v>
      </c>
      <c r="P9" s="29" t="n">
        <f aca="false">AN9</f>
        <v>3.43000030517578</v>
      </c>
      <c r="Q9" s="29" t="n">
        <f aca="false">AO9</f>
        <v>3.43000030517578</v>
      </c>
      <c r="R9" s="29" t="n">
        <f aca="false">AP9</f>
        <v>11.3699989318848</v>
      </c>
      <c r="S9" s="29" t="n">
        <f aca="false">AVERAGE(T9:U9)</f>
        <v>11.3699989318848</v>
      </c>
      <c r="T9" s="31" t="n">
        <f aca="false">AQ9</f>
        <v>11.3699989318848</v>
      </c>
      <c r="U9" s="29" t="n">
        <f aca="false">AR9</f>
        <v>11.3699989318848</v>
      </c>
      <c r="V9" s="29" t="n">
        <f aca="false">AS9</f>
        <v>2.92499995231628</v>
      </c>
      <c r="W9" s="29" t="n">
        <f aca="false">AVERAGE(X9:Z9)</f>
        <v>2.92666665712992</v>
      </c>
      <c r="X9" s="29" t="n">
        <f aca="false">AT9</f>
        <v>2.9300000667572</v>
      </c>
      <c r="Y9" s="32" t="n">
        <f aca="false">AU9</f>
        <v>2.92499995231628</v>
      </c>
      <c r="Z9" s="32" t="n">
        <f aca="false">AV9</f>
        <v>2.92499995231628</v>
      </c>
      <c r="AA9" s="30" t="n">
        <v>5.132941198349</v>
      </c>
      <c r="AB9" s="30" t="n">
        <v>5.13096080480837</v>
      </c>
      <c r="AC9" s="30" t="n">
        <v>5.14463035791301</v>
      </c>
      <c r="AD9" s="30" t="n">
        <v>5.16203922383926</v>
      </c>
      <c r="AE9" s="30" t="n">
        <v>5.15449060803297</v>
      </c>
      <c r="AF9" s="33" t="n">
        <v>5.15414989928004</v>
      </c>
      <c r="AG9" s="34" t="n">
        <v>5.16290701972552</v>
      </c>
      <c r="AH9" s="35"/>
      <c r="AI9" s="35"/>
      <c r="AJ9" s="36"/>
      <c r="AK9" s="31" t="n">
        <f aca="false">VLOOKUP(AK$7,'[2]Curve Summary'!$A$7:$AG$161,9)</f>
        <v>2.93000149726868</v>
      </c>
      <c r="AL9" s="31" t="n">
        <f aca="false">VLOOKUP(AL$7,'[2]Curve Summary'!$A$7:$AG$161,9)</f>
        <v>2.93000149726868</v>
      </c>
      <c r="AM9" s="31" t="n">
        <f aca="false">VLOOKUP(AM$7,'[2]Curve Summary'!$A$7:$AG$161,9)</f>
        <v>2.92499995231628</v>
      </c>
      <c r="AN9" s="31" t="n">
        <f aca="false">VLOOKUP(AN$7,'[2]Curve Summary'!$A$7:$AG$161,9)</f>
        <v>3.43000030517578</v>
      </c>
      <c r="AO9" s="31" t="n">
        <f aca="false">VLOOKUP(AO$7,'[2]Curve Summary'!$A$7:$AG$161,9)</f>
        <v>3.43000030517578</v>
      </c>
      <c r="AP9" s="31" t="n">
        <f aca="false">VLOOKUP(AP$7,'[2]Curve Summary'!$A$7:$AG$161,9)</f>
        <v>11.3699989318848</v>
      </c>
      <c r="AQ9" s="31" t="n">
        <f aca="false">VLOOKUP(AQ$7,'[2]Curve Summary'!$A$7:$AG$161,9)</f>
        <v>11.3699989318848</v>
      </c>
      <c r="AR9" s="31" t="n">
        <f aca="false">VLOOKUP(AR$7,'[2]Curve Summary'!$A$7:$AG$161,9)</f>
        <v>11.3699989318848</v>
      </c>
      <c r="AS9" s="31" t="n">
        <f aca="false">VLOOKUP(AS$7,'[2]Curve Summary'!$A$7:$AG$161,9)</f>
        <v>2.92499995231628</v>
      </c>
      <c r="AT9" s="31" t="n">
        <f aca="false">VLOOKUP(AT$7,'[2]Curve Summary'!$A$7:$AG$161,9)</f>
        <v>2.9300000667572</v>
      </c>
      <c r="AU9" s="31" t="n">
        <f aca="false">VLOOKUP(AU$7,'[2]Curve Summary'!$A$7:$AG$161,9)</f>
        <v>2.92499995231628</v>
      </c>
      <c r="AV9" s="31" t="n">
        <f aca="false">VLOOKUP(AV$7,'[2]Curve Summary'!$A$7:$AG$161,9)</f>
        <v>2.92499995231628</v>
      </c>
      <c r="AW9" s="31" t="n">
        <f aca="false">VLOOKUP(AW$7,'[2]Curve Summary'!$A$7:$AG$161,9)</f>
        <v>2.93000149726868</v>
      </c>
      <c r="AX9" s="31" t="n">
        <f aca="false">VLOOKUP(AX$7,'[2]Curve Summary'!$A$7:$AG$161,9)</f>
        <v>2.93000149726868</v>
      </c>
      <c r="AY9" s="31" t="n">
        <f aca="false">VLOOKUP(AY$7,'[2]Curve Summary'!$A$7:$AG$161,9)</f>
        <v>2.92499995231628</v>
      </c>
      <c r="AZ9" s="31" t="n">
        <f aca="false">VLOOKUP(AZ$7,'[2]Curve Summary'!$A$7:$AG$161,9)</f>
        <v>3.43000030517578</v>
      </c>
      <c r="BA9" s="31" t="n">
        <f aca="false">VLOOKUP(BA$7,'[2]Curve Summary'!$A$7:$AG$161,9)</f>
        <v>3.43000030517578</v>
      </c>
      <c r="BB9" s="31" t="n">
        <f aca="false">VLOOKUP(BB$7,'[2]Curve Summary'!$A$7:$AG$161,9)</f>
        <v>11.3699989318848</v>
      </c>
      <c r="BC9" s="31" t="n">
        <f aca="false">VLOOKUP(BC$7,'[2]Curve Summary'!$A$7:$AG$161,9)</f>
        <v>11.3699989318848</v>
      </c>
      <c r="BD9" s="31" t="n">
        <f aca="false">VLOOKUP(BD$7,'[2]Curve Summary'!$A$7:$AG$161,9)</f>
        <v>11.3699989318848</v>
      </c>
      <c r="BE9" s="31" t="n">
        <f aca="false">VLOOKUP(BE$7,'[2]Curve Summary'!$A$7:$AG$161,9)</f>
        <v>2.92499995231628</v>
      </c>
      <c r="BF9" s="31" t="n">
        <f aca="false">VLOOKUP(BF$7,'[2]Curve Summary'!$A$7:$AG$161,9)</f>
        <v>2.9300000667572</v>
      </c>
      <c r="BG9" s="31" t="n">
        <f aca="false">VLOOKUP(BG$7,'[2]Curve Summary'!$A$7:$AG$161,9)</f>
        <v>2.92499995231628</v>
      </c>
      <c r="BH9" s="31" t="n">
        <f aca="false">VLOOKUP(BH$7,'[2]Curve Summary'!$A$7:$AG$161,9)</f>
        <v>2.92499995231628</v>
      </c>
      <c r="BI9" s="31" t="n">
        <f aca="false">VLOOKUP(BI$7,'[2]Curve Summary'!$A$7:$AG$161,9)</f>
        <v>2.93000149726868</v>
      </c>
      <c r="BJ9" s="31" t="n">
        <f aca="false">VLOOKUP(BJ$7,'[2]Curve Summary'!$A$7:$AG$161,9)</f>
        <v>2.93000149726868</v>
      </c>
      <c r="BK9" s="31" t="n">
        <f aca="false">VLOOKUP(BK$7,'[2]Curve Summary'!$A$7:$AG$161,9)</f>
        <v>2.92499995231628</v>
      </c>
      <c r="BL9" s="31" t="n">
        <f aca="false">VLOOKUP(BL$7,'[2]Curve Summary'!$A$7:$AG$161,9)</f>
        <v>3.43000030517578</v>
      </c>
      <c r="BM9" s="31" t="n">
        <f aca="false">VLOOKUP(BM$7,'[2]Curve Summary'!$A$7:$AG$161,9)</f>
        <v>3.43000030517578</v>
      </c>
      <c r="BN9" s="31" t="n">
        <f aca="false">VLOOKUP(BN$7,'[2]Curve Summary'!$A$7:$AG$161,9)</f>
        <v>11.3699989318848</v>
      </c>
      <c r="BO9" s="31" t="n">
        <f aca="false">VLOOKUP(BO$7,'[2]Curve Summary'!$A$7:$AG$161,9)</f>
        <v>11.3699989318848</v>
      </c>
      <c r="BP9" s="31" t="n">
        <f aca="false">VLOOKUP(BP$7,'[2]Curve Summary'!$A$7:$AG$161,9)</f>
        <v>11.3699989318848</v>
      </c>
      <c r="BQ9" s="31" t="n">
        <f aca="false">VLOOKUP(BQ$7,'[2]Curve Summary'!$A$7:$AG$161,9)</f>
        <v>2.92499995231628</v>
      </c>
      <c r="BR9" s="31" t="n">
        <f aca="false">VLOOKUP(BR$7,'[2]Curve Summary'!$A$7:$AG$161,9)</f>
        <v>2.9300000667572</v>
      </c>
      <c r="BS9" s="31" t="n">
        <f aca="false">VLOOKUP(BS$7,'[2]Curve Summary'!$A$7:$AG$161,9)</f>
        <v>2.92499995231628</v>
      </c>
      <c r="BT9" s="31" t="n">
        <f aca="false">VLOOKUP(BT$7,'[2]Curve Summary'!$A$7:$AG$161,9)</f>
        <v>2.92499995231628</v>
      </c>
      <c r="BU9" s="31" t="n">
        <f aca="false">VLOOKUP(BU$7,'[2]Curve Summary'!$A$7:$AG$161,9)</f>
        <v>2.93000149726868</v>
      </c>
      <c r="BV9" s="31" t="n">
        <f aca="false">VLOOKUP(BV$7,'[2]Curve Summary'!$A$7:$AG$161,9)</f>
        <v>2.93000149726868</v>
      </c>
      <c r="BW9" s="31" t="n">
        <f aca="false">VLOOKUP(BW$7,'[2]Curve Summary'!$A$7:$AG$161,9)</f>
        <v>2.92499995231628</v>
      </c>
      <c r="BX9" s="31" t="n">
        <f aca="false">VLOOKUP(BX$7,'[2]Curve Summary'!$A$7:$AG$161,9)</f>
        <v>3.43000030517578</v>
      </c>
      <c r="BY9" s="31" t="n">
        <f aca="false">VLOOKUP(BY$7,'[2]Curve Summary'!$A$7:$AG$161,9)</f>
        <v>3.43000030517578</v>
      </c>
      <c r="BZ9" s="31" t="n">
        <f aca="false">VLOOKUP(BZ$7,'[2]Curve Summary'!$A$7:$AG$161,9)</f>
        <v>11.3699989318848</v>
      </c>
      <c r="CA9" s="31" t="n">
        <f aca="false">VLOOKUP(CA$7,'[2]Curve Summary'!$A$7:$AG$161,9)</f>
        <v>11.3699989318848</v>
      </c>
      <c r="CB9" s="31" t="n">
        <f aca="false">VLOOKUP(CB$7,'[2]Curve Summary'!$A$7:$AG$161,9)</f>
        <v>11.3699989318848</v>
      </c>
      <c r="CC9" s="31" t="n">
        <f aca="false">VLOOKUP(CC$7,'[2]Curve Summary'!$A$7:$AG$161,9)</f>
        <v>2.92499995231628</v>
      </c>
      <c r="CD9" s="31" t="n">
        <f aca="false">VLOOKUP(CD$7,'[2]Curve Summary'!$A$7:$AG$161,9)</f>
        <v>2.9300000667572</v>
      </c>
      <c r="CE9" s="31" t="n">
        <f aca="false">VLOOKUP(CE$7,'[2]Curve Summary'!$A$7:$AG$161,9)</f>
        <v>2.92499995231628</v>
      </c>
      <c r="CF9" s="31" t="n">
        <f aca="false">VLOOKUP(CF$7,'[2]Curve Summary'!$A$7:$AG$161,9)</f>
        <v>2.92499995231628</v>
      </c>
      <c r="CG9" s="31" t="n">
        <f aca="false">VLOOKUP(CG$7,'[2]Curve Summary'!$A$7:$AG$161,9)</f>
        <v>2.93000149726868</v>
      </c>
      <c r="CH9" s="31" t="n">
        <f aca="false">VLOOKUP(CH$7,'[2]Curve Summary'!$A$7:$AG$161,9)</f>
        <v>2.93000149726868</v>
      </c>
      <c r="CI9" s="31" t="n">
        <f aca="false">VLOOKUP(CI$7,'[2]Curve Summary'!$A$7:$AG$161,9)</f>
        <v>2.92499995231628</v>
      </c>
      <c r="CJ9" s="31" t="n">
        <f aca="false">VLOOKUP(CJ$7,'[2]Curve Summary'!$A$7:$AG$161,9)</f>
        <v>3.43000030517578</v>
      </c>
      <c r="CK9" s="31" t="n">
        <f aca="false">VLOOKUP(CK$7,'[2]Curve Summary'!$A$7:$AG$161,9)</f>
        <v>3.43000030517578</v>
      </c>
      <c r="CL9" s="31" t="n">
        <f aca="false">VLOOKUP(CL$7,'[2]Curve Summary'!$A$7:$AG$161,9)</f>
        <v>11.3699989318848</v>
      </c>
      <c r="CM9" s="31" t="n">
        <f aca="false">VLOOKUP(CM$7,'[2]Curve Summary'!$A$7:$AG$161,9)</f>
        <v>11.3699989318848</v>
      </c>
      <c r="CN9" s="31" t="n">
        <f aca="false">VLOOKUP(CN$7,'[2]Curve Summary'!$A$7:$AG$161,9)</f>
        <v>11.3699989318848</v>
      </c>
      <c r="CO9" s="31" t="n">
        <f aca="false">VLOOKUP(CO$7,'[2]Curve Summary'!$A$7:$AG$161,9)</f>
        <v>2.92499995231628</v>
      </c>
      <c r="CP9" s="31" t="n">
        <f aca="false">VLOOKUP(CP$7,'[2]Curve Summary'!$A$7:$AG$161,9)</f>
        <v>2.9300000667572</v>
      </c>
      <c r="CQ9" s="31" t="n">
        <f aca="false">VLOOKUP(CQ$7,'[2]Curve Summary'!$A$7:$AG$161,9)</f>
        <v>2.92499995231628</v>
      </c>
      <c r="CR9" s="31" t="n">
        <f aca="false">VLOOKUP(CR$7,'[2]Curve Summary'!$A$7:$AG$161,9)</f>
        <v>2.92499995231628</v>
      </c>
      <c r="CS9" s="31" t="n">
        <f aca="false">VLOOKUP(CS$7,'[2]Curve Summary'!$A$7:$AG$161,9)</f>
        <v>2.93000149726868</v>
      </c>
      <c r="CT9" s="31" t="n">
        <f aca="false">VLOOKUP(CT$7,'[2]Curve Summary'!$A$7:$AG$161,9)</f>
        <v>2.93000149726868</v>
      </c>
      <c r="CU9" s="31" t="n">
        <f aca="false">VLOOKUP(CU$7,'[2]Curve Summary'!$A$7:$AG$161,9)</f>
        <v>2.92499995231628</v>
      </c>
      <c r="CV9" s="31" t="n">
        <f aca="false">VLOOKUP(CV$7,'[2]Curve Summary'!$A$7:$AG$161,9)</f>
        <v>3.43000030517578</v>
      </c>
      <c r="CW9" s="31" t="n">
        <f aca="false">VLOOKUP(CW$7,'[2]Curve Summary'!$A$7:$AG$161,9)</f>
        <v>3.43000030517578</v>
      </c>
      <c r="CX9" s="31" t="n">
        <f aca="false">VLOOKUP(CX$7,'[2]Curve Summary'!$A$7:$AG$161,9)</f>
        <v>11.3699989318848</v>
      </c>
      <c r="CY9" s="31" t="n">
        <f aca="false">VLOOKUP(CY$7,'[2]Curve Summary'!$A$7:$AG$161,9)</f>
        <v>11.3699989318848</v>
      </c>
      <c r="CZ9" s="31" t="n">
        <f aca="false">VLOOKUP(CZ$7,'[2]Curve Summary'!$A$7:$AG$161,9)</f>
        <v>11.3699989318848</v>
      </c>
      <c r="DA9" s="31" t="n">
        <f aca="false">VLOOKUP(DA$7,'[2]Curve Summary'!$A$7:$AG$161,9)</f>
        <v>2.92499995231628</v>
      </c>
      <c r="DB9" s="31" t="n">
        <f aca="false">VLOOKUP(DB$7,'[2]Curve Summary'!$A$7:$AG$161,9)</f>
        <v>2.9300000667572</v>
      </c>
      <c r="DC9" s="31" t="n">
        <f aca="false">VLOOKUP(DC$7,'[2]Curve Summary'!$A$7:$AG$161,9)</f>
        <v>2.92499995231628</v>
      </c>
      <c r="DD9" s="31" t="n">
        <f aca="false">VLOOKUP(DD$7,'[2]Curve Summary'!$A$7:$AG$161,9)</f>
        <v>2.92499995231628</v>
      </c>
      <c r="DE9" s="31" t="n">
        <f aca="false">VLOOKUP(DE$7,'[2]Curve Summary'!$A$7:$AG$161,9)</f>
        <v>2.93000149726868</v>
      </c>
      <c r="DF9" s="31" t="n">
        <f aca="false">VLOOKUP(DF$7,'[2]Curve Summary'!$A$7:$AG$161,9)</f>
        <v>2.93000149726868</v>
      </c>
      <c r="DG9" s="31" t="n">
        <f aca="false">VLOOKUP(DG$7,'[2]Curve Summary'!$A$7:$AG$161,9)</f>
        <v>2.92499995231628</v>
      </c>
      <c r="DH9" s="31" t="n">
        <f aca="false">VLOOKUP(DH$7,'[2]Curve Summary'!$A$7:$AG$161,9)</f>
        <v>3.43000030517578</v>
      </c>
      <c r="DI9" s="31" t="n">
        <f aca="false">VLOOKUP(DI$7,'[2]Curve Summary'!$A$7:$AG$161,9)</f>
        <v>3.43000030517578</v>
      </c>
      <c r="DJ9" s="31" t="n">
        <f aca="false">VLOOKUP(DJ$7,'[2]Curve Summary'!$A$7:$AG$161,9)</f>
        <v>11.3699989318848</v>
      </c>
      <c r="DK9" s="31" t="n">
        <f aca="false">VLOOKUP(DK$7,'[2]Curve Summary'!$A$7:$AG$161,9)</f>
        <v>11.3699989318848</v>
      </c>
      <c r="DL9" s="31" t="n">
        <f aca="false">VLOOKUP(DL$7,'[2]Curve Summary'!$A$7:$AG$161,9)</f>
        <v>11.3699989318848</v>
      </c>
      <c r="DM9" s="31" t="n">
        <f aca="false">VLOOKUP(DM$7,'[2]Curve Summary'!$A$7:$AG$161,9)</f>
        <v>2.92499995231628</v>
      </c>
      <c r="DN9" s="31" t="n">
        <f aca="false">VLOOKUP(DN$7,'[2]Curve Summary'!$A$7:$AG$161,9)</f>
        <v>2.9300000667572</v>
      </c>
      <c r="DO9" s="31" t="n">
        <f aca="false">VLOOKUP(DO$7,'[2]Curve Summary'!$A$7:$AG$161,9)</f>
        <v>2.92499995231628</v>
      </c>
      <c r="DP9" s="31" t="n">
        <f aca="false">VLOOKUP(DP$7,'[2]Curve Summary'!$A$7:$AG$161,9)</f>
        <v>2.92499995231628</v>
      </c>
      <c r="DQ9" s="31" t="n">
        <f aca="false">VLOOKUP(DQ$7,'[2]Curve Summary'!$A$7:$AG$161,9)</f>
        <v>2.93000149726868</v>
      </c>
      <c r="DR9" s="31" t="n">
        <f aca="false">VLOOKUP(DR$7,'[2]Curve Summary'!$A$7:$AG$161,9)</f>
        <v>2.93000149726868</v>
      </c>
      <c r="DS9" s="31" t="n">
        <f aca="false">VLOOKUP(DS$7,'[2]Curve Summary'!$A$7:$AG$161,9)</f>
        <v>2.92499995231628</v>
      </c>
      <c r="DT9" s="31" t="n">
        <f aca="false">VLOOKUP(DT$7,'[2]Curve Summary'!$A$7:$AG$161,9)</f>
        <v>3.43000030517578</v>
      </c>
      <c r="DU9" s="31" t="n">
        <f aca="false">VLOOKUP(DU$7,'[2]Curve Summary'!$A$7:$AG$161,9)</f>
        <v>3.43000030517578</v>
      </c>
      <c r="DV9" s="31" t="n">
        <f aca="false">VLOOKUP(DV$7,'[2]Curve Summary'!$A$7:$AG$161,9)</f>
        <v>11.3699989318848</v>
      </c>
      <c r="DW9" s="31" t="n">
        <f aca="false">VLOOKUP(DW$7,'[2]Curve Summary'!$A$7:$AG$161,9)</f>
        <v>11.3699989318848</v>
      </c>
      <c r="DX9" s="31" t="n">
        <f aca="false">VLOOKUP(DX$7,'[2]Curve Summary'!$A$7:$AG$161,9)</f>
        <v>11.3699989318848</v>
      </c>
      <c r="DY9" s="31" t="n">
        <f aca="false">VLOOKUP(DY$7,'[2]Curve Summary'!$A$7:$AG$161,9)</f>
        <v>2.92499995231628</v>
      </c>
      <c r="DZ9" s="31" t="n">
        <f aca="false">VLOOKUP(DZ$7,'[2]Curve Summary'!$A$7:$AG$161,9)</f>
        <v>2.9300000667572</v>
      </c>
      <c r="EA9" s="31" t="n">
        <f aca="false">VLOOKUP(EA$7,'[2]Curve Summary'!$A$7:$AG$161,9)</f>
        <v>2.92499995231628</v>
      </c>
      <c r="EB9" s="31" t="n">
        <f aca="false">VLOOKUP(EB$7,'[2]Curve Summary'!$A$7:$AG$161,9)</f>
        <v>2.92499995231628</v>
      </c>
      <c r="EC9" s="31" t="n">
        <f aca="false">VLOOKUP(EC$7,'[2]Curve Summary'!$A$7:$AG$161,9)</f>
        <v>2.93000149726868</v>
      </c>
      <c r="ED9" s="31" t="n">
        <f aca="false">VLOOKUP(ED$7,'[2]Curve Summary'!$A$7:$AG$161,9)</f>
        <v>2.93000149726868</v>
      </c>
      <c r="EE9" s="31" t="n">
        <f aca="false">VLOOKUP(EE$7,'[2]Curve Summary'!$A$7:$AG$161,9)</f>
        <v>2.92499995231628</v>
      </c>
      <c r="EF9" s="31" t="n">
        <f aca="false">VLOOKUP(EF$7,'[2]Curve Summary'!$A$7:$AG$161,9)</f>
        <v>3.43000030517578</v>
      </c>
      <c r="EG9" s="31" t="n">
        <f aca="false">VLOOKUP(EG$7,'[2]Curve Summary'!$A$7:$AG$161,9)</f>
        <v>3.43000030517578</v>
      </c>
      <c r="EH9" s="31" t="n">
        <f aca="false">VLOOKUP(EH$7,'[2]Curve Summary'!$A$7:$AG$161,9)</f>
        <v>11.3699989318848</v>
      </c>
      <c r="EI9" s="31" t="n">
        <f aca="false">VLOOKUP(EI$7,'[2]Curve Summary'!$A$7:$AG$161,9)</f>
        <v>11.3699989318848</v>
      </c>
      <c r="EJ9" s="31" t="n">
        <f aca="false">VLOOKUP(EJ$7,'[2]Curve Summary'!$A$7:$AG$161,9)</f>
        <v>11.3699989318848</v>
      </c>
      <c r="EK9" s="31" t="n">
        <f aca="false">VLOOKUP(EK$7,'[2]Curve Summary'!$A$7:$AG$161,9)</f>
        <v>2.92499995231628</v>
      </c>
      <c r="EL9" s="31" t="n">
        <f aca="false">VLOOKUP(EL$7,'[2]Curve Summary'!$A$7:$AG$161,9)</f>
        <v>2.9300000667572</v>
      </c>
      <c r="EM9" s="31" t="n">
        <f aca="false">VLOOKUP(EM$7,'[2]Curve Summary'!$A$7:$AG$161,9)</f>
        <v>2.92499995231628</v>
      </c>
      <c r="EN9" s="31" t="n">
        <f aca="false">VLOOKUP(EN$7,'[2]Curve Summary'!$A$7:$AG$161,9)</f>
        <v>2.92499995231628</v>
      </c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</row>
    <row r="10" customFormat="false" ht="13.7" hidden="false" customHeight="true" outlineLevel="0" collapsed="false">
      <c r="A10" s="37" t="s">
        <v>20</v>
      </c>
      <c r="B10" s="38" t="s">
        <v>21</v>
      </c>
      <c r="C10" s="31" t="e">
        <f aca="false">'E. Power Desk Daily Price'!$AC10</f>
        <v>#VALUE!</v>
      </c>
      <c r="D10" s="31" t="n">
        <f aca="true">IF(ISERROR((AVERAGE(OFFSET('[2]Curve Summary'!$J$6,17,0,7,1))*7+16*'[2]Curve Summary Backup'!$J$38)/23),'[2]Curve Summary Backup'!$J$38,(AVERAGE(OFFSET('[2]Curve Summary'!$J$6,17,0,7,1))*7+16*'[2]Curve Summary Backup'!$J$38)/23)</f>
        <v>6.09000015258789</v>
      </c>
      <c r="E10" s="31" t="n">
        <f aca="false">VLOOKUP(E$7,'[2]Curve Summary'!$A$7:$AG$55,10)</f>
        <v>2.12000012397766</v>
      </c>
      <c r="F10" s="31" t="n">
        <f aca="false">AVERAGE(G10:I10)</f>
        <v>2.11999988555908</v>
      </c>
      <c r="G10" s="31" t="n">
        <f aca="false">VLOOKUP(G$7,'[2]Curve Summary'!$A$7:$AG$55,10)</f>
        <v>2.11999988555908</v>
      </c>
      <c r="H10" s="31" t="n">
        <f aca="false">VLOOKUP(H$7,'[2]Curve Summary'!$A$7:$AG$55,10)</f>
        <v>2.11999988555908</v>
      </c>
      <c r="I10" s="31" t="n">
        <f aca="false">VLOOKUP(I$7,'[2]Curve Summary'!$A$7:$AG$55,10)</f>
        <v>2.11999988555908</v>
      </c>
      <c r="J10" s="39" t="n">
        <v>3.9054918113302</v>
      </c>
      <c r="K10" s="31" t="n">
        <f aca="false">AVERAGE(L10:M10)</f>
        <v>2.11999988555908</v>
      </c>
      <c r="L10" s="31" t="n">
        <f aca="false">AK10</f>
        <v>2.11999988555908</v>
      </c>
      <c r="M10" s="31" t="n">
        <f aca="false">AL10</f>
        <v>2.11999988555908</v>
      </c>
      <c r="N10" s="31" t="n">
        <f aca="false">AVERAGE(O10:P10)</f>
        <v>2.11999988555908</v>
      </c>
      <c r="O10" s="31" t="n">
        <f aca="false">AM10</f>
        <v>2.11999988555908</v>
      </c>
      <c r="P10" s="31" t="n">
        <f aca="false">AN10</f>
        <v>2.11999988555908</v>
      </c>
      <c r="Q10" s="31" t="n">
        <f aca="false">AO10</f>
        <v>2.11999988555908</v>
      </c>
      <c r="R10" s="31" t="n">
        <f aca="false">AP10</f>
        <v>8.09000015258789</v>
      </c>
      <c r="S10" s="31" t="n">
        <f aca="false">AVERAGE(T10:U10)</f>
        <v>8.09000015258789</v>
      </c>
      <c r="T10" s="31" t="n">
        <f aca="false">AQ10</f>
        <v>8.09000015258789</v>
      </c>
      <c r="U10" s="31" t="n">
        <f aca="false">AR10</f>
        <v>8.09000015258789</v>
      </c>
      <c r="V10" s="31" t="n">
        <f aca="false">AS10</f>
        <v>2.12000012397766</v>
      </c>
      <c r="W10" s="31" t="n">
        <f aca="false">AVERAGE(X10:Z10)</f>
        <v>2.11999988555908</v>
      </c>
      <c r="X10" s="31" t="n">
        <f aca="false">AT10</f>
        <v>2.11999988555908</v>
      </c>
      <c r="Y10" s="40" t="n">
        <f aca="false">AU10</f>
        <v>2.11999988555908</v>
      </c>
      <c r="Z10" s="40" t="n">
        <f aca="false">AV10</f>
        <v>2.11999988555908</v>
      </c>
      <c r="AA10" s="39" t="n">
        <v>3.61835291245404</v>
      </c>
      <c r="AB10" s="39" t="n">
        <v>3.61835291338902</v>
      </c>
      <c r="AC10" s="39" t="n">
        <v>3.62992215156555</v>
      </c>
      <c r="AD10" s="39" t="n">
        <v>3.64176467914207</v>
      </c>
      <c r="AE10" s="39" t="n">
        <v>3.63589338934907</v>
      </c>
      <c r="AF10" s="41" t="n">
        <v>3.63587245578467</v>
      </c>
      <c r="AG10" s="42" t="n">
        <v>3.64577270145259</v>
      </c>
      <c r="AH10" s="35"/>
      <c r="AI10" s="35"/>
      <c r="AJ10" s="36"/>
      <c r="AK10" s="43" t="n">
        <f aca="false">VLOOKUP(AK$7,'[2]Curve Summary'!$A$8:$AG$161,10)</f>
        <v>2.11999988555908</v>
      </c>
      <c r="AL10" s="43" t="n">
        <f aca="false">VLOOKUP(AL$7,'[2]Curve Summary'!$A$8:$AG$161,10)</f>
        <v>2.11999988555908</v>
      </c>
      <c r="AM10" s="43" t="n">
        <f aca="false">VLOOKUP(AM$7,'[2]Curve Summary'!$A$8:$AG$161,10)</f>
        <v>2.11999988555908</v>
      </c>
      <c r="AN10" s="43" t="n">
        <f aca="false">VLOOKUP(AN$7,'[2]Curve Summary'!$A$8:$AG$161,10)</f>
        <v>2.11999988555908</v>
      </c>
      <c r="AO10" s="43" t="n">
        <f aca="false">VLOOKUP(AO$7,'[2]Curve Summary'!$A$8:$AG$161,10)</f>
        <v>2.11999988555908</v>
      </c>
      <c r="AP10" s="43" t="n">
        <f aca="false">VLOOKUP(AP$7,'[2]Curve Summary'!$A$8:$AG$161,10)</f>
        <v>8.09000015258789</v>
      </c>
      <c r="AQ10" s="43" t="n">
        <f aca="false">VLOOKUP(AQ$7,'[2]Curve Summary'!$A$8:$AG$161,10)</f>
        <v>8.09000015258789</v>
      </c>
      <c r="AR10" s="43" t="n">
        <f aca="false">VLOOKUP(AR$7,'[2]Curve Summary'!$A$8:$AG$161,10)</f>
        <v>8.09000015258789</v>
      </c>
      <c r="AS10" s="43" t="n">
        <f aca="false">VLOOKUP(AS$7,'[2]Curve Summary'!$A$8:$AG$161,10)</f>
        <v>2.12000012397766</v>
      </c>
      <c r="AT10" s="43" t="n">
        <f aca="false">VLOOKUP(AT$7,'[2]Curve Summary'!$A$8:$AG$161,10)</f>
        <v>2.11999988555908</v>
      </c>
      <c r="AU10" s="43" t="n">
        <f aca="false">VLOOKUP(AU$7,'[2]Curve Summary'!$A$8:$AG$161,10)</f>
        <v>2.11999988555908</v>
      </c>
      <c r="AV10" s="43" t="n">
        <f aca="false">VLOOKUP(AV$7,'[2]Curve Summary'!$A$8:$AG$161,10)</f>
        <v>2.11999988555908</v>
      </c>
      <c r="AW10" s="43" t="n">
        <f aca="false">VLOOKUP(AW$7,'[2]Curve Summary'!$A$8:$AG$161,10)</f>
        <v>2.11999988555908</v>
      </c>
      <c r="AX10" s="43" t="n">
        <f aca="false">VLOOKUP(AX$7,'[2]Curve Summary'!$A$8:$AG$161,10)</f>
        <v>2.11999988555908</v>
      </c>
      <c r="AY10" s="43" t="n">
        <f aca="false">VLOOKUP(AY$7,'[2]Curve Summary'!$A$8:$AG$161,10)</f>
        <v>2.11999988555908</v>
      </c>
      <c r="AZ10" s="43" t="n">
        <f aca="false">VLOOKUP(AZ$7,'[2]Curve Summary'!$A$8:$AG$161,10)</f>
        <v>2.11999988555908</v>
      </c>
      <c r="BA10" s="43" t="n">
        <f aca="false">VLOOKUP(BA$7,'[2]Curve Summary'!$A$8:$AG$161,10)</f>
        <v>2.11999988555908</v>
      </c>
      <c r="BB10" s="43" t="n">
        <f aca="false">VLOOKUP(BB$7,'[2]Curve Summary'!$A$8:$AG$161,10)</f>
        <v>8.09000015258789</v>
      </c>
      <c r="BC10" s="43" t="n">
        <f aca="false">VLOOKUP(BC$7,'[2]Curve Summary'!$A$8:$AG$161,10)</f>
        <v>8.09000015258789</v>
      </c>
      <c r="BD10" s="43" t="n">
        <f aca="false">VLOOKUP(BD$7,'[2]Curve Summary'!$A$8:$AG$161,10)</f>
        <v>8.09000015258789</v>
      </c>
      <c r="BE10" s="43" t="n">
        <f aca="false">VLOOKUP(BE$7,'[2]Curve Summary'!$A$8:$AG$161,10)</f>
        <v>2.12000012397766</v>
      </c>
      <c r="BF10" s="43" t="n">
        <f aca="false">VLOOKUP(BF$7,'[2]Curve Summary'!$A$8:$AG$161,10)</f>
        <v>2.11999988555908</v>
      </c>
      <c r="BG10" s="43" t="n">
        <f aca="false">VLOOKUP(BG$7,'[2]Curve Summary'!$A$8:$AG$161,10)</f>
        <v>2.11999988555908</v>
      </c>
      <c r="BH10" s="43" t="n">
        <f aca="false">VLOOKUP(BH$7,'[2]Curve Summary'!$A$8:$AG$161,10)</f>
        <v>2.11999988555908</v>
      </c>
      <c r="BI10" s="43" t="n">
        <f aca="false">VLOOKUP(BI$7,'[2]Curve Summary'!$A$8:$AG$161,10)</f>
        <v>2.11999988555908</v>
      </c>
      <c r="BJ10" s="43" t="n">
        <f aca="false">VLOOKUP(BJ$7,'[2]Curve Summary'!$A$8:$AG$161,10)</f>
        <v>2.11999988555908</v>
      </c>
      <c r="BK10" s="43" t="n">
        <f aca="false">VLOOKUP(BK$7,'[2]Curve Summary'!$A$8:$AG$161,10)</f>
        <v>2.11999988555908</v>
      </c>
      <c r="BL10" s="43" t="n">
        <f aca="false">VLOOKUP(BL$7,'[2]Curve Summary'!$A$8:$AG$161,10)</f>
        <v>2.11999988555908</v>
      </c>
      <c r="BM10" s="43" t="n">
        <f aca="false">VLOOKUP(BM$7,'[2]Curve Summary'!$A$8:$AG$161,10)</f>
        <v>2.11999988555908</v>
      </c>
      <c r="BN10" s="43" t="n">
        <f aca="false">VLOOKUP(BN$7,'[2]Curve Summary'!$A$8:$AG$161,10)</f>
        <v>8.09000015258789</v>
      </c>
      <c r="BO10" s="43" t="n">
        <f aca="false">VLOOKUP(BO$7,'[2]Curve Summary'!$A$8:$AG$161,10)</f>
        <v>8.09000015258789</v>
      </c>
      <c r="BP10" s="43" t="n">
        <f aca="false">VLOOKUP(BP$7,'[2]Curve Summary'!$A$8:$AG$161,10)</f>
        <v>8.09000015258789</v>
      </c>
      <c r="BQ10" s="43" t="n">
        <f aca="false">VLOOKUP(BQ$7,'[2]Curve Summary'!$A$8:$AG$161,10)</f>
        <v>2.12000012397766</v>
      </c>
      <c r="BR10" s="43" t="n">
        <f aca="false">VLOOKUP(BR$7,'[2]Curve Summary'!$A$8:$AG$161,10)</f>
        <v>2.11999988555908</v>
      </c>
      <c r="BS10" s="43" t="n">
        <f aca="false">VLOOKUP(BS$7,'[2]Curve Summary'!$A$8:$AG$161,10)</f>
        <v>2.11999988555908</v>
      </c>
      <c r="BT10" s="43" t="n">
        <f aca="false">VLOOKUP(BT$7,'[2]Curve Summary'!$A$8:$AG$161,10)</f>
        <v>2.11999988555908</v>
      </c>
      <c r="BU10" s="43" t="n">
        <f aca="false">VLOOKUP(BU$7,'[2]Curve Summary'!$A$8:$AG$161,10)</f>
        <v>2.11999988555908</v>
      </c>
      <c r="BV10" s="43" t="n">
        <f aca="false">VLOOKUP(BV$7,'[2]Curve Summary'!$A$8:$AG$161,10)</f>
        <v>2.11999988555908</v>
      </c>
      <c r="BW10" s="43" t="n">
        <f aca="false">VLOOKUP(BW$7,'[2]Curve Summary'!$A$8:$AG$161,10)</f>
        <v>2.11999988555908</v>
      </c>
      <c r="BX10" s="43" t="n">
        <f aca="false">VLOOKUP(BX$7,'[2]Curve Summary'!$A$8:$AG$161,10)</f>
        <v>2.11999988555908</v>
      </c>
      <c r="BY10" s="43" t="n">
        <f aca="false">VLOOKUP(BY$7,'[2]Curve Summary'!$A$8:$AG$161,10)</f>
        <v>2.11999988555908</v>
      </c>
      <c r="BZ10" s="43" t="n">
        <f aca="false">VLOOKUP(BZ$7,'[2]Curve Summary'!$A$8:$AG$161,10)</f>
        <v>8.09000015258789</v>
      </c>
      <c r="CA10" s="43" t="n">
        <f aca="false">VLOOKUP(CA$7,'[2]Curve Summary'!$A$8:$AG$161,10)</f>
        <v>8.09000015258789</v>
      </c>
      <c r="CB10" s="43" t="n">
        <f aca="false">VLOOKUP(CB$7,'[2]Curve Summary'!$A$8:$AG$161,10)</f>
        <v>8.09000015258789</v>
      </c>
      <c r="CC10" s="43" t="n">
        <f aca="false">VLOOKUP(CC$7,'[2]Curve Summary'!$A$8:$AG$161,10)</f>
        <v>2.12000012397766</v>
      </c>
      <c r="CD10" s="43" t="n">
        <f aca="false">VLOOKUP(CD$7,'[2]Curve Summary'!$A$8:$AG$161,10)</f>
        <v>2.11999988555908</v>
      </c>
      <c r="CE10" s="43" t="n">
        <f aca="false">VLOOKUP(CE$7,'[2]Curve Summary'!$A$8:$AG$161,10)</f>
        <v>2.11999988555908</v>
      </c>
      <c r="CF10" s="43" t="n">
        <f aca="false">VLOOKUP(CF$7,'[2]Curve Summary'!$A$8:$AG$161,10)</f>
        <v>2.11999988555908</v>
      </c>
      <c r="CG10" s="43" t="n">
        <f aca="false">VLOOKUP(CG$7,'[2]Curve Summary'!$A$8:$AG$161,10)</f>
        <v>2.11999988555908</v>
      </c>
      <c r="CH10" s="43" t="n">
        <f aca="false">VLOOKUP(CH$7,'[2]Curve Summary'!$A$8:$AG$161,10)</f>
        <v>2.11999988555908</v>
      </c>
      <c r="CI10" s="43" t="n">
        <f aca="false">VLOOKUP(CI$7,'[2]Curve Summary'!$A$8:$AG$161,10)</f>
        <v>2.11999988555908</v>
      </c>
      <c r="CJ10" s="43" t="n">
        <f aca="false">VLOOKUP(CJ$7,'[2]Curve Summary'!$A$8:$AG$161,10)</f>
        <v>2.11999988555908</v>
      </c>
      <c r="CK10" s="43" t="n">
        <f aca="false">VLOOKUP(CK$7,'[2]Curve Summary'!$A$8:$AG$161,10)</f>
        <v>2.11999988555908</v>
      </c>
      <c r="CL10" s="43" t="n">
        <f aca="false">VLOOKUP(CL$7,'[2]Curve Summary'!$A$8:$AG$161,10)</f>
        <v>8.09000015258789</v>
      </c>
      <c r="CM10" s="43" t="n">
        <f aca="false">VLOOKUP(CM$7,'[2]Curve Summary'!$A$8:$AG$161,10)</f>
        <v>8.09000015258789</v>
      </c>
      <c r="CN10" s="43" t="n">
        <f aca="false">VLOOKUP(CN$7,'[2]Curve Summary'!$A$8:$AG$161,10)</f>
        <v>8.09000015258789</v>
      </c>
      <c r="CO10" s="43" t="n">
        <f aca="false">VLOOKUP(CO$7,'[2]Curve Summary'!$A$8:$AG$161,10)</f>
        <v>2.12000012397766</v>
      </c>
      <c r="CP10" s="43" t="n">
        <f aca="false">VLOOKUP(CP$7,'[2]Curve Summary'!$A$8:$AG$161,10)</f>
        <v>2.11999988555908</v>
      </c>
      <c r="CQ10" s="43" t="n">
        <f aca="false">VLOOKUP(CQ$7,'[2]Curve Summary'!$A$8:$AG$161,10)</f>
        <v>2.11999988555908</v>
      </c>
      <c r="CR10" s="43" t="n">
        <f aca="false">VLOOKUP(CR$7,'[2]Curve Summary'!$A$8:$AG$161,10)</f>
        <v>2.11999988555908</v>
      </c>
      <c r="CS10" s="43" t="n">
        <f aca="false">VLOOKUP(CS$7,'[2]Curve Summary'!$A$8:$AG$161,10)</f>
        <v>2.11999988555908</v>
      </c>
      <c r="CT10" s="43" t="n">
        <f aca="false">VLOOKUP(CT$7,'[2]Curve Summary'!$A$8:$AG$161,10)</f>
        <v>2.11999988555908</v>
      </c>
      <c r="CU10" s="43" t="n">
        <f aca="false">VLOOKUP(CU$7,'[2]Curve Summary'!$A$8:$AG$161,10)</f>
        <v>2.11999988555908</v>
      </c>
      <c r="CV10" s="43" t="n">
        <f aca="false">VLOOKUP(CV$7,'[2]Curve Summary'!$A$8:$AG$161,10)</f>
        <v>2.11999988555908</v>
      </c>
      <c r="CW10" s="43" t="n">
        <f aca="false">VLOOKUP(CW$7,'[2]Curve Summary'!$A$8:$AG$161,10)</f>
        <v>2.11999988555908</v>
      </c>
      <c r="CX10" s="43" t="n">
        <f aca="false">VLOOKUP(CX$7,'[2]Curve Summary'!$A$8:$AG$161,10)</f>
        <v>8.09000015258789</v>
      </c>
      <c r="CY10" s="43" t="n">
        <f aca="false">VLOOKUP(CY$7,'[2]Curve Summary'!$A$8:$AG$161,10)</f>
        <v>8.09000015258789</v>
      </c>
      <c r="CZ10" s="43" t="n">
        <f aca="false">VLOOKUP(CZ$7,'[2]Curve Summary'!$A$8:$AG$161,10)</f>
        <v>8.09000015258789</v>
      </c>
      <c r="DA10" s="43" t="n">
        <f aca="false">VLOOKUP(DA$7,'[2]Curve Summary'!$A$8:$AG$161,10)</f>
        <v>2.12000012397766</v>
      </c>
      <c r="DB10" s="43" t="n">
        <f aca="false">VLOOKUP(DB$7,'[2]Curve Summary'!$A$8:$AG$161,10)</f>
        <v>2.11999988555908</v>
      </c>
      <c r="DC10" s="43" t="n">
        <f aca="false">VLOOKUP(DC$7,'[2]Curve Summary'!$A$8:$AG$161,10)</f>
        <v>2.11999988555908</v>
      </c>
      <c r="DD10" s="43" t="n">
        <f aca="false">VLOOKUP(DD$7,'[2]Curve Summary'!$A$8:$AG$161,10)</f>
        <v>2.11999988555908</v>
      </c>
      <c r="DE10" s="43" t="n">
        <f aca="false">VLOOKUP(DE$7,'[2]Curve Summary'!$A$8:$AG$161,10)</f>
        <v>2.11999988555908</v>
      </c>
      <c r="DF10" s="43" t="n">
        <f aca="false">VLOOKUP(DF$7,'[2]Curve Summary'!$A$8:$AG$161,10)</f>
        <v>2.11999988555908</v>
      </c>
      <c r="DG10" s="43" t="n">
        <f aca="false">VLOOKUP(DG$7,'[2]Curve Summary'!$A$8:$AG$161,10)</f>
        <v>2.11999988555908</v>
      </c>
      <c r="DH10" s="43" t="n">
        <f aca="false">VLOOKUP(DH$7,'[2]Curve Summary'!$A$8:$AG$161,10)</f>
        <v>2.11999988555908</v>
      </c>
      <c r="DI10" s="43" t="n">
        <f aca="false">VLOOKUP(DI$7,'[2]Curve Summary'!$A$8:$AG$161,10)</f>
        <v>2.11999988555908</v>
      </c>
      <c r="DJ10" s="43" t="n">
        <f aca="false">VLOOKUP(DJ$7,'[2]Curve Summary'!$A$8:$AG$161,10)</f>
        <v>8.09000015258789</v>
      </c>
      <c r="DK10" s="43" t="n">
        <f aca="false">VLOOKUP(DK$7,'[2]Curve Summary'!$A$8:$AG$161,10)</f>
        <v>8.09000015258789</v>
      </c>
      <c r="DL10" s="43" t="n">
        <f aca="false">VLOOKUP(DL$7,'[2]Curve Summary'!$A$8:$AG$161,10)</f>
        <v>8.09000015258789</v>
      </c>
      <c r="DM10" s="43" t="n">
        <f aca="false">VLOOKUP(DM$7,'[2]Curve Summary'!$A$8:$AG$161,10)</f>
        <v>2.12000012397766</v>
      </c>
      <c r="DN10" s="43" t="n">
        <f aca="false">VLOOKUP(DN$7,'[2]Curve Summary'!$A$8:$AG$161,10)</f>
        <v>2.11999988555908</v>
      </c>
      <c r="DO10" s="43" t="n">
        <f aca="false">VLOOKUP(DO$7,'[2]Curve Summary'!$A$8:$AG$161,10)</f>
        <v>2.11999988555908</v>
      </c>
      <c r="DP10" s="43" t="n">
        <f aca="false">VLOOKUP(DP$7,'[2]Curve Summary'!$A$8:$AG$161,10)</f>
        <v>2.11999988555908</v>
      </c>
      <c r="DQ10" s="43" t="n">
        <f aca="false">VLOOKUP(DQ$7,'[2]Curve Summary'!$A$8:$AG$161,10)</f>
        <v>2.11999988555908</v>
      </c>
      <c r="DR10" s="43" t="n">
        <f aca="false">VLOOKUP(DR$7,'[2]Curve Summary'!$A$8:$AG$161,10)</f>
        <v>2.11999988555908</v>
      </c>
      <c r="DS10" s="43" t="n">
        <f aca="false">VLOOKUP(DS$7,'[2]Curve Summary'!$A$8:$AG$161,10)</f>
        <v>2.11999988555908</v>
      </c>
      <c r="DT10" s="43" t="n">
        <f aca="false">VLOOKUP(DT$7,'[2]Curve Summary'!$A$8:$AG$161,10)</f>
        <v>2.11999988555908</v>
      </c>
      <c r="DU10" s="43" t="n">
        <f aca="false">VLOOKUP(DU$7,'[2]Curve Summary'!$A$8:$AG$161,10)</f>
        <v>2.11999988555908</v>
      </c>
      <c r="DV10" s="43" t="n">
        <f aca="false">VLOOKUP(DV$7,'[2]Curve Summary'!$A$8:$AG$161,10)</f>
        <v>8.09000015258789</v>
      </c>
      <c r="DW10" s="43" t="n">
        <f aca="false">VLOOKUP(DW$7,'[2]Curve Summary'!$A$8:$AG$161,10)</f>
        <v>8.09000015258789</v>
      </c>
      <c r="DX10" s="43" t="n">
        <f aca="false">VLOOKUP(DX$7,'[2]Curve Summary'!$A$8:$AG$161,10)</f>
        <v>8.09000015258789</v>
      </c>
      <c r="DY10" s="43" t="n">
        <f aca="false">VLOOKUP(DY$7,'[2]Curve Summary'!$A$8:$AG$161,10)</f>
        <v>2.12000012397766</v>
      </c>
      <c r="DZ10" s="43" t="n">
        <f aca="false">VLOOKUP(DZ$7,'[2]Curve Summary'!$A$8:$AG$161,10)</f>
        <v>2.11999988555908</v>
      </c>
      <c r="EA10" s="43" t="n">
        <f aca="false">VLOOKUP(EA$7,'[2]Curve Summary'!$A$8:$AG$161,10)</f>
        <v>2.11999988555908</v>
      </c>
      <c r="EB10" s="43" t="n">
        <f aca="false">VLOOKUP(EB$7,'[2]Curve Summary'!$A$8:$AG$161,10)</f>
        <v>2.11999988555908</v>
      </c>
      <c r="EC10" s="43" t="n">
        <f aca="false">VLOOKUP(EC$7,'[2]Curve Summary'!$A$8:$AG$161,10)</f>
        <v>2.11999988555908</v>
      </c>
      <c r="ED10" s="43" t="n">
        <f aca="false">VLOOKUP(ED$7,'[2]Curve Summary'!$A$8:$AG$161,10)</f>
        <v>2.11999988555908</v>
      </c>
      <c r="EE10" s="43" t="n">
        <f aca="false">VLOOKUP(EE$7,'[2]Curve Summary'!$A$8:$AG$161,10)</f>
        <v>2.11999988555908</v>
      </c>
      <c r="EF10" s="43" t="n">
        <f aca="false">VLOOKUP(EF$7,'[2]Curve Summary'!$A$8:$AG$161,10)</f>
        <v>2.11999988555908</v>
      </c>
      <c r="EG10" s="43" t="n">
        <f aca="false">VLOOKUP(EG$7,'[2]Curve Summary'!$A$8:$AG$161,10)</f>
        <v>2.11999988555908</v>
      </c>
      <c r="EH10" s="43" t="n">
        <f aca="false">VLOOKUP(EH$7,'[2]Curve Summary'!$A$8:$AG$161,10)</f>
        <v>8.09000015258789</v>
      </c>
      <c r="EI10" s="43" t="n">
        <f aca="false">VLOOKUP(EI$7,'[2]Curve Summary'!$A$8:$AG$161,10)</f>
        <v>8.09000015258789</v>
      </c>
      <c r="EJ10" s="43" t="n">
        <f aca="false">VLOOKUP(EJ$7,'[2]Curve Summary'!$A$8:$AG$161,10)</f>
        <v>8.09000015258789</v>
      </c>
      <c r="EK10" s="43" t="n">
        <f aca="false">VLOOKUP(EK$7,'[2]Curve Summary'!$A$8:$AG$161,10)</f>
        <v>2.12000012397766</v>
      </c>
      <c r="EL10" s="43" t="n">
        <f aca="false">VLOOKUP(EL$7,'[2]Curve Summary'!$A$8:$AG$161,10)</f>
        <v>2.11999988555908</v>
      </c>
      <c r="EM10" s="43" t="n">
        <f aca="false">VLOOKUP(EM$7,'[2]Curve Summary'!$A$8:$AG$161,10)</f>
        <v>2.11999988555908</v>
      </c>
      <c r="EN10" s="43" t="n">
        <f aca="false">VLOOKUP(EN$7,'[2]Curve Summary'!$A$8:$AG$161,10)</f>
        <v>2.11999988555908</v>
      </c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</row>
    <row r="11" customFormat="false" ht="13.7" hidden="false" customHeight="true" outlineLevel="0" collapsed="false">
      <c r="A11" s="37" t="s">
        <v>22</v>
      </c>
      <c r="B11" s="9"/>
      <c r="C11" s="31" t="e">
        <f aca="false">'E. Power Desk Daily Price'!$AC11</f>
        <v>#VALUE!</v>
      </c>
      <c r="D11" s="31" t="n">
        <f aca="true">IF(ISERROR((AVERAGE(OFFSET('[2]Curve Summary'!$K$6,17,0,7,1))*7+16*'[2]Curve Summary Backup'!$K$38)/23),'[2]Curve Summary Backup'!$K$38,(AVERAGE(OFFSET('[2]Curve Summary'!$K$6,17,0,7,1))*7+16*'[2]Curve Summary Backup'!$K$38)/23)</f>
        <v>6.96000003814697</v>
      </c>
      <c r="E11" s="31" t="n">
        <f aca="false">VLOOKUP(E$7,'[2]Curve Summary'!$A$7:$AG$55,11)</f>
        <v>1.69000005722046</v>
      </c>
      <c r="F11" s="31" t="n">
        <f aca="false">AVERAGE(G11:I11)</f>
        <v>1.69000005722046</v>
      </c>
      <c r="G11" s="31" t="n">
        <f aca="false">VLOOKUP(G$7,'[2]Curve Summary'!$A$7:$AG$55,11)</f>
        <v>1.69000005722046</v>
      </c>
      <c r="H11" s="31" t="n">
        <f aca="false">VLOOKUP(H$7,'[2]Curve Summary'!$A$7:$AG$55,11)</f>
        <v>1.69000005722046</v>
      </c>
      <c r="I11" s="31" t="n">
        <f aca="false">VLOOKUP(I$7,'[2]Curve Summary'!$A$7:$AG$55,11)</f>
        <v>1.69000005722046</v>
      </c>
      <c r="J11" s="39" t="n">
        <v>3.57959021505762</v>
      </c>
      <c r="K11" s="31" t="n">
        <f aca="false">AVERAGE(L11:M11)</f>
        <v>1.69000005722046</v>
      </c>
      <c r="L11" s="31" t="n">
        <f aca="false">AK11</f>
        <v>1.69000005722046</v>
      </c>
      <c r="M11" s="31" t="n">
        <f aca="false">AL11</f>
        <v>1.69000005722046</v>
      </c>
      <c r="N11" s="31" t="n">
        <f aca="false">AVERAGE(O11:P11)</f>
        <v>1.69000005722046</v>
      </c>
      <c r="O11" s="31" t="n">
        <f aca="false">AM11</f>
        <v>1.69000005722046</v>
      </c>
      <c r="P11" s="31" t="n">
        <f aca="false">AN11</f>
        <v>1.69000005722046</v>
      </c>
      <c r="Q11" s="31" t="n">
        <f aca="false">AO11</f>
        <v>1.69000005722046</v>
      </c>
      <c r="R11" s="31" t="n">
        <f aca="false">AP11</f>
        <v>7.46000003814697</v>
      </c>
      <c r="S11" s="31" t="n">
        <f aca="false">AVERAGE(T11:U11)</f>
        <v>7.46000003814697</v>
      </c>
      <c r="T11" s="31" t="n">
        <f aca="false">AQ11</f>
        <v>7.46000003814697</v>
      </c>
      <c r="U11" s="31" t="n">
        <f aca="false">AR11</f>
        <v>7.46000003814697</v>
      </c>
      <c r="V11" s="31" t="n">
        <f aca="false">AS11</f>
        <v>1.69000005722046</v>
      </c>
      <c r="W11" s="31" t="n">
        <f aca="false">AVERAGE(X11:Z11)</f>
        <v>1.69000005722046</v>
      </c>
      <c r="X11" s="31" t="n">
        <f aca="false">AT11</f>
        <v>1.69000005722046</v>
      </c>
      <c r="Y11" s="40" t="n">
        <f aca="false">AU11</f>
        <v>1.69000005722046</v>
      </c>
      <c r="Z11" s="40" t="n">
        <f aca="false">AV11</f>
        <v>1.69000005722046</v>
      </c>
      <c r="AA11" s="39" t="n">
        <v>3.13815691517849</v>
      </c>
      <c r="AB11" s="39" t="n">
        <v>3.13815691517849</v>
      </c>
      <c r="AC11" s="39" t="n">
        <v>3.1493385737972</v>
      </c>
      <c r="AD11" s="39" t="n">
        <v>3.16078436608408</v>
      </c>
      <c r="AE11" s="39" t="n">
        <v>3.15510977024569</v>
      </c>
      <c r="AF11" s="41" t="n">
        <v>3.15508953783603</v>
      </c>
      <c r="AG11" s="42" t="n">
        <v>3.17292153992929</v>
      </c>
      <c r="AH11" s="35"/>
      <c r="AI11" s="35"/>
      <c r="AJ11" s="36"/>
      <c r="AK11" s="43" t="n">
        <f aca="false">VLOOKUP(AK$7,'[2]Curve Summary'!$A$8:$AG$161,11)</f>
        <v>1.69000005722046</v>
      </c>
      <c r="AL11" s="43" t="n">
        <f aca="false">VLOOKUP(AL$7,'[2]Curve Summary'!$A$8:$AG$161,11)</f>
        <v>1.69000005722046</v>
      </c>
      <c r="AM11" s="43" t="n">
        <f aca="false">VLOOKUP(AM$7,'[2]Curve Summary'!$A$8:$AG$161,11)</f>
        <v>1.69000005722046</v>
      </c>
      <c r="AN11" s="43" t="n">
        <f aca="false">VLOOKUP(AN$7,'[2]Curve Summary'!$A$8:$AG$161,11)</f>
        <v>1.69000005722046</v>
      </c>
      <c r="AO11" s="43" t="n">
        <f aca="false">VLOOKUP(AO$7,'[2]Curve Summary'!$A$8:$AG$161,11)</f>
        <v>1.69000005722046</v>
      </c>
      <c r="AP11" s="43" t="n">
        <f aca="false">VLOOKUP(AP$7,'[2]Curve Summary'!$A$8:$AG$161,11)</f>
        <v>7.46000003814697</v>
      </c>
      <c r="AQ11" s="43" t="n">
        <f aca="false">VLOOKUP(AQ$7,'[2]Curve Summary'!$A$8:$AG$161,11)</f>
        <v>7.46000003814697</v>
      </c>
      <c r="AR11" s="43" t="n">
        <f aca="false">VLOOKUP(AR$7,'[2]Curve Summary'!$A$8:$AG$161,11)</f>
        <v>7.46000003814697</v>
      </c>
      <c r="AS11" s="43" t="n">
        <f aca="false">VLOOKUP(AS$7,'[2]Curve Summary'!$A$8:$AG$161,11)</f>
        <v>1.69000005722046</v>
      </c>
      <c r="AT11" s="43" t="n">
        <f aca="false">VLOOKUP(AT$7,'[2]Curve Summary'!$A$8:$AG$161,11)</f>
        <v>1.69000005722046</v>
      </c>
      <c r="AU11" s="43" t="n">
        <f aca="false">VLOOKUP(AU$7,'[2]Curve Summary'!$A$8:$AG$161,11)</f>
        <v>1.69000005722046</v>
      </c>
      <c r="AV11" s="43" t="n">
        <f aca="false">VLOOKUP(AV$7,'[2]Curve Summary'!$A$8:$AG$161,11)</f>
        <v>1.69000005722046</v>
      </c>
      <c r="AW11" s="43" t="n">
        <f aca="false">VLOOKUP(AW$7,'[2]Curve Summary'!$A$8:$AG$161,11)</f>
        <v>1.69000005722046</v>
      </c>
      <c r="AX11" s="43" t="n">
        <f aca="false">VLOOKUP(AX$7,'[2]Curve Summary'!$A$8:$AG$161,11)</f>
        <v>1.69000005722046</v>
      </c>
      <c r="AY11" s="43" t="n">
        <f aca="false">VLOOKUP(AY$7,'[2]Curve Summary'!$A$8:$AG$161,11)</f>
        <v>1.69000005722046</v>
      </c>
      <c r="AZ11" s="43" t="n">
        <f aca="false">VLOOKUP(AZ$7,'[2]Curve Summary'!$A$8:$AG$161,11)</f>
        <v>1.69000005722046</v>
      </c>
      <c r="BA11" s="43" t="n">
        <f aca="false">VLOOKUP(BA$7,'[2]Curve Summary'!$A$8:$AG$161,11)</f>
        <v>1.69000005722046</v>
      </c>
      <c r="BB11" s="43" t="n">
        <f aca="false">VLOOKUP(BB$7,'[2]Curve Summary'!$A$8:$AG$161,11)</f>
        <v>7.46000003814697</v>
      </c>
      <c r="BC11" s="43" t="n">
        <f aca="false">VLOOKUP(BC$7,'[2]Curve Summary'!$A$8:$AG$161,11)</f>
        <v>7.46000003814697</v>
      </c>
      <c r="BD11" s="43" t="n">
        <f aca="false">VLOOKUP(BD$7,'[2]Curve Summary'!$A$8:$AG$161,11)</f>
        <v>7.46000003814697</v>
      </c>
      <c r="BE11" s="43" t="n">
        <f aca="false">VLOOKUP(BE$7,'[2]Curve Summary'!$A$8:$AG$161,11)</f>
        <v>1.69000005722046</v>
      </c>
      <c r="BF11" s="43" t="n">
        <f aca="false">VLOOKUP(BF$7,'[2]Curve Summary'!$A$8:$AG$161,11)</f>
        <v>1.69000005722046</v>
      </c>
      <c r="BG11" s="43" t="n">
        <f aca="false">VLOOKUP(BG$7,'[2]Curve Summary'!$A$8:$AG$161,11)</f>
        <v>1.69000005722046</v>
      </c>
      <c r="BH11" s="43" t="n">
        <f aca="false">VLOOKUP(BH$7,'[2]Curve Summary'!$A$8:$AG$161,11)</f>
        <v>1.69000005722046</v>
      </c>
      <c r="BI11" s="43" t="n">
        <f aca="false">VLOOKUP(BI$7,'[2]Curve Summary'!$A$8:$AG$161,11)</f>
        <v>1.69000005722046</v>
      </c>
      <c r="BJ11" s="43" t="n">
        <f aca="false">VLOOKUP(BJ$7,'[2]Curve Summary'!$A$8:$AG$161,11)</f>
        <v>1.69000005722046</v>
      </c>
      <c r="BK11" s="43" t="n">
        <f aca="false">VLOOKUP(BK$7,'[2]Curve Summary'!$A$8:$AG$161,11)</f>
        <v>1.69000005722046</v>
      </c>
      <c r="BL11" s="43" t="n">
        <f aca="false">VLOOKUP(BL$7,'[2]Curve Summary'!$A$8:$AG$161,11)</f>
        <v>1.69000005722046</v>
      </c>
      <c r="BM11" s="43" t="n">
        <f aca="false">VLOOKUP(BM$7,'[2]Curve Summary'!$A$8:$AG$161,11)</f>
        <v>1.69000005722046</v>
      </c>
      <c r="BN11" s="43" t="n">
        <f aca="false">VLOOKUP(BN$7,'[2]Curve Summary'!$A$8:$AG$161,11)</f>
        <v>7.46000003814697</v>
      </c>
      <c r="BO11" s="43" t="n">
        <f aca="false">VLOOKUP(BO$7,'[2]Curve Summary'!$A$8:$AG$161,11)</f>
        <v>7.46000003814697</v>
      </c>
      <c r="BP11" s="43" t="n">
        <f aca="false">VLOOKUP(BP$7,'[2]Curve Summary'!$A$8:$AG$161,11)</f>
        <v>7.46000003814697</v>
      </c>
      <c r="BQ11" s="43" t="n">
        <f aca="false">VLOOKUP(BQ$7,'[2]Curve Summary'!$A$8:$AG$161,11)</f>
        <v>1.69000005722046</v>
      </c>
      <c r="BR11" s="43" t="n">
        <f aca="false">VLOOKUP(BR$7,'[2]Curve Summary'!$A$8:$AG$161,11)</f>
        <v>1.69000005722046</v>
      </c>
      <c r="BS11" s="43" t="n">
        <f aca="false">VLOOKUP(BS$7,'[2]Curve Summary'!$A$8:$AG$161,11)</f>
        <v>1.69000005722046</v>
      </c>
      <c r="BT11" s="43" t="n">
        <f aca="false">VLOOKUP(BT$7,'[2]Curve Summary'!$A$8:$AG$161,11)</f>
        <v>1.69000005722046</v>
      </c>
      <c r="BU11" s="43" t="n">
        <f aca="false">VLOOKUP(BU$7,'[2]Curve Summary'!$A$8:$AG$161,11)</f>
        <v>1.69000005722046</v>
      </c>
      <c r="BV11" s="43" t="n">
        <f aca="false">VLOOKUP(BV$7,'[2]Curve Summary'!$A$8:$AG$161,11)</f>
        <v>1.69000005722046</v>
      </c>
      <c r="BW11" s="43" t="n">
        <f aca="false">VLOOKUP(BW$7,'[2]Curve Summary'!$A$8:$AG$161,11)</f>
        <v>1.69000005722046</v>
      </c>
      <c r="BX11" s="43" t="n">
        <f aca="false">VLOOKUP(BX$7,'[2]Curve Summary'!$A$8:$AG$161,11)</f>
        <v>1.69000005722046</v>
      </c>
      <c r="BY11" s="43" t="n">
        <f aca="false">VLOOKUP(BY$7,'[2]Curve Summary'!$A$8:$AG$161,11)</f>
        <v>1.69000005722046</v>
      </c>
      <c r="BZ11" s="43" t="n">
        <f aca="false">VLOOKUP(BZ$7,'[2]Curve Summary'!$A$8:$AG$161,11)</f>
        <v>7.46000003814697</v>
      </c>
      <c r="CA11" s="43" t="n">
        <f aca="false">VLOOKUP(CA$7,'[2]Curve Summary'!$A$8:$AG$161,11)</f>
        <v>7.46000003814697</v>
      </c>
      <c r="CB11" s="43" t="n">
        <f aca="false">VLOOKUP(CB$7,'[2]Curve Summary'!$A$8:$AG$161,11)</f>
        <v>7.46000003814697</v>
      </c>
      <c r="CC11" s="43" t="n">
        <f aca="false">VLOOKUP(CC$7,'[2]Curve Summary'!$A$8:$AG$161,11)</f>
        <v>1.69000005722046</v>
      </c>
      <c r="CD11" s="43" t="n">
        <f aca="false">VLOOKUP(CD$7,'[2]Curve Summary'!$A$8:$AG$161,11)</f>
        <v>1.69000005722046</v>
      </c>
      <c r="CE11" s="43" t="n">
        <f aca="false">VLOOKUP(CE$7,'[2]Curve Summary'!$A$8:$AG$161,11)</f>
        <v>1.69000005722046</v>
      </c>
      <c r="CF11" s="43" t="n">
        <f aca="false">VLOOKUP(CF$7,'[2]Curve Summary'!$A$8:$AG$161,11)</f>
        <v>1.69000005722046</v>
      </c>
      <c r="CG11" s="43" t="n">
        <f aca="false">VLOOKUP(CG$7,'[2]Curve Summary'!$A$8:$AG$161,11)</f>
        <v>1.69000005722046</v>
      </c>
      <c r="CH11" s="43" t="n">
        <f aca="false">VLOOKUP(CH$7,'[2]Curve Summary'!$A$8:$AG$161,11)</f>
        <v>1.69000005722046</v>
      </c>
      <c r="CI11" s="43" t="n">
        <f aca="false">VLOOKUP(CI$7,'[2]Curve Summary'!$A$8:$AG$161,11)</f>
        <v>1.69000005722046</v>
      </c>
      <c r="CJ11" s="43" t="n">
        <f aca="false">VLOOKUP(CJ$7,'[2]Curve Summary'!$A$8:$AG$161,11)</f>
        <v>1.69000005722046</v>
      </c>
      <c r="CK11" s="43" t="n">
        <f aca="false">VLOOKUP(CK$7,'[2]Curve Summary'!$A$8:$AG$161,11)</f>
        <v>1.69000005722046</v>
      </c>
      <c r="CL11" s="43" t="n">
        <f aca="false">VLOOKUP(CL$7,'[2]Curve Summary'!$A$8:$AG$161,11)</f>
        <v>7.46000003814697</v>
      </c>
      <c r="CM11" s="43" t="n">
        <f aca="false">VLOOKUP(CM$7,'[2]Curve Summary'!$A$8:$AG$161,11)</f>
        <v>7.46000003814697</v>
      </c>
      <c r="CN11" s="43" t="n">
        <f aca="false">VLOOKUP(CN$7,'[2]Curve Summary'!$A$8:$AG$161,11)</f>
        <v>7.46000003814697</v>
      </c>
      <c r="CO11" s="43" t="n">
        <f aca="false">VLOOKUP(CO$7,'[2]Curve Summary'!$A$8:$AG$161,11)</f>
        <v>1.69000005722046</v>
      </c>
      <c r="CP11" s="43" t="n">
        <f aca="false">VLOOKUP(CP$7,'[2]Curve Summary'!$A$8:$AG$161,11)</f>
        <v>1.69000005722046</v>
      </c>
      <c r="CQ11" s="43" t="n">
        <f aca="false">VLOOKUP(CQ$7,'[2]Curve Summary'!$A$8:$AG$161,11)</f>
        <v>1.69000005722046</v>
      </c>
      <c r="CR11" s="43" t="n">
        <f aca="false">VLOOKUP(CR$7,'[2]Curve Summary'!$A$8:$AG$161,11)</f>
        <v>1.69000005722046</v>
      </c>
      <c r="CS11" s="43" t="n">
        <f aca="false">VLOOKUP(CS$7,'[2]Curve Summary'!$A$8:$AG$161,11)</f>
        <v>1.69000005722046</v>
      </c>
      <c r="CT11" s="43" t="n">
        <f aca="false">VLOOKUP(CT$7,'[2]Curve Summary'!$A$8:$AG$161,11)</f>
        <v>1.69000005722046</v>
      </c>
      <c r="CU11" s="43" t="n">
        <f aca="false">VLOOKUP(CU$7,'[2]Curve Summary'!$A$8:$AG$161,11)</f>
        <v>1.69000005722046</v>
      </c>
      <c r="CV11" s="43" t="n">
        <f aca="false">VLOOKUP(CV$7,'[2]Curve Summary'!$A$8:$AG$161,11)</f>
        <v>1.69000005722046</v>
      </c>
      <c r="CW11" s="43" t="n">
        <f aca="false">VLOOKUP(CW$7,'[2]Curve Summary'!$A$8:$AG$161,11)</f>
        <v>1.69000005722046</v>
      </c>
      <c r="CX11" s="43" t="n">
        <f aca="false">VLOOKUP(CX$7,'[2]Curve Summary'!$A$8:$AG$161,11)</f>
        <v>7.46000003814697</v>
      </c>
      <c r="CY11" s="43" t="n">
        <f aca="false">VLOOKUP(CY$7,'[2]Curve Summary'!$A$8:$AG$161,11)</f>
        <v>7.46000003814697</v>
      </c>
      <c r="CZ11" s="43" t="n">
        <f aca="false">VLOOKUP(CZ$7,'[2]Curve Summary'!$A$8:$AG$161,11)</f>
        <v>7.46000003814697</v>
      </c>
      <c r="DA11" s="43" t="n">
        <f aca="false">VLOOKUP(DA$7,'[2]Curve Summary'!$A$8:$AG$161,11)</f>
        <v>1.69000005722046</v>
      </c>
      <c r="DB11" s="43" t="n">
        <f aca="false">VLOOKUP(DB$7,'[2]Curve Summary'!$A$8:$AG$161,11)</f>
        <v>1.69000005722046</v>
      </c>
      <c r="DC11" s="43" t="n">
        <f aca="false">VLOOKUP(DC$7,'[2]Curve Summary'!$A$8:$AG$161,11)</f>
        <v>1.69000005722046</v>
      </c>
      <c r="DD11" s="43" t="n">
        <f aca="false">VLOOKUP(DD$7,'[2]Curve Summary'!$A$8:$AG$161,11)</f>
        <v>1.69000005722046</v>
      </c>
      <c r="DE11" s="43" t="n">
        <f aca="false">VLOOKUP(DE$7,'[2]Curve Summary'!$A$8:$AG$161,11)</f>
        <v>1.69000005722046</v>
      </c>
      <c r="DF11" s="43" t="n">
        <f aca="false">VLOOKUP(DF$7,'[2]Curve Summary'!$A$8:$AG$161,11)</f>
        <v>1.69000005722046</v>
      </c>
      <c r="DG11" s="43" t="n">
        <f aca="false">VLOOKUP(DG$7,'[2]Curve Summary'!$A$8:$AG$161,11)</f>
        <v>1.69000005722046</v>
      </c>
      <c r="DH11" s="43" t="n">
        <f aca="false">VLOOKUP(DH$7,'[2]Curve Summary'!$A$8:$AG$161,11)</f>
        <v>1.69000005722046</v>
      </c>
      <c r="DI11" s="43" t="n">
        <f aca="false">VLOOKUP(DI$7,'[2]Curve Summary'!$A$8:$AG$161,11)</f>
        <v>1.69000005722046</v>
      </c>
      <c r="DJ11" s="43" t="n">
        <f aca="false">VLOOKUP(DJ$7,'[2]Curve Summary'!$A$8:$AG$161,11)</f>
        <v>7.46000003814697</v>
      </c>
      <c r="DK11" s="43" t="n">
        <f aca="false">VLOOKUP(DK$7,'[2]Curve Summary'!$A$8:$AG$161,11)</f>
        <v>7.46000003814697</v>
      </c>
      <c r="DL11" s="43" t="n">
        <f aca="false">VLOOKUP(DL$7,'[2]Curve Summary'!$A$8:$AG$161,11)</f>
        <v>7.46000003814697</v>
      </c>
      <c r="DM11" s="43" t="n">
        <f aca="false">VLOOKUP(DM$7,'[2]Curve Summary'!$A$8:$AG$161,11)</f>
        <v>1.69000005722046</v>
      </c>
      <c r="DN11" s="43" t="n">
        <f aca="false">VLOOKUP(DN$7,'[2]Curve Summary'!$A$8:$AG$161,11)</f>
        <v>1.69000005722046</v>
      </c>
      <c r="DO11" s="43" t="n">
        <f aca="false">VLOOKUP(DO$7,'[2]Curve Summary'!$A$8:$AG$161,11)</f>
        <v>1.69000005722046</v>
      </c>
      <c r="DP11" s="43" t="n">
        <f aca="false">VLOOKUP(DP$7,'[2]Curve Summary'!$A$8:$AG$161,11)</f>
        <v>1.69000005722046</v>
      </c>
      <c r="DQ11" s="43" t="n">
        <f aca="false">VLOOKUP(DQ$7,'[2]Curve Summary'!$A$8:$AG$161,11)</f>
        <v>1.69000005722046</v>
      </c>
      <c r="DR11" s="43" t="n">
        <f aca="false">VLOOKUP(DR$7,'[2]Curve Summary'!$A$8:$AG$161,11)</f>
        <v>1.69000005722046</v>
      </c>
      <c r="DS11" s="43" t="n">
        <f aca="false">VLOOKUP(DS$7,'[2]Curve Summary'!$A$8:$AG$161,11)</f>
        <v>1.69000005722046</v>
      </c>
      <c r="DT11" s="43" t="n">
        <f aca="false">VLOOKUP(DT$7,'[2]Curve Summary'!$A$8:$AG$161,11)</f>
        <v>1.69000005722046</v>
      </c>
      <c r="DU11" s="43" t="n">
        <f aca="false">VLOOKUP(DU$7,'[2]Curve Summary'!$A$8:$AG$161,11)</f>
        <v>1.69000005722046</v>
      </c>
      <c r="DV11" s="43" t="n">
        <f aca="false">VLOOKUP(DV$7,'[2]Curve Summary'!$A$8:$AG$161,11)</f>
        <v>7.46000003814697</v>
      </c>
      <c r="DW11" s="43" t="n">
        <f aca="false">VLOOKUP(DW$7,'[2]Curve Summary'!$A$8:$AG$161,11)</f>
        <v>7.46000003814697</v>
      </c>
      <c r="DX11" s="43" t="n">
        <f aca="false">VLOOKUP(DX$7,'[2]Curve Summary'!$A$8:$AG$161,11)</f>
        <v>7.46000003814697</v>
      </c>
      <c r="DY11" s="43" t="n">
        <f aca="false">VLOOKUP(DY$7,'[2]Curve Summary'!$A$8:$AG$161,11)</f>
        <v>1.69000005722046</v>
      </c>
      <c r="DZ11" s="43" t="n">
        <f aca="false">VLOOKUP(DZ$7,'[2]Curve Summary'!$A$8:$AG$161,11)</f>
        <v>1.69000005722046</v>
      </c>
      <c r="EA11" s="43" t="n">
        <f aca="false">VLOOKUP(EA$7,'[2]Curve Summary'!$A$8:$AG$161,11)</f>
        <v>1.69000005722046</v>
      </c>
      <c r="EB11" s="43" t="n">
        <f aca="false">VLOOKUP(EB$7,'[2]Curve Summary'!$A$8:$AG$161,11)</f>
        <v>1.69000005722046</v>
      </c>
      <c r="EC11" s="43" t="n">
        <f aca="false">VLOOKUP(EC$7,'[2]Curve Summary'!$A$8:$AG$161,11)</f>
        <v>1.69000005722046</v>
      </c>
      <c r="ED11" s="43" t="n">
        <f aca="false">VLOOKUP(ED$7,'[2]Curve Summary'!$A$8:$AG$161,11)</f>
        <v>1.69000005722046</v>
      </c>
      <c r="EE11" s="43" t="n">
        <f aca="false">VLOOKUP(EE$7,'[2]Curve Summary'!$A$8:$AG$161,11)</f>
        <v>1.69000005722046</v>
      </c>
      <c r="EF11" s="43" t="n">
        <f aca="false">VLOOKUP(EF$7,'[2]Curve Summary'!$A$8:$AG$161,11)</f>
        <v>1.69000005722046</v>
      </c>
      <c r="EG11" s="43" t="n">
        <f aca="false">VLOOKUP(EG$7,'[2]Curve Summary'!$A$8:$AG$161,11)</f>
        <v>1.69000005722046</v>
      </c>
      <c r="EH11" s="43" t="n">
        <f aca="false">VLOOKUP(EH$7,'[2]Curve Summary'!$A$8:$AG$161,11)</f>
        <v>7.46000003814697</v>
      </c>
      <c r="EI11" s="43" t="n">
        <f aca="false">VLOOKUP(EI$7,'[2]Curve Summary'!$A$8:$AG$161,11)</f>
        <v>7.46000003814697</v>
      </c>
      <c r="EJ11" s="43" t="n">
        <f aca="false">VLOOKUP(EJ$7,'[2]Curve Summary'!$A$8:$AG$161,11)</f>
        <v>7.46000003814697</v>
      </c>
      <c r="EK11" s="43" t="n">
        <f aca="false">VLOOKUP(EK$7,'[2]Curve Summary'!$A$8:$AG$161,11)</f>
        <v>1.69000005722046</v>
      </c>
      <c r="EL11" s="43" t="n">
        <f aca="false">VLOOKUP(EL$7,'[2]Curve Summary'!$A$8:$AG$161,11)</f>
        <v>1.69000005722046</v>
      </c>
      <c r="EM11" s="43" t="n">
        <f aca="false">VLOOKUP(EM$7,'[2]Curve Summary'!$A$8:$AG$161,11)</f>
        <v>1.69000005722046</v>
      </c>
      <c r="EN11" s="43" t="n">
        <f aca="false">VLOOKUP(EN$7,'[2]Curve Summary'!$A$8:$AG$161,11)</f>
        <v>1.69000005722046</v>
      </c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</row>
    <row r="12" customFormat="false" ht="13.7" hidden="false" customHeight="true" outlineLevel="0" collapsed="false">
      <c r="A12" s="37" t="s">
        <v>23</v>
      </c>
      <c r="B12" s="9"/>
      <c r="C12" s="31" t="e">
        <f aca="false">'E. Power Desk Daily Price'!$AC12</f>
        <v>#VALUE!</v>
      </c>
      <c r="D12" s="31" t="n">
        <f aca="true">IF(ISERROR((AVERAGE(OFFSET('[2]Curve Summary'!$L$6,17,0,7,1))*7+16*'[2]Curve Summary Backup'!$L$38)/23),'[2]Curve Summary Backup'!$L$38,(AVERAGE(OFFSET('[2]Curve Summary'!$L$6,17,0,7,1))*7+16*'[2]Curve Summary Backup'!$L$38)/23)</f>
        <v>4.55999994277954</v>
      </c>
      <c r="E12" s="31" t="n">
        <f aca="false">VLOOKUP(E$7,'[2]Curve Summary'!$A$7:$AG$55,12)</f>
        <v>5.13000011444092</v>
      </c>
      <c r="F12" s="31" t="n">
        <f aca="false">AVERAGE(G12:I12)</f>
        <v>5.13000011444092</v>
      </c>
      <c r="G12" s="31" t="n">
        <f aca="false">VLOOKUP(G$7,'[2]Curve Summary'!$A$7:$AG$55,12)</f>
        <v>5.13000011444092</v>
      </c>
      <c r="H12" s="31" t="n">
        <f aca="false">VLOOKUP(H$7,'[2]Curve Summary'!$A$7:$AG$55,12)</f>
        <v>5.13000011444092</v>
      </c>
      <c r="I12" s="31" t="n">
        <f aca="false">VLOOKUP(I$7,'[2]Curve Summary'!$A$7:$AG$55,12)</f>
        <v>5.13000011444092</v>
      </c>
      <c r="J12" s="39" t="n">
        <v>4.94778694481146</v>
      </c>
      <c r="K12" s="31" t="n">
        <f aca="false">AVERAGE(L12:M12)</f>
        <v>6.13000011444092</v>
      </c>
      <c r="L12" s="31" t="n">
        <f aca="false">AK12</f>
        <v>6.13000011444092</v>
      </c>
      <c r="M12" s="31" t="n">
        <f aca="false">AL12</f>
        <v>6.13000011444092</v>
      </c>
      <c r="N12" s="31" t="n">
        <f aca="false">AVERAGE(O12:P12)</f>
        <v>6.13000011444092</v>
      </c>
      <c r="O12" s="31" t="n">
        <f aca="false">AM12</f>
        <v>6.13000011444092</v>
      </c>
      <c r="P12" s="31" t="n">
        <f aca="false">AN12</f>
        <v>6.13000011444092</v>
      </c>
      <c r="Q12" s="31" t="n">
        <f aca="false">AO12</f>
        <v>6.13000011444092</v>
      </c>
      <c r="R12" s="31" t="n">
        <f aca="false">AP12</f>
        <v>6.55999994277954</v>
      </c>
      <c r="S12" s="31" t="n">
        <f aca="false">AVERAGE(T12:U12)</f>
        <v>6.55999994277954</v>
      </c>
      <c r="T12" s="31" t="n">
        <f aca="false">AQ12</f>
        <v>6.55999994277954</v>
      </c>
      <c r="U12" s="31" t="n">
        <f aca="false">AR12</f>
        <v>6.55999994277954</v>
      </c>
      <c r="V12" s="31" t="n">
        <f aca="false">AS12</f>
        <v>6.13000011444092</v>
      </c>
      <c r="W12" s="31" t="n">
        <f aca="false">AVERAGE(X12:Z12)</f>
        <v>6.13000011444092</v>
      </c>
      <c r="X12" s="31" t="n">
        <f aca="false">AT12</f>
        <v>6.13000011444092</v>
      </c>
      <c r="Y12" s="40" t="n">
        <f aca="false">AU12</f>
        <v>6.13000011444092</v>
      </c>
      <c r="Z12" s="40" t="n">
        <f aca="false">AV12</f>
        <v>6.13000011444092</v>
      </c>
      <c r="AA12" s="39" t="n">
        <v>6.23792163998473</v>
      </c>
      <c r="AB12" s="39" t="n">
        <v>6.23792163998473</v>
      </c>
      <c r="AC12" s="39" t="n">
        <v>6.23875493483785</v>
      </c>
      <c r="AD12" s="39" t="n">
        <v>6.23960791382135</v>
      </c>
      <c r="AE12" s="39" t="n">
        <v>6.23918502383098</v>
      </c>
      <c r="AF12" s="41" t="n">
        <v>6.23918351604368</v>
      </c>
      <c r="AG12" s="42" t="n">
        <v>6.1738141199774</v>
      </c>
      <c r="AH12" s="35"/>
      <c r="AI12" s="35"/>
      <c r="AJ12" s="36"/>
      <c r="AK12" s="43" t="n">
        <f aca="false">VLOOKUP(AK$7,'[2]Curve Summary'!$A$8:$AG$161,12)</f>
        <v>6.13000011444092</v>
      </c>
      <c r="AL12" s="43" t="n">
        <f aca="false">VLOOKUP(AL$7,'[2]Curve Summary'!$A$8:$AG$161,12)</f>
        <v>6.13000011444092</v>
      </c>
      <c r="AM12" s="43" t="n">
        <f aca="false">VLOOKUP(AM$7,'[2]Curve Summary'!$A$8:$AG$161,12)</f>
        <v>6.13000011444092</v>
      </c>
      <c r="AN12" s="43" t="n">
        <f aca="false">VLOOKUP(AN$7,'[2]Curve Summary'!$A$8:$AG$161,12)</f>
        <v>6.13000011444092</v>
      </c>
      <c r="AO12" s="43" t="n">
        <f aca="false">VLOOKUP(AO$7,'[2]Curve Summary'!$A$8:$AG$161,12)</f>
        <v>6.13000011444092</v>
      </c>
      <c r="AP12" s="43" t="n">
        <f aca="false">VLOOKUP(AP$7,'[2]Curve Summary'!$A$8:$AG$161,12)</f>
        <v>6.55999994277954</v>
      </c>
      <c r="AQ12" s="43" t="n">
        <f aca="false">VLOOKUP(AQ$7,'[2]Curve Summary'!$A$8:$AG$161,12)</f>
        <v>6.55999994277954</v>
      </c>
      <c r="AR12" s="43" t="n">
        <f aca="false">VLOOKUP(AR$7,'[2]Curve Summary'!$A$8:$AG$161,12)</f>
        <v>6.55999994277954</v>
      </c>
      <c r="AS12" s="43" t="n">
        <f aca="false">VLOOKUP(AS$7,'[2]Curve Summary'!$A$8:$AG$161,12)</f>
        <v>6.13000011444092</v>
      </c>
      <c r="AT12" s="43" t="n">
        <f aca="false">VLOOKUP(AT$7,'[2]Curve Summary'!$A$8:$AG$161,12)</f>
        <v>6.13000011444092</v>
      </c>
      <c r="AU12" s="43" t="n">
        <f aca="false">VLOOKUP(AU$7,'[2]Curve Summary'!$A$8:$AG$161,12)</f>
        <v>6.13000011444092</v>
      </c>
      <c r="AV12" s="43" t="n">
        <f aca="false">VLOOKUP(AV$7,'[2]Curve Summary'!$A$8:$AG$161,12)</f>
        <v>6.13000011444092</v>
      </c>
      <c r="AW12" s="43" t="n">
        <f aca="false">VLOOKUP(AW$7,'[2]Curve Summary'!$A$8:$AG$161,12)</f>
        <v>6.13000011444092</v>
      </c>
      <c r="AX12" s="43" t="n">
        <f aca="false">VLOOKUP(AX$7,'[2]Curve Summary'!$A$8:$AG$161,12)</f>
        <v>6.13000011444092</v>
      </c>
      <c r="AY12" s="43" t="n">
        <f aca="false">VLOOKUP(AY$7,'[2]Curve Summary'!$A$8:$AG$161,12)</f>
        <v>6.13000011444092</v>
      </c>
      <c r="AZ12" s="43" t="n">
        <f aca="false">VLOOKUP(AZ$7,'[2]Curve Summary'!$A$8:$AG$161,12)</f>
        <v>6.13000011444092</v>
      </c>
      <c r="BA12" s="43" t="n">
        <f aca="false">VLOOKUP(BA$7,'[2]Curve Summary'!$A$8:$AG$161,12)</f>
        <v>6.13000011444092</v>
      </c>
      <c r="BB12" s="43" t="n">
        <f aca="false">VLOOKUP(BB$7,'[2]Curve Summary'!$A$8:$AG$161,12)</f>
        <v>6.55999994277954</v>
      </c>
      <c r="BC12" s="43" t="n">
        <f aca="false">VLOOKUP(BC$7,'[2]Curve Summary'!$A$8:$AG$161,12)</f>
        <v>6.55999994277954</v>
      </c>
      <c r="BD12" s="43" t="n">
        <f aca="false">VLOOKUP(BD$7,'[2]Curve Summary'!$A$8:$AG$161,12)</f>
        <v>6.55999994277954</v>
      </c>
      <c r="BE12" s="43" t="n">
        <f aca="false">VLOOKUP(BE$7,'[2]Curve Summary'!$A$8:$AG$161,12)</f>
        <v>6.13000011444092</v>
      </c>
      <c r="BF12" s="43" t="n">
        <f aca="false">VLOOKUP(BF$7,'[2]Curve Summary'!$A$8:$AG$161,12)</f>
        <v>6.13000011444092</v>
      </c>
      <c r="BG12" s="43" t="n">
        <f aca="false">VLOOKUP(BG$7,'[2]Curve Summary'!$A$8:$AG$161,12)</f>
        <v>6.13000011444092</v>
      </c>
      <c r="BH12" s="43" t="n">
        <f aca="false">VLOOKUP(BH$7,'[2]Curve Summary'!$A$8:$AG$161,12)</f>
        <v>6.13000011444092</v>
      </c>
      <c r="BI12" s="43" t="n">
        <f aca="false">VLOOKUP(BI$7,'[2]Curve Summary'!$A$8:$AG$161,12)</f>
        <v>6.13000011444092</v>
      </c>
      <c r="BJ12" s="43" t="n">
        <f aca="false">VLOOKUP(BJ$7,'[2]Curve Summary'!$A$8:$AG$161,12)</f>
        <v>6.13000011444092</v>
      </c>
      <c r="BK12" s="43" t="n">
        <f aca="false">VLOOKUP(BK$7,'[2]Curve Summary'!$A$8:$AG$161,12)</f>
        <v>6.13000011444092</v>
      </c>
      <c r="BL12" s="43" t="n">
        <f aca="false">VLOOKUP(BL$7,'[2]Curve Summary'!$A$8:$AG$161,12)</f>
        <v>6.13000011444092</v>
      </c>
      <c r="BM12" s="43" t="n">
        <f aca="false">VLOOKUP(BM$7,'[2]Curve Summary'!$A$8:$AG$161,12)</f>
        <v>6.13000011444092</v>
      </c>
      <c r="BN12" s="43" t="n">
        <f aca="false">VLOOKUP(BN$7,'[2]Curve Summary'!$A$8:$AG$161,12)</f>
        <v>6.55999994277954</v>
      </c>
      <c r="BO12" s="43" t="n">
        <f aca="false">VLOOKUP(BO$7,'[2]Curve Summary'!$A$8:$AG$161,12)</f>
        <v>6.55999994277954</v>
      </c>
      <c r="BP12" s="43" t="n">
        <f aca="false">VLOOKUP(BP$7,'[2]Curve Summary'!$A$8:$AG$161,12)</f>
        <v>6.55999994277954</v>
      </c>
      <c r="BQ12" s="43" t="n">
        <f aca="false">VLOOKUP(BQ$7,'[2]Curve Summary'!$A$8:$AG$161,12)</f>
        <v>6.13000011444092</v>
      </c>
      <c r="BR12" s="43" t="n">
        <f aca="false">VLOOKUP(BR$7,'[2]Curve Summary'!$A$8:$AG$161,12)</f>
        <v>6.13000011444092</v>
      </c>
      <c r="BS12" s="43" t="n">
        <f aca="false">VLOOKUP(BS$7,'[2]Curve Summary'!$A$8:$AG$161,12)</f>
        <v>6.13000011444092</v>
      </c>
      <c r="BT12" s="43" t="n">
        <f aca="false">VLOOKUP(BT$7,'[2]Curve Summary'!$A$8:$AG$161,12)</f>
        <v>6.13000011444092</v>
      </c>
      <c r="BU12" s="43" t="n">
        <f aca="false">VLOOKUP(BU$7,'[2]Curve Summary'!$A$8:$AG$161,12)</f>
        <v>6.13000011444092</v>
      </c>
      <c r="BV12" s="43" t="n">
        <f aca="false">VLOOKUP(BV$7,'[2]Curve Summary'!$A$8:$AG$161,12)</f>
        <v>6.13000011444092</v>
      </c>
      <c r="BW12" s="43" t="n">
        <f aca="false">VLOOKUP(BW$7,'[2]Curve Summary'!$A$8:$AG$161,12)</f>
        <v>6.13000011444092</v>
      </c>
      <c r="BX12" s="43" t="n">
        <f aca="false">VLOOKUP(BX$7,'[2]Curve Summary'!$A$8:$AG$161,12)</f>
        <v>6.13000011444092</v>
      </c>
      <c r="BY12" s="43" t="n">
        <f aca="false">VLOOKUP(BY$7,'[2]Curve Summary'!$A$8:$AG$161,12)</f>
        <v>6.13000011444092</v>
      </c>
      <c r="BZ12" s="43" t="n">
        <f aca="false">VLOOKUP(BZ$7,'[2]Curve Summary'!$A$8:$AG$161,12)</f>
        <v>6.55999994277954</v>
      </c>
      <c r="CA12" s="43" t="n">
        <f aca="false">VLOOKUP(CA$7,'[2]Curve Summary'!$A$8:$AG$161,12)</f>
        <v>6.55999994277954</v>
      </c>
      <c r="CB12" s="43" t="n">
        <f aca="false">VLOOKUP(CB$7,'[2]Curve Summary'!$A$8:$AG$161,12)</f>
        <v>6.55999994277954</v>
      </c>
      <c r="CC12" s="43" t="n">
        <f aca="false">VLOOKUP(CC$7,'[2]Curve Summary'!$A$8:$AG$161,12)</f>
        <v>6.13000011444092</v>
      </c>
      <c r="CD12" s="43" t="n">
        <f aca="false">VLOOKUP(CD$7,'[2]Curve Summary'!$A$8:$AG$161,12)</f>
        <v>6.13000011444092</v>
      </c>
      <c r="CE12" s="43" t="n">
        <f aca="false">VLOOKUP(CE$7,'[2]Curve Summary'!$A$8:$AG$161,12)</f>
        <v>6.13000011444092</v>
      </c>
      <c r="CF12" s="43" t="n">
        <f aca="false">VLOOKUP(CF$7,'[2]Curve Summary'!$A$8:$AG$161,12)</f>
        <v>6.13000011444092</v>
      </c>
      <c r="CG12" s="43" t="n">
        <f aca="false">VLOOKUP(CG$7,'[2]Curve Summary'!$A$8:$AG$161,12)</f>
        <v>6.13000011444092</v>
      </c>
      <c r="CH12" s="43" t="n">
        <f aca="false">VLOOKUP(CH$7,'[2]Curve Summary'!$A$8:$AG$161,12)</f>
        <v>6.13000011444092</v>
      </c>
      <c r="CI12" s="43" t="n">
        <f aca="false">VLOOKUP(CI$7,'[2]Curve Summary'!$A$8:$AG$161,12)</f>
        <v>6.13000011444092</v>
      </c>
      <c r="CJ12" s="43" t="n">
        <f aca="false">VLOOKUP(CJ$7,'[2]Curve Summary'!$A$8:$AG$161,12)</f>
        <v>6.13000011444092</v>
      </c>
      <c r="CK12" s="43" t="n">
        <f aca="false">VLOOKUP(CK$7,'[2]Curve Summary'!$A$8:$AG$161,12)</f>
        <v>6.13000011444092</v>
      </c>
      <c r="CL12" s="43" t="n">
        <f aca="false">VLOOKUP(CL$7,'[2]Curve Summary'!$A$8:$AG$161,12)</f>
        <v>6.55999994277954</v>
      </c>
      <c r="CM12" s="43" t="n">
        <f aca="false">VLOOKUP(CM$7,'[2]Curve Summary'!$A$8:$AG$161,12)</f>
        <v>6.55999994277954</v>
      </c>
      <c r="CN12" s="43" t="n">
        <f aca="false">VLOOKUP(CN$7,'[2]Curve Summary'!$A$8:$AG$161,12)</f>
        <v>6.55999994277954</v>
      </c>
      <c r="CO12" s="43" t="n">
        <f aca="false">VLOOKUP(CO$7,'[2]Curve Summary'!$A$8:$AG$161,12)</f>
        <v>6.13000011444092</v>
      </c>
      <c r="CP12" s="43" t="n">
        <f aca="false">VLOOKUP(CP$7,'[2]Curve Summary'!$A$8:$AG$161,12)</f>
        <v>6.13000011444092</v>
      </c>
      <c r="CQ12" s="43" t="n">
        <f aca="false">VLOOKUP(CQ$7,'[2]Curve Summary'!$A$8:$AG$161,12)</f>
        <v>6.13000011444092</v>
      </c>
      <c r="CR12" s="43" t="n">
        <f aca="false">VLOOKUP(CR$7,'[2]Curve Summary'!$A$8:$AG$161,12)</f>
        <v>6.13000011444092</v>
      </c>
      <c r="CS12" s="43" t="n">
        <f aca="false">VLOOKUP(CS$7,'[2]Curve Summary'!$A$8:$AG$161,12)</f>
        <v>6.13000011444092</v>
      </c>
      <c r="CT12" s="43" t="n">
        <f aca="false">VLOOKUP(CT$7,'[2]Curve Summary'!$A$8:$AG$161,12)</f>
        <v>6.13000011444092</v>
      </c>
      <c r="CU12" s="43" t="n">
        <f aca="false">VLOOKUP(CU$7,'[2]Curve Summary'!$A$8:$AG$161,12)</f>
        <v>6.13000011444092</v>
      </c>
      <c r="CV12" s="43" t="n">
        <f aca="false">VLOOKUP(CV$7,'[2]Curve Summary'!$A$8:$AG$161,12)</f>
        <v>6.13000011444092</v>
      </c>
      <c r="CW12" s="43" t="n">
        <f aca="false">VLOOKUP(CW$7,'[2]Curve Summary'!$A$8:$AG$161,12)</f>
        <v>6.13000011444092</v>
      </c>
      <c r="CX12" s="43" t="n">
        <f aca="false">VLOOKUP(CX$7,'[2]Curve Summary'!$A$8:$AG$161,12)</f>
        <v>6.55999994277954</v>
      </c>
      <c r="CY12" s="43" t="n">
        <f aca="false">VLOOKUP(CY$7,'[2]Curve Summary'!$A$8:$AG$161,12)</f>
        <v>6.55999994277954</v>
      </c>
      <c r="CZ12" s="43" t="n">
        <f aca="false">VLOOKUP(CZ$7,'[2]Curve Summary'!$A$8:$AG$161,12)</f>
        <v>6.55999994277954</v>
      </c>
      <c r="DA12" s="43" t="n">
        <f aca="false">VLOOKUP(DA$7,'[2]Curve Summary'!$A$8:$AG$161,12)</f>
        <v>6.13000011444092</v>
      </c>
      <c r="DB12" s="43" t="n">
        <f aca="false">VLOOKUP(DB$7,'[2]Curve Summary'!$A$8:$AG$161,12)</f>
        <v>6.13000011444092</v>
      </c>
      <c r="DC12" s="43" t="n">
        <f aca="false">VLOOKUP(DC$7,'[2]Curve Summary'!$A$8:$AG$161,12)</f>
        <v>6.13000011444092</v>
      </c>
      <c r="DD12" s="43" t="n">
        <f aca="false">VLOOKUP(DD$7,'[2]Curve Summary'!$A$8:$AG$161,12)</f>
        <v>6.13000011444092</v>
      </c>
      <c r="DE12" s="43" t="n">
        <f aca="false">VLOOKUP(DE$7,'[2]Curve Summary'!$A$8:$AG$161,12)</f>
        <v>6.13000011444092</v>
      </c>
      <c r="DF12" s="43" t="n">
        <f aca="false">VLOOKUP(DF$7,'[2]Curve Summary'!$A$8:$AG$161,12)</f>
        <v>6.13000011444092</v>
      </c>
      <c r="DG12" s="43" t="n">
        <f aca="false">VLOOKUP(DG$7,'[2]Curve Summary'!$A$8:$AG$161,12)</f>
        <v>6.13000011444092</v>
      </c>
      <c r="DH12" s="43" t="n">
        <f aca="false">VLOOKUP(DH$7,'[2]Curve Summary'!$A$8:$AG$161,12)</f>
        <v>6.13000011444092</v>
      </c>
      <c r="DI12" s="43" t="n">
        <f aca="false">VLOOKUP(DI$7,'[2]Curve Summary'!$A$8:$AG$161,12)</f>
        <v>6.13000011444092</v>
      </c>
      <c r="DJ12" s="43" t="n">
        <f aca="false">VLOOKUP(DJ$7,'[2]Curve Summary'!$A$8:$AG$161,12)</f>
        <v>6.55999994277954</v>
      </c>
      <c r="DK12" s="43" t="n">
        <f aca="false">VLOOKUP(DK$7,'[2]Curve Summary'!$A$8:$AG$161,12)</f>
        <v>6.55999994277954</v>
      </c>
      <c r="DL12" s="43" t="n">
        <f aca="false">VLOOKUP(DL$7,'[2]Curve Summary'!$A$8:$AG$161,12)</f>
        <v>6.55999994277954</v>
      </c>
      <c r="DM12" s="43" t="n">
        <f aca="false">VLOOKUP(DM$7,'[2]Curve Summary'!$A$8:$AG$161,12)</f>
        <v>6.13000011444092</v>
      </c>
      <c r="DN12" s="43" t="n">
        <f aca="false">VLOOKUP(DN$7,'[2]Curve Summary'!$A$8:$AG$161,12)</f>
        <v>6.13000011444092</v>
      </c>
      <c r="DO12" s="43" t="n">
        <f aca="false">VLOOKUP(DO$7,'[2]Curve Summary'!$A$8:$AG$161,12)</f>
        <v>6.13000011444092</v>
      </c>
      <c r="DP12" s="43" t="n">
        <f aca="false">VLOOKUP(DP$7,'[2]Curve Summary'!$A$8:$AG$161,12)</f>
        <v>6.13000011444092</v>
      </c>
      <c r="DQ12" s="43" t="n">
        <f aca="false">VLOOKUP(DQ$7,'[2]Curve Summary'!$A$8:$AG$161,12)</f>
        <v>6.13000011444092</v>
      </c>
      <c r="DR12" s="43" t="n">
        <f aca="false">VLOOKUP(DR$7,'[2]Curve Summary'!$A$8:$AG$161,12)</f>
        <v>6.13000011444092</v>
      </c>
      <c r="DS12" s="43" t="n">
        <f aca="false">VLOOKUP(DS$7,'[2]Curve Summary'!$A$8:$AG$161,12)</f>
        <v>6.13000011444092</v>
      </c>
      <c r="DT12" s="43" t="n">
        <f aca="false">VLOOKUP(DT$7,'[2]Curve Summary'!$A$8:$AG$161,12)</f>
        <v>6.13000011444092</v>
      </c>
      <c r="DU12" s="43" t="n">
        <f aca="false">VLOOKUP(DU$7,'[2]Curve Summary'!$A$8:$AG$161,12)</f>
        <v>6.13000011444092</v>
      </c>
      <c r="DV12" s="43" t="n">
        <f aca="false">VLOOKUP(DV$7,'[2]Curve Summary'!$A$8:$AG$161,12)</f>
        <v>6.55999994277954</v>
      </c>
      <c r="DW12" s="43" t="n">
        <f aca="false">VLOOKUP(DW$7,'[2]Curve Summary'!$A$8:$AG$161,12)</f>
        <v>6.55999994277954</v>
      </c>
      <c r="DX12" s="43" t="n">
        <f aca="false">VLOOKUP(DX$7,'[2]Curve Summary'!$A$8:$AG$161,12)</f>
        <v>6.55999994277954</v>
      </c>
      <c r="DY12" s="43" t="n">
        <f aca="false">VLOOKUP(DY$7,'[2]Curve Summary'!$A$8:$AG$161,12)</f>
        <v>6.13000011444092</v>
      </c>
      <c r="DZ12" s="43" t="n">
        <f aca="false">VLOOKUP(DZ$7,'[2]Curve Summary'!$A$8:$AG$161,12)</f>
        <v>6.13000011444092</v>
      </c>
      <c r="EA12" s="43" t="n">
        <f aca="false">VLOOKUP(EA$7,'[2]Curve Summary'!$A$8:$AG$161,12)</f>
        <v>6.13000011444092</v>
      </c>
      <c r="EB12" s="43" t="n">
        <f aca="false">VLOOKUP(EB$7,'[2]Curve Summary'!$A$8:$AG$161,12)</f>
        <v>6.13000011444092</v>
      </c>
      <c r="EC12" s="43" t="n">
        <f aca="false">VLOOKUP(EC$7,'[2]Curve Summary'!$A$8:$AG$161,12)</f>
        <v>6.13000011444092</v>
      </c>
      <c r="ED12" s="43" t="n">
        <f aca="false">VLOOKUP(ED$7,'[2]Curve Summary'!$A$8:$AG$161,12)</f>
        <v>6.13000011444092</v>
      </c>
      <c r="EE12" s="43" t="n">
        <f aca="false">VLOOKUP(EE$7,'[2]Curve Summary'!$A$8:$AG$161,12)</f>
        <v>6.13000011444092</v>
      </c>
      <c r="EF12" s="43" t="n">
        <f aca="false">VLOOKUP(EF$7,'[2]Curve Summary'!$A$8:$AG$161,12)</f>
        <v>6.13000011444092</v>
      </c>
      <c r="EG12" s="43" t="n">
        <f aca="false">VLOOKUP(EG$7,'[2]Curve Summary'!$A$8:$AG$161,12)</f>
        <v>6.13000011444092</v>
      </c>
      <c r="EH12" s="43" t="n">
        <f aca="false">VLOOKUP(EH$7,'[2]Curve Summary'!$A$8:$AG$161,12)</f>
        <v>6.55999994277954</v>
      </c>
      <c r="EI12" s="43" t="n">
        <f aca="false">VLOOKUP(EI$7,'[2]Curve Summary'!$A$8:$AG$161,12)</f>
        <v>6.55999994277954</v>
      </c>
      <c r="EJ12" s="43" t="n">
        <f aca="false">VLOOKUP(EJ$7,'[2]Curve Summary'!$A$8:$AG$161,12)</f>
        <v>6.55999994277954</v>
      </c>
      <c r="EK12" s="43" t="n">
        <f aca="false">VLOOKUP(EK$7,'[2]Curve Summary'!$A$8:$AG$161,12)</f>
        <v>6.13000011444092</v>
      </c>
      <c r="EL12" s="43" t="n">
        <f aca="false">VLOOKUP(EL$7,'[2]Curve Summary'!$A$8:$AG$161,12)</f>
        <v>6.13000011444092</v>
      </c>
      <c r="EM12" s="43" t="n">
        <f aca="false">VLOOKUP(EM$7,'[2]Curve Summary'!$A$8:$AG$161,12)</f>
        <v>6.13000011444092</v>
      </c>
      <c r="EN12" s="43" t="n">
        <f aca="false">VLOOKUP(EN$7,'[2]Curve Summary'!$A$8:$AG$161,12)</f>
        <v>6.13000011444092</v>
      </c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</row>
    <row r="13" customFormat="false" ht="13.7" hidden="false" customHeight="true" outlineLevel="0" collapsed="false">
      <c r="A13" s="37" t="s">
        <v>24</v>
      </c>
      <c r="B13" s="44" t="s">
        <v>25</v>
      </c>
      <c r="C13" s="31" t="e">
        <f aca="false">'E. Power Desk Daily Price'!$AC13</f>
        <v>#VALUE!</v>
      </c>
      <c r="D13" s="31" t="n">
        <f aca="true">IF(ISERROR((AVERAGE(OFFSET('[2]Curve Summary'!$G$6,17,0,7,1))*7+16*'[2]Curve Summary Backup'!$G$38)/23),'[2]Curve Summary Backup'!$G$38,(AVERAGE(OFFSET('[2]Curve Summary'!$G$6,17,0,7,1))*7+16*'[2]Curve Summary Backup'!$G$38)/23)</f>
        <v>1.80000305175781</v>
      </c>
      <c r="E13" s="31" t="n">
        <f aca="false">VLOOKUP(E$7,'[2]Curve Summary'!$A$7:$AG$59,7)</f>
        <v>1.79999923706055</v>
      </c>
      <c r="F13" s="31" t="n">
        <f aca="false">AVERAGE(G13:I13)</f>
        <v>1.8000005086263</v>
      </c>
      <c r="G13" s="31" t="n">
        <f aca="false">VLOOKUP(G$7,'[2]Curve Summary'!$A$7:$AG$59,7)</f>
        <v>1.79999923706055</v>
      </c>
      <c r="H13" s="31" t="n">
        <f aca="false">VLOOKUP(H$7,'[2]Curve Summary'!$A$7:$AG$59,7)</f>
        <v>1.79999923706055</v>
      </c>
      <c r="I13" s="31" t="n">
        <f aca="false">VLOOKUP(I$7,'[2]Curve Summary'!$A$7:$AG$59,7)</f>
        <v>1.80000305175781</v>
      </c>
      <c r="J13" s="39" t="n">
        <v>1.80000108187316</v>
      </c>
      <c r="K13" s="31" t="n">
        <f aca="false">AVERAGE(L13:M13)</f>
        <v>1.80000305175781</v>
      </c>
      <c r="L13" s="31" t="n">
        <f aca="false">AK13</f>
        <v>1.80000305175781</v>
      </c>
      <c r="M13" s="31" t="n">
        <f aca="false">AL13</f>
        <v>1.80000305175781</v>
      </c>
      <c r="N13" s="31" t="n">
        <f aca="false">AVERAGE(O13:P13)</f>
        <v>1.79999732971191</v>
      </c>
      <c r="O13" s="31" t="n">
        <f aca="false">AM13</f>
        <v>1.79999923706055</v>
      </c>
      <c r="P13" s="31" t="n">
        <f aca="false">AN13</f>
        <v>1.79999542236328</v>
      </c>
      <c r="Q13" s="31" t="n">
        <f aca="false">AO13</f>
        <v>1.79999923706055</v>
      </c>
      <c r="R13" s="31" t="n">
        <f aca="false">AP13</f>
        <v>1.80000305175781</v>
      </c>
      <c r="S13" s="31" t="n">
        <f aca="false">AVERAGE(T13:U13)</f>
        <v>1.80000305175781</v>
      </c>
      <c r="T13" s="31" t="n">
        <f aca="false">AQ13</f>
        <v>1.80000305175781</v>
      </c>
      <c r="U13" s="31" t="n">
        <f aca="false">AR13</f>
        <v>1.80000305175781</v>
      </c>
      <c r="V13" s="31" t="n">
        <f aca="false">AS13</f>
        <v>1.79999923706055</v>
      </c>
      <c r="W13" s="31" t="n">
        <f aca="false">AVERAGE(X13:Z13)</f>
        <v>1.79999923706055</v>
      </c>
      <c r="X13" s="31" t="n">
        <f aca="false">AT13</f>
        <v>1.79999542236328</v>
      </c>
      <c r="Y13" s="40" t="n">
        <f aca="false">AU13</f>
        <v>1.79999923706055</v>
      </c>
      <c r="Z13" s="40" t="n">
        <f aca="false">AV13</f>
        <v>1.80000305175781</v>
      </c>
      <c r="AA13" s="39" t="n">
        <v>1.80000046374751</v>
      </c>
      <c r="AB13" s="39" t="n">
        <v>1.80000151091931</v>
      </c>
      <c r="AC13" s="39" t="n">
        <v>0</v>
      </c>
      <c r="AD13" s="39" t="n">
        <v>0</v>
      </c>
      <c r="AE13" s="39" t="n">
        <v>0</v>
      </c>
      <c r="AF13" s="41" t="n">
        <v>0</v>
      </c>
      <c r="AG13" s="42" t="n">
        <v>0.470082907243208</v>
      </c>
      <c r="AH13" s="45"/>
      <c r="AI13" s="45"/>
      <c r="AJ13" s="36"/>
      <c r="AK13" s="43" t="n">
        <f aca="false">VLOOKUP(AK$7,'[2]Curve Summary'!$A$9:$AG$161,7)</f>
        <v>1.80000305175781</v>
      </c>
      <c r="AL13" s="43" t="n">
        <f aca="false">VLOOKUP(AL$7,'[2]Curve Summary'!$A$9:$AG$161,7)</f>
        <v>1.80000305175781</v>
      </c>
      <c r="AM13" s="43" t="n">
        <f aca="false">VLOOKUP(AM$7,'[2]Curve Summary'!$A$9:$AG$161,7)</f>
        <v>1.79999923706055</v>
      </c>
      <c r="AN13" s="43" t="n">
        <f aca="false">VLOOKUP(AN$7,'[2]Curve Summary'!$A$9:$AG$161,7)</f>
        <v>1.79999542236328</v>
      </c>
      <c r="AO13" s="43" t="n">
        <f aca="false">VLOOKUP(AO$7,'[2]Curve Summary'!$A$9:$AG$161,7)</f>
        <v>1.79999923706055</v>
      </c>
      <c r="AP13" s="43" t="n">
        <f aca="false">VLOOKUP(AP$7,'[2]Curve Summary'!$A$9:$AG$161,7)</f>
        <v>1.80000305175781</v>
      </c>
      <c r="AQ13" s="43" t="n">
        <f aca="false">VLOOKUP(AQ$7,'[2]Curve Summary'!$A$9:$AG$161,7)</f>
        <v>1.80000305175781</v>
      </c>
      <c r="AR13" s="43" t="n">
        <f aca="false">VLOOKUP(AR$7,'[2]Curve Summary'!$A$9:$AG$161,7)</f>
        <v>1.80000305175781</v>
      </c>
      <c r="AS13" s="43" t="n">
        <f aca="false">VLOOKUP(AS$7,'[2]Curve Summary'!$A$9:$AG$161,7)</f>
        <v>1.79999923706055</v>
      </c>
      <c r="AT13" s="43" t="n">
        <f aca="false">VLOOKUP(AT$7,'[2]Curve Summary'!$A$9:$AG$161,7)</f>
        <v>1.79999542236328</v>
      </c>
      <c r="AU13" s="43" t="n">
        <f aca="false">VLOOKUP(AU$7,'[2]Curve Summary'!$A$9:$AG$161,7)</f>
        <v>1.79999923706055</v>
      </c>
      <c r="AV13" s="43" t="n">
        <f aca="false">VLOOKUP(AV$7,'[2]Curve Summary'!$A$9:$AG$161,7)</f>
        <v>1.80000305175781</v>
      </c>
      <c r="AW13" s="43" t="n">
        <f aca="false">VLOOKUP(AW$7,'[2]Curve Summary'!$A$9:$AG$161,7)</f>
        <v>1.80000305175781</v>
      </c>
      <c r="AX13" s="43" t="n">
        <f aca="false">VLOOKUP(AX$7,'[2]Curve Summary'!$A$9:$AG$161,7)</f>
        <v>1.80000305175781</v>
      </c>
      <c r="AY13" s="43" t="n">
        <f aca="false">VLOOKUP(AY$7,'[2]Curve Summary'!$A$9:$AG$161,7)</f>
        <v>1.79999923706055</v>
      </c>
      <c r="AZ13" s="43" t="n">
        <f aca="false">VLOOKUP(AZ$7,'[2]Curve Summary'!$A$9:$AG$161,7)</f>
        <v>1.80000305175781</v>
      </c>
      <c r="BA13" s="43" t="n">
        <f aca="false">VLOOKUP(BA$7,'[2]Curve Summary'!$A$9:$AG$161,7)</f>
        <v>1.79999923706055</v>
      </c>
      <c r="BB13" s="43" t="n">
        <f aca="false">VLOOKUP(BB$7,'[2]Curve Summary'!$A$9:$AG$161,7)</f>
        <v>1.79999923706055</v>
      </c>
      <c r="BC13" s="43" t="n">
        <f aca="false">VLOOKUP(BC$7,'[2]Curve Summary'!$A$9:$AG$161,7)</f>
        <v>1.80000305175781</v>
      </c>
      <c r="BD13" s="43" t="n">
        <f aca="false">VLOOKUP(BD$7,'[2]Curve Summary'!$A$9:$AG$161,7)</f>
        <v>1.80000305175781</v>
      </c>
      <c r="BE13" s="43" t="n">
        <f aca="false">VLOOKUP(BE$7,'[2]Curve Summary'!$A$9:$AG$161,7)</f>
        <v>1.79999923706055</v>
      </c>
      <c r="BF13" s="43" t="n">
        <f aca="false">VLOOKUP(BF$7,'[2]Curve Summary'!$A$9:$AG$161,7)</f>
        <v>1.80000305175781</v>
      </c>
      <c r="BG13" s="43" t="n">
        <f aca="false">VLOOKUP(BG$7,'[2]Curve Summary'!$A$9:$AG$161,7)</f>
        <v>1.79999923706055</v>
      </c>
      <c r="BH13" s="43" t="n">
        <f aca="false">VLOOKUP(BH$7,'[2]Curve Summary'!$A$9:$AG$161,7)</f>
        <v>1.80000305175781</v>
      </c>
      <c r="BI13" s="43" t="n">
        <f aca="false">VLOOKUP(BI$7,'[2]Curve Summary'!$A$9:$AG$161,7)</f>
        <v>0</v>
      </c>
      <c r="BJ13" s="43" t="n">
        <f aca="false">VLOOKUP(BJ$7,'[2]Curve Summary'!$A$9:$AG$161,7)</f>
        <v>0</v>
      </c>
      <c r="BK13" s="43" t="n">
        <f aca="false">VLOOKUP(BK$7,'[2]Curve Summary'!$A$9:$AG$161,7)</f>
        <v>0</v>
      </c>
      <c r="BL13" s="43" t="n">
        <f aca="false">VLOOKUP(BL$7,'[2]Curve Summary'!$A$9:$AG$161,7)</f>
        <v>0</v>
      </c>
      <c r="BM13" s="43" t="n">
        <f aca="false">VLOOKUP(BM$7,'[2]Curve Summary'!$A$9:$AG$161,7)</f>
        <v>0</v>
      </c>
      <c r="BN13" s="43" t="n">
        <f aca="false">VLOOKUP(BN$7,'[2]Curve Summary'!$A$9:$AG$161,7)</f>
        <v>0</v>
      </c>
      <c r="BO13" s="43" t="n">
        <f aca="false">VLOOKUP(BO$7,'[2]Curve Summary'!$A$9:$AG$161,7)</f>
        <v>0</v>
      </c>
      <c r="BP13" s="43" t="n">
        <f aca="false">VLOOKUP(BP$7,'[2]Curve Summary'!$A$9:$AG$161,7)</f>
        <v>0</v>
      </c>
      <c r="BQ13" s="43" t="n">
        <f aca="false">VLOOKUP(BQ$7,'[2]Curve Summary'!$A$9:$AG$161,7)</f>
        <v>0</v>
      </c>
      <c r="BR13" s="43" t="n">
        <f aca="false">VLOOKUP(BR$7,'[2]Curve Summary'!$A$9:$AG$161,7)</f>
        <v>0</v>
      </c>
      <c r="BS13" s="43" t="n">
        <f aca="false">VLOOKUP(BS$7,'[2]Curve Summary'!$A$9:$AG$161,7)</f>
        <v>0</v>
      </c>
      <c r="BT13" s="43" t="n">
        <f aca="false">VLOOKUP(BT$7,'[2]Curve Summary'!$A$9:$AG$161,7)</f>
        <v>0</v>
      </c>
      <c r="BU13" s="43" t="n">
        <f aca="false">VLOOKUP(BU$7,'[2]Curve Summary'!$A$9:$AG$161,7)</f>
        <v>0</v>
      </c>
      <c r="BV13" s="43" t="n">
        <f aca="false">VLOOKUP(BV$7,'[2]Curve Summary'!$A$9:$AG$161,7)</f>
        <v>0</v>
      </c>
      <c r="BW13" s="43" t="n">
        <f aca="false">VLOOKUP(BW$7,'[2]Curve Summary'!$A$9:$AG$161,7)</f>
        <v>0</v>
      </c>
      <c r="BX13" s="43" t="n">
        <f aca="false">VLOOKUP(BX$7,'[2]Curve Summary'!$A$9:$AG$161,7)</f>
        <v>0</v>
      </c>
      <c r="BY13" s="43" t="n">
        <f aca="false">VLOOKUP(BY$7,'[2]Curve Summary'!$A$9:$AG$161,7)</f>
        <v>0</v>
      </c>
      <c r="BZ13" s="43" t="n">
        <f aca="false">VLOOKUP(BZ$7,'[2]Curve Summary'!$A$9:$AG$161,7)</f>
        <v>0</v>
      </c>
      <c r="CA13" s="43" t="n">
        <f aca="false">VLOOKUP(CA$7,'[2]Curve Summary'!$A$9:$AG$161,7)</f>
        <v>0</v>
      </c>
      <c r="CB13" s="43" t="n">
        <f aca="false">VLOOKUP(CB$7,'[2]Curve Summary'!$A$9:$AG$161,7)</f>
        <v>0</v>
      </c>
      <c r="CC13" s="43" t="n">
        <f aca="false">VLOOKUP(CC$7,'[2]Curve Summary'!$A$9:$AG$161,7)</f>
        <v>0</v>
      </c>
      <c r="CD13" s="43" t="n">
        <f aca="false">VLOOKUP(CD$7,'[2]Curve Summary'!$A$9:$AG$161,7)</f>
        <v>0</v>
      </c>
      <c r="CE13" s="43" t="n">
        <f aca="false">VLOOKUP(CE$7,'[2]Curve Summary'!$A$9:$AG$161,7)</f>
        <v>0</v>
      </c>
      <c r="CF13" s="43" t="n">
        <f aca="false">VLOOKUP(CF$7,'[2]Curve Summary'!$A$9:$AG$161,7)</f>
        <v>0</v>
      </c>
      <c r="CG13" s="43" t="n">
        <f aca="false">VLOOKUP(CG$7,'[2]Curve Summary'!$A$9:$AG$161,7)</f>
        <v>0</v>
      </c>
      <c r="CH13" s="43" t="n">
        <f aca="false">VLOOKUP(CH$7,'[2]Curve Summary'!$A$9:$AG$161,7)</f>
        <v>0</v>
      </c>
      <c r="CI13" s="43" t="n">
        <f aca="false">VLOOKUP(CI$7,'[2]Curve Summary'!$A$9:$AG$161,7)</f>
        <v>0</v>
      </c>
      <c r="CJ13" s="43" t="n">
        <f aca="false">VLOOKUP(CJ$7,'[2]Curve Summary'!$A$9:$AG$161,7)</f>
        <v>0</v>
      </c>
      <c r="CK13" s="43" t="n">
        <f aca="false">VLOOKUP(CK$7,'[2]Curve Summary'!$A$9:$AG$161,7)</f>
        <v>0</v>
      </c>
      <c r="CL13" s="43" t="n">
        <f aca="false">VLOOKUP(CL$7,'[2]Curve Summary'!$A$9:$AG$161,7)</f>
        <v>0</v>
      </c>
      <c r="CM13" s="43" t="n">
        <f aca="false">VLOOKUP(CM$7,'[2]Curve Summary'!$A$9:$AG$161,7)</f>
        <v>0</v>
      </c>
      <c r="CN13" s="43" t="n">
        <f aca="false">VLOOKUP(CN$7,'[2]Curve Summary'!$A$9:$AG$161,7)</f>
        <v>0</v>
      </c>
      <c r="CO13" s="43" t="n">
        <f aca="false">VLOOKUP(CO$7,'[2]Curve Summary'!$A$9:$AG$161,7)</f>
        <v>0</v>
      </c>
      <c r="CP13" s="43" t="n">
        <f aca="false">VLOOKUP(CP$7,'[2]Curve Summary'!$A$9:$AG$161,7)</f>
        <v>0</v>
      </c>
      <c r="CQ13" s="43" t="n">
        <f aca="false">VLOOKUP(CQ$7,'[2]Curve Summary'!$A$9:$AG$161,7)</f>
        <v>0</v>
      </c>
      <c r="CR13" s="43" t="n">
        <f aca="false">VLOOKUP(CR$7,'[2]Curve Summary'!$A$9:$AG$161,7)</f>
        <v>0</v>
      </c>
      <c r="CS13" s="43" t="n">
        <f aca="false">VLOOKUP(CS$7,'[2]Curve Summary'!$A$9:$AG$161,7)</f>
        <v>0</v>
      </c>
      <c r="CT13" s="43" t="n">
        <f aca="false">VLOOKUP(CT$7,'[2]Curve Summary'!$A$9:$AG$161,7)</f>
        <v>0</v>
      </c>
      <c r="CU13" s="43" t="n">
        <f aca="false">VLOOKUP(CU$7,'[2]Curve Summary'!$A$9:$AG$161,7)</f>
        <v>0</v>
      </c>
      <c r="CV13" s="43" t="n">
        <f aca="false">VLOOKUP(CV$7,'[2]Curve Summary'!$A$9:$AG$161,7)</f>
        <v>0</v>
      </c>
      <c r="CW13" s="43" t="n">
        <f aca="false">VLOOKUP(CW$7,'[2]Curve Summary'!$A$9:$AG$161,7)</f>
        <v>0</v>
      </c>
      <c r="CX13" s="43" t="n">
        <f aca="false">VLOOKUP(CX$7,'[2]Curve Summary'!$A$9:$AG$161,7)</f>
        <v>0</v>
      </c>
      <c r="CY13" s="43" t="n">
        <f aca="false">VLOOKUP(CY$7,'[2]Curve Summary'!$A$9:$AG$161,7)</f>
        <v>0</v>
      </c>
      <c r="CZ13" s="43" t="n">
        <f aca="false">VLOOKUP(CZ$7,'[2]Curve Summary'!$A$9:$AG$161,7)</f>
        <v>0</v>
      </c>
      <c r="DA13" s="43" t="n">
        <f aca="false">VLOOKUP(DA$7,'[2]Curve Summary'!$A$9:$AG$161,7)</f>
        <v>0</v>
      </c>
      <c r="DB13" s="43" t="n">
        <f aca="false">VLOOKUP(DB$7,'[2]Curve Summary'!$A$9:$AG$161,7)</f>
        <v>0</v>
      </c>
      <c r="DC13" s="43" t="n">
        <f aca="false">VLOOKUP(DC$7,'[2]Curve Summary'!$A$9:$AG$161,7)</f>
        <v>0</v>
      </c>
      <c r="DD13" s="43" t="n">
        <f aca="false">VLOOKUP(DD$7,'[2]Curve Summary'!$A$9:$AG$161,7)</f>
        <v>0</v>
      </c>
      <c r="DE13" s="43" t="n">
        <f aca="false">VLOOKUP(DE$7,'[2]Curve Summary'!$A$9:$AG$161,7)</f>
        <v>0</v>
      </c>
      <c r="DF13" s="43" t="n">
        <f aca="false">VLOOKUP(DF$7,'[2]Curve Summary'!$A$9:$AG$161,7)</f>
        <v>0</v>
      </c>
      <c r="DG13" s="43" t="n">
        <f aca="false">VLOOKUP(DG$7,'[2]Curve Summary'!$A$9:$AG$161,7)</f>
        <v>0</v>
      </c>
      <c r="DH13" s="43" t="n">
        <f aca="false">VLOOKUP(DH$7,'[2]Curve Summary'!$A$9:$AG$161,7)</f>
        <v>0</v>
      </c>
      <c r="DI13" s="43" t="n">
        <f aca="false">VLOOKUP(DI$7,'[2]Curve Summary'!$A$9:$AG$161,7)</f>
        <v>0</v>
      </c>
      <c r="DJ13" s="43" t="n">
        <f aca="false">VLOOKUP(DJ$7,'[2]Curve Summary'!$A$9:$AG$161,7)</f>
        <v>0</v>
      </c>
      <c r="DK13" s="43" t="n">
        <f aca="false">VLOOKUP(DK$7,'[2]Curve Summary'!$A$9:$AG$161,7)</f>
        <v>0</v>
      </c>
      <c r="DL13" s="43" t="n">
        <f aca="false">VLOOKUP(DL$7,'[2]Curve Summary'!$A$9:$AG$161,7)</f>
        <v>0</v>
      </c>
      <c r="DM13" s="43" t="n">
        <f aca="false">VLOOKUP(DM$7,'[2]Curve Summary'!$A$9:$AG$161,7)</f>
        <v>0</v>
      </c>
      <c r="DN13" s="43" t="n">
        <f aca="false">VLOOKUP(DN$7,'[2]Curve Summary'!$A$9:$AG$161,7)</f>
        <v>0</v>
      </c>
      <c r="DO13" s="43" t="n">
        <f aca="false">VLOOKUP(DO$7,'[2]Curve Summary'!$A$9:$AG$161,7)</f>
        <v>0</v>
      </c>
      <c r="DP13" s="43" t="n">
        <f aca="false">VLOOKUP(DP$7,'[2]Curve Summary'!$A$9:$AG$161,7)</f>
        <v>0</v>
      </c>
      <c r="DQ13" s="43" t="n">
        <f aca="false">VLOOKUP(DQ$7,'[2]Curve Summary'!$A$9:$AG$161,7)</f>
        <v>0</v>
      </c>
      <c r="DR13" s="43" t="n">
        <f aca="false">VLOOKUP(DR$7,'[2]Curve Summary'!$A$9:$AG$161,7)</f>
        <v>0</v>
      </c>
      <c r="DS13" s="43" t="n">
        <f aca="false">VLOOKUP(DS$7,'[2]Curve Summary'!$A$9:$AG$161,7)</f>
        <v>0</v>
      </c>
      <c r="DT13" s="43" t="n">
        <f aca="false">VLOOKUP(DT$7,'[2]Curve Summary'!$A$9:$AG$161,7)</f>
        <v>0</v>
      </c>
      <c r="DU13" s="43" t="n">
        <f aca="false">VLOOKUP(DU$7,'[2]Curve Summary'!$A$9:$AG$161,7)</f>
        <v>0</v>
      </c>
      <c r="DV13" s="43" t="n">
        <f aca="false">VLOOKUP(DV$7,'[2]Curve Summary'!$A$9:$AG$161,7)</f>
        <v>0</v>
      </c>
      <c r="DW13" s="43" t="n">
        <f aca="false">VLOOKUP(DW$7,'[2]Curve Summary'!$A$9:$AG$161,7)</f>
        <v>0</v>
      </c>
      <c r="DX13" s="43" t="n">
        <f aca="false">VLOOKUP(DX$7,'[2]Curve Summary'!$A$9:$AG$161,7)</f>
        <v>0</v>
      </c>
      <c r="DY13" s="43" t="n">
        <f aca="false">VLOOKUP(DY$7,'[2]Curve Summary'!$A$9:$AG$161,7)</f>
        <v>0</v>
      </c>
      <c r="DZ13" s="43" t="n">
        <f aca="false">VLOOKUP(DZ$7,'[2]Curve Summary'!$A$9:$AG$161,7)</f>
        <v>0</v>
      </c>
      <c r="EA13" s="43" t="n">
        <f aca="false">VLOOKUP(EA$7,'[2]Curve Summary'!$A$9:$AG$161,7)</f>
        <v>0</v>
      </c>
      <c r="EB13" s="43" t="n">
        <f aca="false">VLOOKUP(EB$7,'[2]Curve Summary'!$A$9:$AG$161,7)</f>
        <v>0</v>
      </c>
      <c r="EC13" s="43" t="n">
        <f aca="false">VLOOKUP(EC$7,'[2]Curve Summary'!$A$9:$AG$161,7)</f>
        <v>0</v>
      </c>
      <c r="ED13" s="43" t="n">
        <f aca="false">VLOOKUP(ED$7,'[2]Curve Summary'!$A$9:$AG$161,7)</f>
        <v>0</v>
      </c>
      <c r="EE13" s="43" t="n">
        <f aca="false">VLOOKUP(EE$7,'[2]Curve Summary'!$A$9:$AG$161,7)</f>
        <v>0</v>
      </c>
      <c r="EF13" s="43" t="n">
        <f aca="false">VLOOKUP(EF$7,'[2]Curve Summary'!$A$9:$AG$161,7)</f>
        <v>0</v>
      </c>
      <c r="EG13" s="43" t="n">
        <f aca="false">VLOOKUP(EG$7,'[2]Curve Summary'!$A$9:$AG$161,7)</f>
        <v>0</v>
      </c>
      <c r="EH13" s="43" t="n">
        <f aca="false">VLOOKUP(EH$7,'[2]Curve Summary'!$A$9:$AG$161,7)</f>
        <v>0</v>
      </c>
      <c r="EI13" s="43" t="n">
        <f aca="false">VLOOKUP(EI$7,'[2]Curve Summary'!$A$9:$AG$161,7)</f>
        <v>0</v>
      </c>
      <c r="EJ13" s="43" t="n">
        <f aca="false">VLOOKUP(EJ$7,'[2]Curve Summary'!$A$9:$AG$161,7)</f>
        <v>0</v>
      </c>
      <c r="EK13" s="43" t="n">
        <f aca="false">VLOOKUP(EK$7,'[2]Curve Summary'!$A$9:$AG$161,7)</f>
        <v>0</v>
      </c>
      <c r="EL13" s="43" t="n">
        <f aca="false">VLOOKUP(EL$7,'[2]Curve Summary'!$A$9:$AG$161,7)</f>
        <v>0</v>
      </c>
      <c r="EM13" s="43" t="n">
        <f aca="false">VLOOKUP(EM$7,'[2]Curve Summary'!$A$9:$AG$161,7)</f>
        <v>0</v>
      </c>
      <c r="EN13" s="43" t="n">
        <f aca="false">VLOOKUP(EN$7,'[2]Curve Summary'!$A$9:$AG$161,7)</f>
        <v>0</v>
      </c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</row>
    <row r="14" customFormat="false" ht="13.7" hidden="false" customHeight="true" outlineLevel="0" collapsed="false">
      <c r="A14" s="46" t="s">
        <v>26</v>
      </c>
      <c r="B14" s="38"/>
      <c r="C14" s="47" t="e">
        <f aca="false">'E. Power Desk Daily Price'!AC14</f>
        <v>#VALUE!</v>
      </c>
      <c r="D14" s="47" t="n">
        <f aca="false">VLOOKUP(D$7,'[2]Curve Summary'!$AI$7:$AJ$166,2)</f>
        <v>2</v>
      </c>
      <c r="E14" s="47" t="n">
        <f aca="false">VLOOKUP(E$7,'[2]Curve Summary'!$AI$7:$AJ$166,2)</f>
        <v>1.75000047683716</v>
      </c>
      <c r="F14" s="43" t="n">
        <f aca="false">AVERAGE(G14:I14)</f>
        <v>1.75</v>
      </c>
      <c r="G14" s="47" t="n">
        <f aca="false">VLOOKUP(G$7,'[2]Curve Summary'!$AI$7:$AJ$166,2)</f>
        <v>1.75</v>
      </c>
      <c r="H14" s="47" t="n">
        <f aca="false">VLOOKUP(H$7,'[2]Curve Summary'!$AI$7:$AJ$166,2)</f>
        <v>1.75</v>
      </c>
      <c r="I14" s="47" t="n">
        <f aca="false">VLOOKUP(I$7,'[2]Curve Summary'!$AI$7:$AJ$166,2)</f>
        <v>1.75</v>
      </c>
      <c r="J14" s="48" t="n">
        <v>1.82991810704841</v>
      </c>
      <c r="K14" s="43" t="n">
        <f aca="false">AVERAGE(L14:M14)</f>
        <v>1.54999983310699</v>
      </c>
      <c r="L14" s="43" t="n">
        <f aca="false">AK14</f>
        <v>1.54999983310699</v>
      </c>
      <c r="M14" s="43" t="n">
        <f aca="false">AL14</f>
        <v>1.54999983310699</v>
      </c>
      <c r="N14" s="43" t="n">
        <f aca="false">AVERAGE(O14:P14)</f>
        <v>1.54999983310699</v>
      </c>
      <c r="O14" s="43" t="n">
        <f aca="false">AM14</f>
        <v>1.54999983310699</v>
      </c>
      <c r="P14" s="43" t="n">
        <f aca="false">AN14</f>
        <v>1.54999983310699</v>
      </c>
      <c r="Q14" s="43" t="n">
        <f aca="false">AO14</f>
        <v>1.54999983310699</v>
      </c>
      <c r="R14" s="43" t="n">
        <f aca="false">AP14</f>
        <v>1.54999983310699</v>
      </c>
      <c r="S14" s="43" t="n">
        <f aca="false">AVERAGE(T14:U14)</f>
        <v>1.54999983310699</v>
      </c>
      <c r="T14" s="43" t="n">
        <f aca="false">AQ14</f>
        <v>1.54999983310699</v>
      </c>
      <c r="U14" s="43" t="n">
        <f aca="false">AR14</f>
        <v>1.54999983310699</v>
      </c>
      <c r="V14" s="43" t="n">
        <f aca="false">AS14</f>
        <v>1.54999983310699</v>
      </c>
      <c r="W14" s="43" t="n">
        <f aca="false">AVERAGE(X14:Z14)</f>
        <v>1.54999983310699</v>
      </c>
      <c r="X14" s="31" t="n">
        <f aca="false">AT14</f>
        <v>1.54999983310699</v>
      </c>
      <c r="Y14" s="40" t="n">
        <f aca="false">AU14</f>
        <v>1.54999983310699</v>
      </c>
      <c r="Z14" s="40" t="n">
        <f aca="false">AV14</f>
        <v>1.54999983310699</v>
      </c>
      <c r="AA14" s="48" t="n">
        <v>1.54999983310699</v>
      </c>
      <c r="AB14" s="48" t="n">
        <v>1.30000019073486</v>
      </c>
      <c r="AC14" s="48" t="n">
        <v>0.75</v>
      </c>
      <c r="AD14" s="48" t="n">
        <v>0.75</v>
      </c>
      <c r="AE14" s="48" t="n">
        <v>0.918181804653993</v>
      </c>
      <c r="AF14" s="49" t="n">
        <v>0.870022361710568</v>
      </c>
      <c r="AG14" s="50" t="n">
        <v>1.03537189994962</v>
      </c>
      <c r="AH14" s="35"/>
      <c r="AI14" s="35"/>
      <c r="AJ14" s="36"/>
      <c r="AK14" s="51" t="n">
        <f aca="false">VLOOKUP(AK$7,'[2]Curve Summary'!$AI$7:$AJ$161,2)</f>
        <v>1.54999983310699</v>
      </c>
      <c r="AL14" s="51" t="n">
        <f aca="false">VLOOKUP(AL$7,'[2]Curve Summary'!$AI$7:$AJ$161,2)</f>
        <v>1.54999983310699</v>
      </c>
      <c r="AM14" s="51" t="n">
        <f aca="false">VLOOKUP(AM$7,'[2]Curve Summary'!$AI$7:$AJ$161,2)</f>
        <v>1.54999983310699</v>
      </c>
      <c r="AN14" s="51" t="n">
        <f aca="false">VLOOKUP(AN$7,'[2]Curve Summary'!$AI$7:$AJ$161,2)</f>
        <v>1.54999983310699</v>
      </c>
      <c r="AO14" s="51" t="n">
        <f aca="false">VLOOKUP(AO$7,'[2]Curve Summary'!$AI$7:$AJ$161,2)</f>
        <v>1.54999983310699</v>
      </c>
      <c r="AP14" s="51" t="n">
        <f aca="false">VLOOKUP(AP$7,'[2]Curve Summary'!$AI$7:$AJ$161,2)</f>
        <v>1.54999983310699</v>
      </c>
      <c r="AQ14" s="51" t="n">
        <f aca="false">VLOOKUP(AQ$7,'[2]Curve Summary'!$AI$7:$AJ$161,2)</f>
        <v>1.54999983310699</v>
      </c>
      <c r="AR14" s="51" t="n">
        <f aca="false">VLOOKUP(AR$7,'[2]Curve Summary'!$AI$7:$AJ$161,2)</f>
        <v>1.54999983310699</v>
      </c>
      <c r="AS14" s="51" t="n">
        <f aca="false">VLOOKUP(AS$7,'[2]Curve Summary'!$AI$7:$AJ$161,2)</f>
        <v>1.54999983310699</v>
      </c>
      <c r="AT14" s="51" t="n">
        <f aca="false">VLOOKUP(AT$7,'[2]Curve Summary'!$AI$7:$AJ$161,2)</f>
        <v>1.54999983310699</v>
      </c>
      <c r="AU14" s="51" t="n">
        <f aca="false">VLOOKUP(AU$7,'[2]Curve Summary'!$AI$7:$AJ$161,2)</f>
        <v>1.54999983310699</v>
      </c>
      <c r="AV14" s="51" t="n">
        <f aca="false">VLOOKUP(AV$7,'[2]Curve Summary'!$AI$7:$AJ$161,2)</f>
        <v>1.54999983310699</v>
      </c>
      <c r="AW14" s="51" t="n">
        <f aca="false">VLOOKUP(AW$7,'[2]Curve Summary'!$AI$7:$AJ$161,2)</f>
        <v>1.30000019073486</v>
      </c>
      <c r="AX14" s="51" t="n">
        <f aca="false">VLOOKUP(AX$7,'[2]Curve Summary'!$AI$7:$AJ$161,2)</f>
        <v>1.30000019073486</v>
      </c>
      <c r="AY14" s="51" t="n">
        <f aca="false">VLOOKUP(AY$7,'[2]Curve Summary'!$AI$7:$AJ$161,2)</f>
        <v>1.30000019073486</v>
      </c>
      <c r="AZ14" s="51" t="n">
        <f aca="false">VLOOKUP(AZ$7,'[2]Curve Summary'!$AI$7:$AJ$161,2)</f>
        <v>1.30000019073486</v>
      </c>
      <c r="BA14" s="51" t="n">
        <f aca="false">VLOOKUP(BA$7,'[2]Curve Summary'!$AI$7:$AJ$161,2)</f>
        <v>1.30000019073486</v>
      </c>
      <c r="BB14" s="51" t="n">
        <f aca="false">VLOOKUP(BB$7,'[2]Curve Summary'!$AI$7:$AJ$161,2)</f>
        <v>1.30000019073486</v>
      </c>
      <c r="BC14" s="51" t="n">
        <f aca="false">VLOOKUP(BC$7,'[2]Curve Summary'!$AI$7:$AJ$161,2)</f>
        <v>1.30000019073486</v>
      </c>
      <c r="BD14" s="51" t="n">
        <f aca="false">VLOOKUP(BD$7,'[2]Curve Summary'!$AI$7:$AJ$161,2)</f>
        <v>1.30000019073486</v>
      </c>
      <c r="BE14" s="51" t="n">
        <f aca="false">VLOOKUP(BE$7,'[2]Curve Summary'!$AI$7:$AJ$161,2)</f>
        <v>1.30000019073486</v>
      </c>
      <c r="BF14" s="51" t="n">
        <f aca="false">VLOOKUP(BF$7,'[2]Curve Summary'!$AI$7:$AJ$161,2)</f>
        <v>1.30000019073486</v>
      </c>
      <c r="BG14" s="51" t="n">
        <f aca="false">VLOOKUP(BG$7,'[2]Curve Summary'!$AI$7:$AJ$161,2)</f>
        <v>1.30000019073486</v>
      </c>
      <c r="BH14" s="51" t="n">
        <f aca="false">VLOOKUP(BH$7,'[2]Curve Summary'!$AI$7:$AJ$161,2)</f>
        <v>1.30000019073486</v>
      </c>
      <c r="BI14" s="51" t="n">
        <f aca="false">VLOOKUP(BI$7,'[2]Curve Summary'!$AI$7:$AJ$161,2)</f>
        <v>0.75</v>
      </c>
      <c r="BJ14" s="51" t="n">
        <f aca="false">VLOOKUP(BJ$7,'[2]Curve Summary'!$AI$7:$AJ$161,2)</f>
        <v>0.75</v>
      </c>
      <c r="BK14" s="51" t="n">
        <f aca="false">VLOOKUP(BK$7,'[2]Curve Summary'!$AI$7:$AJ$161,2)</f>
        <v>0.75</v>
      </c>
      <c r="BL14" s="51" t="n">
        <f aca="false">VLOOKUP(BL$7,'[2]Curve Summary'!$AI$7:$AJ$161,2)</f>
        <v>0.75</v>
      </c>
      <c r="BM14" s="51" t="n">
        <f aca="false">VLOOKUP(BM$7,'[2]Curve Summary'!$AI$7:$AJ$161,2)</f>
        <v>0.75</v>
      </c>
      <c r="BN14" s="51" t="n">
        <f aca="false">VLOOKUP(BN$7,'[2]Curve Summary'!$AI$7:$AJ$161,2)</f>
        <v>0.75</v>
      </c>
      <c r="BO14" s="51" t="n">
        <f aca="false">VLOOKUP(BO$7,'[2]Curve Summary'!$AI$7:$AJ$161,2)</f>
        <v>0.75</v>
      </c>
      <c r="BP14" s="51" t="n">
        <f aca="false">VLOOKUP(BP$7,'[2]Curve Summary'!$AI$7:$AJ$161,2)</f>
        <v>0.75</v>
      </c>
      <c r="BQ14" s="51" t="n">
        <f aca="false">VLOOKUP(BQ$7,'[2]Curve Summary'!$AI$7:$AJ$161,2)</f>
        <v>0.75</v>
      </c>
      <c r="BR14" s="51" t="n">
        <f aca="false">VLOOKUP(BR$7,'[2]Curve Summary'!$AI$7:$AJ$161,2)</f>
        <v>0.75</v>
      </c>
      <c r="BS14" s="51" t="n">
        <f aca="false">VLOOKUP(BS$7,'[2]Curve Summary'!$AI$7:$AJ$161,2)</f>
        <v>0.75</v>
      </c>
      <c r="BT14" s="51" t="n">
        <f aca="false">VLOOKUP(BT$7,'[2]Curve Summary'!$AI$7:$AJ$161,2)</f>
        <v>0.75</v>
      </c>
      <c r="BU14" s="51" t="n">
        <f aca="false">VLOOKUP(BU$7,'[2]Curve Summary'!$AI$7:$AJ$161,2)</f>
        <v>0.75</v>
      </c>
      <c r="BV14" s="51" t="n">
        <f aca="false">VLOOKUP(BV$7,'[2]Curve Summary'!$AI$7:$AJ$161,2)</f>
        <v>0.75</v>
      </c>
      <c r="BW14" s="51" t="n">
        <f aca="false">VLOOKUP(BW$7,'[2]Curve Summary'!$AI$7:$AJ$161,2)</f>
        <v>0.75</v>
      </c>
      <c r="BX14" s="51" t="n">
        <f aca="false">VLOOKUP(BX$7,'[2]Curve Summary'!$AI$7:$AJ$161,2)</f>
        <v>0.75</v>
      </c>
      <c r="BY14" s="51" t="n">
        <f aca="false">VLOOKUP(BY$7,'[2]Curve Summary'!$AI$7:$AJ$161,2)</f>
        <v>0.75</v>
      </c>
      <c r="BZ14" s="51" t="n">
        <f aca="false">VLOOKUP(BZ$7,'[2]Curve Summary'!$AI$7:$AJ$161,2)</f>
        <v>0.75</v>
      </c>
      <c r="CA14" s="51" t="n">
        <f aca="false">VLOOKUP(CA$7,'[2]Curve Summary'!$AI$7:$AJ$161,2)</f>
        <v>0.75</v>
      </c>
      <c r="CB14" s="51" t="n">
        <f aca="false">VLOOKUP(CB$7,'[2]Curve Summary'!$AI$7:$AJ$161,2)</f>
        <v>0.75</v>
      </c>
      <c r="CC14" s="51" t="n">
        <f aca="false">VLOOKUP(CC$7,'[2]Curve Summary'!$AI$7:$AJ$161,2)</f>
        <v>0.75</v>
      </c>
      <c r="CD14" s="51" t="n">
        <f aca="false">VLOOKUP(CD$7,'[2]Curve Summary'!$AI$7:$AJ$161,2)</f>
        <v>0.75</v>
      </c>
      <c r="CE14" s="51" t="n">
        <f aca="false">VLOOKUP(CE$7,'[2]Curve Summary'!$AI$7:$AJ$161,2)</f>
        <v>0.75</v>
      </c>
      <c r="CF14" s="51" t="n">
        <f aca="false">VLOOKUP(CF$7,'[2]Curve Summary'!$AI$7:$AJ$161,2)</f>
        <v>0.75</v>
      </c>
      <c r="CG14" s="51" t="n">
        <f aca="false">VLOOKUP(CG$7,'[2]Curve Summary'!$AI$7:$AJ$161,2)</f>
        <v>0.75</v>
      </c>
      <c r="CH14" s="51" t="n">
        <f aca="false">VLOOKUP(CH$7,'[2]Curve Summary'!$AI$7:$AJ$161,2)</f>
        <v>0.75</v>
      </c>
      <c r="CI14" s="51" t="n">
        <f aca="false">VLOOKUP(CI$7,'[2]Curve Summary'!$AI$7:$AJ$161,2)</f>
        <v>0.75</v>
      </c>
      <c r="CJ14" s="51" t="n">
        <f aca="false">VLOOKUP(CJ$7,'[2]Curve Summary'!$AI$7:$AJ$161,2)</f>
        <v>0.75</v>
      </c>
      <c r="CK14" s="51" t="n">
        <f aca="false">VLOOKUP(CK$7,'[2]Curve Summary'!$AI$7:$AJ$161,2)</f>
        <v>0.75</v>
      </c>
      <c r="CL14" s="51" t="n">
        <f aca="false">VLOOKUP(CL$7,'[2]Curve Summary'!$AI$7:$AJ$161,2)</f>
        <v>0.75</v>
      </c>
      <c r="CM14" s="51" t="n">
        <f aca="false">VLOOKUP(CM$7,'[2]Curve Summary'!$AI$7:$AJ$161,2)</f>
        <v>0.75</v>
      </c>
      <c r="CN14" s="51" t="n">
        <f aca="false">VLOOKUP(CN$7,'[2]Curve Summary'!$AI$7:$AJ$161,2)</f>
        <v>0.75</v>
      </c>
      <c r="CO14" s="51" t="n">
        <f aca="false">VLOOKUP(CO$7,'[2]Curve Summary'!$AI$7:$AJ$161,2)</f>
        <v>0.75</v>
      </c>
      <c r="CP14" s="51" t="n">
        <f aca="false">VLOOKUP(CP$7,'[2]Curve Summary'!$AI$7:$AJ$161,2)</f>
        <v>0.75</v>
      </c>
      <c r="CQ14" s="51" t="n">
        <f aca="false">VLOOKUP(CQ$7,'[2]Curve Summary'!$AI$7:$AJ$161,2)</f>
        <v>0.75</v>
      </c>
      <c r="CR14" s="51" t="n">
        <f aca="false">VLOOKUP(CR$7,'[2]Curve Summary'!$AI$7:$AJ$161,2)</f>
        <v>0.75</v>
      </c>
      <c r="CS14" s="51" t="n">
        <f aca="false">VLOOKUP(CS$7,'[2]Curve Summary'!$AI$7:$AJ$161,2)</f>
        <v>0.75</v>
      </c>
      <c r="CT14" s="51" t="n">
        <f aca="false">VLOOKUP(CT$7,'[2]Curve Summary'!$AI$7:$AJ$161,2)</f>
        <v>0.75</v>
      </c>
      <c r="CU14" s="51" t="n">
        <f aca="false">VLOOKUP(CU$7,'[2]Curve Summary'!$AI$7:$AJ$161,2)</f>
        <v>0.75</v>
      </c>
      <c r="CV14" s="51" t="n">
        <f aca="false">VLOOKUP(CV$7,'[2]Curve Summary'!$AI$7:$AJ$161,2)</f>
        <v>0.75</v>
      </c>
      <c r="CW14" s="51" t="n">
        <f aca="false">VLOOKUP(CW$7,'[2]Curve Summary'!$AI$7:$AJ$161,2)</f>
        <v>0.75</v>
      </c>
      <c r="CX14" s="51" t="n">
        <f aca="false">VLOOKUP(CX$7,'[2]Curve Summary'!$AI$7:$AJ$161,2)</f>
        <v>0.75</v>
      </c>
      <c r="CY14" s="51" t="n">
        <f aca="false">VLOOKUP(CY$7,'[2]Curve Summary'!$AI$7:$AJ$161,2)</f>
        <v>0.75</v>
      </c>
      <c r="CZ14" s="51" t="n">
        <f aca="false">VLOOKUP(CZ$7,'[2]Curve Summary'!$AI$7:$AJ$161,2)</f>
        <v>0.75</v>
      </c>
      <c r="DA14" s="51" t="n">
        <f aca="false">VLOOKUP(DA$7,'[2]Curve Summary'!$AI$7:$AJ$161,2)</f>
        <v>0.75</v>
      </c>
      <c r="DB14" s="51" t="n">
        <f aca="false">VLOOKUP(DB$7,'[2]Curve Summary'!$AI$7:$AJ$161,2)</f>
        <v>0.75</v>
      </c>
      <c r="DC14" s="51" t="n">
        <f aca="false">VLOOKUP(DC$7,'[2]Curve Summary'!$AI$7:$AJ$161,2)</f>
        <v>0.75</v>
      </c>
      <c r="DD14" s="51" t="n">
        <f aca="false">VLOOKUP(DD$7,'[2]Curve Summary'!$AI$7:$AJ$161,2)</f>
        <v>0.75</v>
      </c>
      <c r="DE14" s="51" t="n">
        <f aca="false">VLOOKUP(DE$7,'[2]Curve Summary'!$AI$7:$AJ$161,2)</f>
        <v>0.75</v>
      </c>
      <c r="DF14" s="51" t="n">
        <f aca="false">VLOOKUP(DF$7,'[2]Curve Summary'!$AI$7:$AJ$161,2)</f>
        <v>0.75</v>
      </c>
      <c r="DG14" s="51" t="n">
        <f aca="false">VLOOKUP(DG$7,'[2]Curve Summary'!$AI$7:$AJ$161,2)</f>
        <v>0.75</v>
      </c>
      <c r="DH14" s="51" t="n">
        <f aca="false">VLOOKUP(DH$7,'[2]Curve Summary'!$AI$7:$AJ$161,2)</f>
        <v>0.75</v>
      </c>
      <c r="DI14" s="51" t="n">
        <f aca="false">VLOOKUP(DI$7,'[2]Curve Summary'!$AI$7:$AJ$161,2)</f>
        <v>0.75</v>
      </c>
      <c r="DJ14" s="51" t="n">
        <f aca="false">VLOOKUP(DJ$7,'[2]Curve Summary'!$AI$7:$AJ$161,2)</f>
        <v>0.75</v>
      </c>
      <c r="DK14" s="51" t="n">
        <f aca="false">VLOOKUP(DK$7,'[2]Curve Summary'!$AI$7:$AJ$161,2)</f>
        <v>0.75</v>
      </c>
      <c r="DL14" s="51" t="n">
        <f aca="false">VLOOKUP(DL$7,'[2]Curve Summary'!$AI$7:$AJ$161,2)</f>
        <v>0.75</v>
      </c>
      <c r="DM14" s="51" t="n">
        <f aca="false">VLOOKUP(DM$7,'[2]Curve Summary'!$AI$7:$AJ$161,2)</f>
        <v>0.75</v>
      </c>
      <c r="DN14" s="51" t="n">
        <f aca="false">VLOOKUP(DN$7,'[2]Curve Summary'!$AI$7:$AJ$161,2)</f>
        <v>0.75</v>
      </c>
      <c r="DO14" s="51" t="n">
        <f aca="false">VLOOKUP(DO$7,'[2]Curve Summary'!$AI$7:$AJ$161,2)</f>
        <v>0.75</v>
      </c>
      <c r="DP14" s="51" t="n">
        <f aca="false">VLOOKUP(DP$7,'[2]Curve Summary'!$AI$7:$AJ$161,2)</f>
        <v>0.75</v>
      </c>
      <c r="DQ14" s="51" t="n">
        <f aca="false">VLOOKUP(DQ$7,'[2]Curve Summary'!$AI$7:$AJ$161,2)</f>
        <v>0.75</v>
      </c>
      <c r="DR14" s="51" t="n">
        <f aca="false">VLOOKUP(DR$7,'[2]Curve Summary'!$AI$7:$AJ$161,2)</f>
        <v>0.75</v>
      </c>
      <c r="DS14" s="51" t="n">
        <f aca="false">VLOOKUP(DS$7,'[2]Curve Summary'!$AI$7:$AJ$161,2)</f>
        <v>0.75</v>
      </c>
      <c r="DT14" s="51" t="n">
        <f aca="false">VLOOKUP(DT$7,'[2]Curve Summary'!$AI$7:$AJ$161,2)</f>
        <v>0.75</v>
      </c>
      <c r="DU14" s="51" t="n">
        <f aca="false">VLOOKUP(DU$7,'[2]Curve Summary'!$AI$7:$AJ$161,2)</f>
        <v>0.75</v>
      </c>
      <c r="DV14" s="51" t="n">
        <f aca="false">VLOOKUP(DV$7,'[2]Curve Summary'!$AI$7:$AJ$161,2)</f>
        <v>0.75</v>
      </c>
      <c r="DW14" s="51" t="n">
        <f aca="false">VLOOKUP(DW$7,'[2]Curve Summary'!$AI$7:$AJ$161,2)</f>
        <v>0.75</v>
      </c>
      <c r="DX14" s="51" t="n">
        <f aca="false">VLOOKUP(DX$7,'[2]Curve Summary'!$AI$7:$AJ$161,2)</f>
        <v>1.54999995231628</v>
      </c>
      <c r="DY14" s="51" t="n">
        <f aca="false">VLOOKUP(DY$7,'[2]Curve Summary'!$AI$7:$AJ$161,2)</f>
        <v>1.54999995231628</v>
      </c>
      <c r="DZ14" s="51" t="n">
        <f aca="false">VLOOKUP(DZ$7,'[2]Curve Summary'!$AI$7:$AJ$161,2)</f>
        <v>1.54999995231628</v>
      </c>
      <c r="EA14" s="51" t="n">
        <f aca="false">VLOOKUP(EA$7,'[2]Curve Summary'!$AI$7:$AJ$161,2)</f>
        <v>1.54999995231628</v>
      </c>
      <c r="EB14" s="51" t="n">
        <f aca="false">VLOOKUP(EB$7,'[2]Curve Summary'!$AI$7:$AJ$161,2)</f>
        <v>1.04999995231628</v>
      </c>
      <c r="EC14" s="51" t="n">
        <f aca="false">VLOOKUP(EC$7,'[2]Curve Summary'!$AI$7:$AJ$161,2)</f>
        <v>1.04999995231628</v>
      </c>
      <c r="ED14" s="51" t="n">
        <f aca="false">VLOOKUP(ED$7,'[2]Curve Summary'!$AI$7:$AJ$161,2)</f>
        <v>1.04999995231628</v>
      </c>
      <c r="EE14" s="51" t="n">
        <f aca="false">VLOOKUP(EE$7,'[2]Curve Summary'!$AI$7:$AJ$161,2)</f>
        <v>1.04999995231628</v>
      </c>
      <c r="EF14" s="51" t="n">
        <f aca="false">VLOOKUP(EF$7,'[2]Curve Summary'!$AI$7:$AJ$161,2)</f>
        <v>1.04999995231628</v>
      </c>
      <c r="EG14" s="51" t="n">
        <f aca="false">VLOOKUP(EG$7,'[2]Curve Summary'!$AI$7:$AJ$161,2)</f>
        <v>1.04999995231628</v>
      </c>
      <c r="EH14" s="51" t="n">
        <f aca="false">VLOOKUP(EH$7,'[2]Curve Summary'!$AI$7:$AJ$161,2)</f>
        <v>1.54999995231628</v>
      </c>
      <c r="EI14" s="51" t="n">
        <f aca="false">VLOOKUP(EI$7,'[2]Curve Summary'!$AI$7:$AJ$161,2)</f>
        <v>1.54999995231628</v>
      </c>
      <c r="EJ14" s="51" t="n">
        <f aca="false">VLOOKUP(EJ$7,'[2]Curve Summary'!$AI$7:$AJ$161,2)</f>
        <v>1.54999995231628</v>
      </c>
      <c r="EK14" s="51" t="n">
        <f aca="false">VLOOKUP(EK$7,'[2]Curve Summary'!$AI$7:$AJ$161,2)</f>
        <v>1.54999995231628</v>
      </c>
      <c r="EL14" s="51" t="n">
        <f aca="false">VLOOKUP(EL$7,'[2]Curve Summary'!$AI$7:$AJ$161,2)</f>
        <v>1.54999995231628</v>
      </c>
      <c r="EM14" s="51" t="n">
        <f aca="false">VLOOKUP(EM$7,'[2]Curve Summary'!$AI$7:$AJ$161,2)</f>
        <v>1.54999995231628</v>
      </c>
      <c r="EN14" s="51" t="n">
        <f aca="false">VLOOKUP(EN$7,'[2]Curve Summary'!$AI$7:$AJ$161,2)</f>
        <v>1.04999995231628</v>
      </c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</row>
    <row r="15" customFormat="false" ht="13.7" hidden="false" customHeight="true" outlineLevel="0" collapsed="false">
      <c r="A15" s="52" t="s">
        <v>27</v>
      </c>
      <c r="B15" s="1" t="s">
        <v>27</v>
      </c>
      <c r="C15" s="31" t="e">
        <f aca="false">'E. Power Desk Daily Price'!$AC15</f>
        <v>#VALUE!</v>
      </c>
      <c r="D15" s="31" t="n">
        <f aca="true">IF(ISERROR((AVERAGE(OFFSET('[2]Curve Summary'!$F$6,17,0,7,1))*7+16*'[2]Curve Summary Backup'!$F$38)/23),'[2]Curve Summary Backup'!$F$38,(AVERAGE(OFFSET('[2]Curve Summary'!$F$6,17,0,7,1))*7+16*'[2]Curve Summary Backup'!$F$38)/23)</f>
        <v>49.25</v>
      </c>
      <c r="E15" s="31" t="n">
        <f aca="false">VLOOKUP(E$7,'[2]Curve Summary'!$A$7:$AG$58,6)</f>
        <v>39.5</v>
      </c>
      <c r="F15" s="31" t="n">
        <f aca="false">AVERAGE(G15:I15)</f>
        <v>39.5</v>
      </c>
      <c r="G15" s="31" t="n">
        <f aca="false">VLOOKUP(G$7,'[2]Curve Summary'!$A$7:$AG$58,6)</f>
        <v>38.5</v>
      </c>
      <c r="H15" s="31" t="n">
        <f aca="false">VLOOKUP(H$7,'[2]Curve Summary'!$A$7:$AG$58,6)</f>
        <v>37.75</v>
      </c>
      <c r="I15" s="31" t="n">
        <f aca="false">VLOOKUP(I$7,'[2]Curve Summary'!$A$7:$AG$58,6)</f>
        <v>42.25</v>
      </c>
      <c r="J15" s="39" t="n">
        <v>42.0368852459016</v>
      </c>
      <c r="K15" s="31" t="n">
        <f aca="false">AVERAGE(L15:M15)</f>
        <v>44.25</v>
      </c>
      <c r="L15" s="31" t="n">
        <f aca="false">AK15</f>
        <v>44.25</v>
      </c>
      <c r="M15" s="31" t="n">
        <f aca="false">AL15</f>
        <v>44.25</v>
      </c>
      <c r="N15" s="31" t="n">
        <f aca="false">AVERAGE(O15:P15)</f>
        <v>36.5</v>
      </c>
      <c r="O15" s="31" t="n">
        <f aca="false">AM15</f>
        <v>36.5</v>
      </c>
      <c r="P15" s="31" t="n">
        <f aca="false">AN15</f>
        <v>36.5</v>
      </c>
      <c r="Q15" s="31" t="n">
        <f aca="false">AO15</f>
        <v>36.75</v>
      </c>
      <c r="R15" s="31" t="n">
        <f aca="false">AP15</f>
        <v>43.75</v>
      </c>
      <c r="S15" s="31" t="n">
        <f aca="false">AVERAGE(T15:U15)</f>
        <v>50.75</v>
      </c>
      <c r="T15" s="31" t="n">
        <f aca="false">AQ15</f>
        <v>50.75</v>
      </c>
      <c r="U15" s="31" t="n">
        <f aca="false">AR15</f>
        <v>50.75</v>
      </c>
      <c r="V15" s="31" t="n">
        <f aca="false">AS15</f>
        <v>35.25</v>
      </c>
      <c r="W15" s="31" t="n">
        <f aca="false">AVERAGE(X15:Z15)</f>
        <v>35.25</v>
      </c>
      <c r="X15" s="31" t="n">
        <f aca="false">AT15</f>
        <v>35</v>
      </c>
      <c r="Y15" s="40" t="n">
        <f aca="false">AU15</f>
        <v>34.25</v>
      </c>
      <c r="Z15" s="40" t="n">
        <f aca="false">AV15</f>
        <v>36.5</v>
      </c>
      <c r="AA15" s="39" t="n">
        <v>40.4156862745098</v>
      </c>
      <c r="AB15" s="39" t="n">
        <v>38.0539215686275</v>
      </c>
      <c r="AC15" s="39" t="n">
        <v>38.0175097276265</v>
      </c>
      <c r="AD15" s="39" t="n">
        <v>38.0460784313726</v>
      </c>
      <c r="AE15" s="39" t="n">
        <v>38.6559561128527</v>
      </c>
      <c r="AF15" s="41" t="n">
        <v>38.4772091722595</v>
      </c>
      <c r="AG15" s="42" t="n">
        <v>38.8163223140496</v>
      </c>
      <c r="AH15" s="45"/>
      <c r="AI15" s="45"/>
      <c r="AJ15" s="36"/>
      <c r="AK15" s="31" t="n">
        <f aca="false">VLOOKUP(AK$7,'[2]Curve Summary'!$A$9:$AG$161,6)</f>
        <v>44.25</v>
      </c>
      <c r="AL15" s="31" t="n">
        <f aca="false">VLOOKUP(AL$7,'[2]Curve Summary'!$A$9:$AG$161,6)</f>
        <v>44.25</v>
      </c>
      <c r="AM15" s="31" t="n">
        <f aca="false">VLOOKUP(AM$7,'[2]Curve Summary'!$A$9:$AG$161,6)</f>
        <v>36.5</v>
      </c>
      <c r="AN15" s="31" t="n">
        <f aca="false">VLOOKUP(AN$7,'[2]Curve Summary'!$A$9:$AG$161,6)</f>
        <v>36.5</v>
      </c>
      <c r="AO15" s="31" t="n">
        <f aca="false">VLOOKUP(AO$7,'[2]Curve Summary'!$A$9:$AG$161,6)</f>
        <v>36.75</v>
      </c>
      <c r="AP15" s="31" t="n">
        <f aca="false">VLOOKUP(AP$7,'[2]Curve Summary'!$A$9:$AG$161,6)</f>
        <v>43.75</v>
      </c>
      <c r="AQ15" s="31" t="n">
        <f aca="false">VLOOKUP(AQ$7,'[2]Curve Summary'!$A$9:$AG$161,6)</f>
        <v>50.75</v>
      </c>
      <c r="AR15" s="31" t="n">
        <f aca="false">VLOOKUP(AR$7,'[2]Curve Summary'!$A$9:$AG$161,6)</f>
        <v>50.75</v>
      </c>
      <c r="AS15" s="31" t="n">
        <f aca="false">VLOOKUP(AS$7,'[2]Curve Summary'!$A$9:$AG$161,6)</f>
        <v>35.25</v>
      </c>
      <c r="AT15" s="31" t="n">
        <f aca="false">VLOOKUP(AT$7,'[2]Curve Summary'!$A$9:$AG$161,6)</f>
        <v>35</v>
      </c>
      <c r="AU15" s="31" t="n">
        <f aca="false">VLOOKUP(AU$7,'[2]Curve Summary'!$A$9:$AG$161,6)</f>
        <v>34.25</v>
      </c>
      <c r="AV15" s="31" t="n">
        <f aca="false">VLOOKUP(AV$7,'[2]Curve Summary'!$A$9:$AG$161,6)</f>
        <v>36.5</v>
      </c>
      <c r="AW15" s="31" t="n">
        <f aca="false">VLOOKUP(AW$7,'[2]Curve Summary'!$A$9:$AG$161,6)</f>
        <v>42.25</v>
      </c>
      <c r="AX15" s="31" t="n">
        <f aca="false">VLOOKUP(AX$7,'[2]Curve Summary'!$A$9:$AG$161,6)</f>
        <v>42.25</v>
      </c>
      <c r="AY15" s="31" t="n">
        <f aca="false">VLOOKUP(AY$7,'[2]Curve Summary'!$A$9:$AG$161,6)</f>
        <v>34.5</v>
      </c>
      <c r="AZ15" s="31" t="n">
        <f aca="false">VLOOKUP(AZ$7,'[2]Curve Summary'!$A$9:$AG$161,6)</f>
        <v>34.5</v>
      </c>
      <c r="BA15" s="31" t="n">
        <f aca="false">VLOOKUP(BA$7,'[2]Curve Summary'!$A$9:$AG$161,6)</f>
        <v>34.75</v>
      </c>
      <c r="BB15" s="31" t="n">
        <f aca="false">VLOOKUP(BB$7,'[2]Curve Summary'!$A$9:$AG$161,6)</f>
        <v>41.75</v>
      </c>
      <c r="BC15" s="31" t="n">
        <f aca="false">VLOOKUP(BC$7,'[2]Curve Summary'!$A$9:$AG$161,6)</f>
        <v>46.75</v>
      </c>
      <c r="BD15" s="31" t="n">
        <f aca="false">VLOOKUP(BD$7,'[2]Curve Summary'!$A$9:$AG$161,6)</f>
        <v>46.75</v>
      </c>
      <c r="BE15" s="31" t="n">
        <f aca="false">VLOOKUP(BE$7,'[2]Curve Summary'!$A$9:$AG$161,6)</f>
        <v>33.25</v>
      </c>
      <c r="BF15" s="31" t="n">
        <f aca="false">VLOOKUP(BF$7,'[2]Curve Summary'!$A$9:$AG$161,6)</f>
        <v>33</v>
      </c>
      <c r="BG15" s="31" t="n">
        <f aca="false">VLOOKUP(BG$7,'[2]Curve Summary'!$A$9:$AG$161,6)</f>
        <v>32.25</v>
      </c>
      <c r="BH15" s="31" t="n">
        <f aca="false">VLOOKUP(BH$7,'[2]Curve Summary'!$A$9:$AG$161,6)</f>
        <v>34.5</v>
      </c>
      <c r="BI15" s="31" t="n">
        <f aca="false">VLOOKUP(BI$7,'[2]Curve Summary'!$A$9:$AG$161,6)</f>
        <v>42.25</v>
      </c>
      <c r="BJ15" s="31" t="n">
        <f aca="false">VLOOKUP(BJ$7,'[2]Curve Summary'!$A$9:$AG$161,6)</f>
        <v>42.25</v>
      </c>
      <c r="BK15" s="31" t="n">
        <f aca="false">VLOOKUP(BK$7,'[2]Curve Summary'!$A$9:$AG$161,6)</f>
        <v>34.5</v>
      </c>
      <c r="BL15" s="31" t="n">
        <f aca="false">VLOOKUP(BL$7,'[2]Curve Summary'!$A$9:$AG$161,6)</f>
        <v>34.5</v>
      </c>
      <c r="BM15" s="31" t="n">
        <f aca="false">VLOOKUP(BM$7,'[2]Curve Summary'!$A$9:$AG$161,6)</f>
        <v>34.75</v>
      </c>
      <c r="BN15" s="31" t="n">
        <f aca="false">VLOOKUP(BN$7,'[2]Curve Summary'!$A$9:$AG$161,6)</f>
        <v>41.75</v>
      </c>
      <c r="BO15" s="31" t="n">
        <f aca="false">VLOOKUP(BO$7,'[2]Curve Summary'!$A$9:$AG$161,6)</f>
        <v>46.75</v>
      </c>
      <c r="BP15" s="31" t="n">
        <f aca="false">VLOOKUP(BP$7,'[2]Curve Summary'!$A$9:$AG$161,6)</f>
        <v>46.75</v>
      </c>
      <c r="BQ15" s="31" t="n">
        <f aca="false">VLOOKUP(BQ$7,'[2]Curve Summary'!$A$9:$AG$161,6)</f>
        <v>33.25</v>
      </c>
      <c r="BR15" s="31" t="n">
        <f aca="false">VLOOKUP(BR$7,'[2]Curve Summary'!$A$9:$AG$161,6)</f>
        <v>33</v>
      </c>
      <c r="BS15" s="31" t="n">
        <f aca="false">VLOOKUP(BS$7,'[2]Curve Summary'!$A$9:$AG$161,6)</f>
        <v>32.25</v>
      </c>
      <c r="BT15" s="31" t="n">
        <f aca="false">VLOOKUP(BT$7,'[2]Curve Summary'!$A$9:$AG$161,6)</f>
        <v>34.5</v>
      </c>
      <c r="BU15" s="31" t="n">
        <f aca="false">VLOOKUP(BU$7,'[2]Curve Summary'!$A$9:$AG$161,6)</f>
        <v>42.25</v>
      </c>
      <c r="BV15" s="31" t="n">
        <f aca="false">VLOOKUP(BV$7,'[2]Curve Summary'!$A$9:$AG$161,6)</f>
        <v>42.25</v>
      </c>
      <c r="BW15" s="31" t="n">
        <f aca="false">VLOOKUP(BW$7,'[2]Curve Summary'!$A$9:$AG$161,6)</f>
        <v>34.5</v>
      </c>
      <c r="BX15" s="31" t="n">
        <f aca="false">VLOOKUP(BX$7,'[2]Curve Summary'!$A$9:$AG$161,6)</f>
        <v>34.5</v>
      </c>
      <c r="BY15" s="31" t="n">
        <f aca="false">VLOOKUP(BY$7,'[2]Curve Summary'!$A$9:$AG$161,6)</f>
        <v>34.75</v>
      </c>
      <c r="BZ15" s="31" t="n">
        <f aca="false">VLOOKUP(BZ$7,'[2]Curve Summary'!$A$9:$AG$161,6)</f>
        <v>41.75</v>
      </c>
      <c r="CA15" s="31" t="n">
        <f aca="false">VLOOKUP(CA$7,'[2]Curve Summary'!$A$9:$AG$161,6)</f>
        <v>46.75</v>
      </c>
      <c r="CB15" s="31" t="n">
        <f aca="false">VLOOKUP(CB$7,'[2]Curve Summary'!$A$9:$AG$161,6)</f>
        <v>46.75</v>
      </c>
      <c r="CC15" s="31" t="n">
        <f aca="false">VLOOKUP(CC$7,'[2]Curve Summary'!$A$9:$AG$161,6)</f>
        <v>33.25</v>
      </c>
      <c r="CD15" s="31" t="n">
        <f aca="false">VLOOKUP(CD$7,'[2]Curve Summary'!$A$9:$AG$161,6)</f>
        <v>33</v>
      </c>
      <c r="CE15" s="31" t="n">
        <f aca="false">VLOOKUP(CE$7,'[2]Curve Summary'!$A$9:$AG$161,6)</f>
        <v>32.25</v>
      </c>
      <c r="CF15" s="31" t="n">
        <f aca="false">VLOOKUP(CF$7,'[2]Curve Summary'!$A$9:$AG$161,6)</f>
        <v>34.5</v>
      </c>
      <c r="CG15" s="31" t="n">
        <f aca="false">VLOOKUP(CG$7,'[2]Curve Summary'!$A$9:$AG$161,6)</f>
        <v>42.25</v>
      </c>
      <c r="CH15" s="31" t="n">
        <f aca="false">VLOOKUP(CH$7,'[2]Curve Summary'!$A$9:$AG$161,6)</f>
        <v>42.25</v>
      </c>
      <c r="CI15" s="31" t="n">
        <f aca="false">VLOOKUP(CI$7,'[2]Curve Summary'!$A$9:$AG$161,6)</f>
        <v>34.5</v>
      </c>
      <c r="CJ15" s="31" t="n">
        <f aca="false">VLOOKUP(CJ$7,'[2]Curve Summary'!$A$9:$AG$161,6)</f>
        <v>34.5</v>
      </c>
      <c r="CK15" s="31" t="n">
        <f aca="false">VLOOKUP(CK$7,'[2]Curve Summary'!$A$9:$AG$161,6)</f>
        <v>34.75</v>
      </c>
      <c r="CL15" s="31" t="n">
        <f aca="false">VLOOKUP(CL$7,'[2]Curve Summary'!$A$9:$AG$161,6)</f>
        <v>41.75</v>
      </c>
      <c r="CM15" s="31" t="n">
        <f aca="false">VLOOKUP(CM$7,'[2]Curve Summary'!$A$9:$AG$161,6)</f>
        <v>46.75</v>
      </c>
      <c r="CN15" s="31" t="n">
        <f aca="false">VLOOKUP(CN$7,'[2]Curve Summary'!$A$9:$AG$161,6)</f>
        <v>46.75</v>
      </c>
      <c r="CO15" s="31" t="n">
        <f aca="false">VLOOKUP(CO$7,'[2]Curve Summary'!$A$9:$AG$161,6)</f>
        <v>33.25</v>
      </c>
      <c r="CP15" s="31" t="n">
        <f aca="false">VLOOKUP(CP$7,'[2]Curve Summary'!$A$9:$AG$161,6)</f>
        <v>33</v>
      </c>
      <c r="CQ15" s="31" t="n">
        <f aca="false">VLOOKUP(CQ$7,'[2]Curve Summary'!$A$9:$AG$161,6)</f>
        <v>32.25</v>
      </c>
      <c r="CR15" s="31" t="n">
        <f aca="false">VLOOKUP(CR$7,'[2]Curve Summary'!$A$9:$AG$161,6)</f>
        <v>34.5</v>
      </c>
      <c r="CS15" s="31" t="n">
        <f aca="false">VLOOKUP(CS$7,'[2]Curve Summary'!$A$9:$AG$161,6)</f>
        <v>42.25</v>
      </c>
      <c r="CT15" s="31" t="n">
        <f aca="false">VLOOKUP(CT$7,'[2]Curve Summary'!$A$9:$AG$161,6)</f>
        <v>42.25</v>
      </c>
      <c r="CU15" s="31" t="n">
        <f aca="false">VLOOKUP(CU$7,'[2]Curve Summary'!$A$9:$AG$161,6)</f>
        <v>34.5</v>
      </c>
      <c r="CV15" s="31" t="n">
        <f aca="false">VLOOKUP(CV$7,'[2]Curve Summary'!$A$9:$AG$161,6)</f>
        <v>34.5</v>
      </c>
      <c r="CW15" s="31" t="n">
        <f aca="false">VLOOKUP(CW$7,'[2]Curve Summary'!$A$9:$AG$161,6)</f>
        <v>34.75</v>
      </c>
      <c r="CX15" s="31" t="n">
        <f aca="false">VLOOKUP(CX$7,'[2]Curve Summary'!$A$9:$AG$161,6)</f>
        <v>41.75</v>
      </c>
      <c r="CY15" s="31" t="n">
        <f aca="false">VLOOKUP(CY$7,'[2]Curve Summary'!$A$9:$AG$161,6)</f>
        <v>46.75</v>
      </c>
      <c r="CZ15" s="31" t="n">
        <f aca="false">VLOOKUP(CZ$7,'[2]Curve Summary'!$A$9:$AG$161,6)</f>
        <v>46.75</v>
      </c>
      <c r="DA15" s="31" t="n">
        <f aca="false">VLOOKUP(DA$7,'[2]Curve Summary'!$A$9:$AG$161,6)</f>
        <v>33.25</v>
      </c>
      <c r="DB15" s="31" t="n">
        <f aca="false">VLOOKUP(DB$7,'[2]Curve Summary'!$A$9:$AG$161,6)</f>
        <v>33</v>
      </c>
      <c r="DC15" s="31" t="n">
        <f aca="false">VLOOKUP(DC$7,'[2]Curve Summary'!$A$9:$AG$161,6)</f>
        <v>32.25</v>
      </c>
      <c r="DD15" s="31" t="n">
        <f aca="false">VLOOKUP(DD$7,'[2]Curve Summary'!$A$9:$AG$161,6)</f>
        <v>34.5</v>
      </c>
      <c r="DE15" s="31" t="n">
        <f aca="false">VLOOKUP(DE$7,'[2]Curve Summary'!$A$9:$AG$161,6)</f>
        <v>42.75</v>
      </c>
      <c r="DF15" s="31" t="n">
        <f aca="false">VLOOKUP(DF$7,'[2]Curve Summary'!$A$9:$AG$161,6)</f>
        <v>42.75</v>
      </c>
      <c r="DG15" s="31" t="n">
        <f aca="false">VLOOKUP(DG$7,'[2]Curve Summary'!$A$9:$AG$161,6)</f>
        <v>35</v>
      </c>
      <c r="DH15" s="31" t="n">
        <f aca="false">VLOOKUP(DH$7,'[2]Curve Summary'!$A$9:$AG$161,6)</f>
        <v>35</v>
      </c>
      <c r="DI15" s="31" t="n">
        <f aca="false">VLOOKUP(DI$7,'[2]Curve Summary'!$A$9:$AG$161,6)</f>
        <v>35.25</v>
      </c>
      <c r="DJ15" s="31" t="n">
        <f aca="false">VLOOKUP(DJ$7,'[2]Curve Summary'!$A$9:$AG$161,6)</f>
        <v>42.25</v>
      </c>
      <c r="DK15" s="31" t="n">
        <f aca="false">VLOOKUP(DK$7,'[2]Curve Summary'!$A$9:$AG$161,6)</f>
        <v>47.25</v>
      </c>
      <c r="DL15" s="31" t="n">
        <f aca="false">VLOOKUP(DL$7,'[2]Curve Summary'!$A$9:$AG$161,6)</f>
        <v>47.25</v>
      </c>
      <c r="DM15" s="31" t="n">
        <f aca="false">VLOOKUP(DM$7,'[2]Curve Summary'!$A$9:$AG$161,6)</f>
        <v>33.75</v>
      </c>
      <c r="DN15" s="31" t="n">
        <f aca="false">VLOOKUP(DN$7,'[2]Curve Summary'!$A$9:$AG$161,6)</f>
        <v>33.5</v>
      </c>
      <c r="DO15" s="31" t="n">
        <f aca="false">VLOOKUP(DO$7,'[2]Curve Summary'!$A$9:$AG$161,6)</f>
        <v>32.75</v>
      </c>
      <c r="DP15" s="31" t="n">
        <f aca="false">VLOOKUP(DP$7,'[2]Curve Summary'!$A$9:$AG$161,6)</f>
        <v>35</v>
      </c>
      <c r="DQ15" s="31" t="n">
        <f aca="false">VLOOKUP(DQ$7,'[2]Curve Summary'!$A$9:$AG$161,6)</f>
        <v>43.25</v>
      </c>
      <c r="DR15" s="31" t="n">
        <f aca="false">VLOOKUP(DR$7,'[2]Curve Summary'!$A$9:$AG$161,6)</f>
        <v>43.25</v>
      </c>
      <c r="DS15" s="31" t="n">
        <f aca="false">VLOOKUP(DS$7,'[2]Curve Summary'!$A$9:$AG$161,6)</f>
        <v>35.5</v>
      </c>
      <c r="DT15" s="31" t="n">
        <f aca="false">VLOOKUP(DT$7,'[2]Curve Summary'!$A$9:$AG$161,6)</f>
        <v>35.5</v>
      </c>
      <c r="DU15" s="31" t="n">
        <f aca="false">VLOOKUP(DU$7,'[2]Curve Summary'!$A$9:$AG$161,6)</f>
        <v>35.75</v>
      </c>
      <c r="DV15" s="31" t="n">
        <f aca="false">VLOOKUP(DV$7,'[2]Curve Summary'!$A$9:$AG$161,6)</f>
        <v>42.75</v>
      </c>
      <c r="DW15" s="31" t="n">
        <f aca="false">VLOOKUP(DW$7,'[2]Curve Summary'!$A$9:$AG$161,6)</f>
        <v>47.75</v>
      </c>
      <c r="DX15" s="31" t="n">
        <f aca="false">VLOOKUP(DX$7,'[2]Curve Summary'!$A$9:$AG$161,6)</f>
        <v>47.75</v>
      </c>
      <c r="DY15" s="31" t="n">
        <f aca="false">VLOOKUP(DY$7,'[2]Curve Summary'!$A$9:$AG$161,6)</f>
        <v>34.25</v>
      </c>
      <c r="DZ15" s="31" t="n">
        <f aca="false">VLOOKUP(DZ$7,'[2]Curve Summary'!$A$9:$AG$161,6)</f>
        <v>34</v>
      </c>
      <c r="EA15" s="31" t="n">
        <f aca="false">VLOOKUP(EA$7,'[2]Curve Summary'!$A$9:$AG$161,6)</f>
        <v>33.25</v>
      </c>
      <c r="EB15" s="31" t="n">
        <f aca="false">VLOOKUP(EB$7,'[2]Curve Summary'!$A$9:$AG$161,6)</f>
        <v>35.5</v>
      </c>
      <c r="EC15" s="31" t="n">
        <f aca="false">VLOOKUP(EC$7,'[2]Curve Summary'!$A$9:$AG$161,6)</f>
        <v>43.75</v>
      </c>
      <c r="ED15" s="31" t="n">
        <f aca="false">VLOOKUP(ED$7,'[2]Curve Summary'!$A$9:$AG$161,6)</f>
        <v>43.75</v>
      </c>
      <c r="EE15" s="31" t="n">
        <f aca="false">VLOOKUP(EE$7,'[2]Curve Summary'!$A$9:$AG$161,6)</f>
        <v>36</v>
      </c>
      <c r="EF15" s="31" t="n">
        <f aca="false">VLOOKUP(EF$7,'[2]Curve Summary'!$A$9:$AG$161,6)</f>
        <v>36</v>
      </c>
      <c r="EG15" s="31" t="n">
        <f aca="false">VLOOKUP(EG$7,'[2]Curve Summary'!$A$9:$AG$161,6)</f>
        <v>36.25</v>
      </c>
      <c r="EH15" s="31" t="n">
        <f aca="false">VLOOKUP(EH$7,'[2]Curve Summary'!$A$9:$AG$161,6)</f>
        <v>43.25</v>
      </c>
      <c r="EI15" s="31" t="n">
        <f aca="false">VLOOKUP(EI$7,'[2]Curve Summary'!$A$9:$AG$161,6)</f>
        <v>48.25</v>
      </c>
      <c r="EJ15" s="31" t="n">
        <f aca="false">VLOOKUP(EJ$7,'[2]Curve Summary'!$A$9:$AG$161,6)</f>
        <v>48.25</v>
      </c>
      <c r="EK15" s="31" t="n">
        <f aca="false">VLOOKUP(EK$7,'[2]Curve Summary'!$A$9:$AG$161,6)</f>
        <v>34.75</v>
      </c>
      <c r="EL15" s="31" t="n">
        <f aca="false">VLOOKUP(EL$7,'[2]Curve Summary'!$A$9:$AG$161,6)</f>
        <v>34.5</v>
      </c>
      <c r="EM15" s="31" t="n">
        <f aca="false">VLOOKUP(EM$7,'[2]Curve Summary'!$A$9:$AG$161,6)</f>
        <v>33.75</v>
      </c>
      <c r="EN15" s="31" t="n">
        <f aca="false">VLOOKUP(EN$7,'[2]Curve Summary'!$A$9:$AG$161,6)</f>
        <v>36</v>
      </c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</row>
    <row r="16" customFormat="false" ht="13.7" hidden="false" customHeight="true" outlineLevel="0" collapsed="false">
      <c r="A16" s="52" t="s">
        <v>28</v>
      </c>
      <c r="B16" s="1" t="s">
        <v>28</v>
      </c>
      <c r="C16" s="31" t="e">
        <f aca="false">'E. Power Desk Daily Price'!$AC16</f>
        <v>#VALUE!</v>
      </c>
      <c r="D16" s="31" t="n">
        <f aca="true">IF(ISERROR((AVERAGE(OFFSET('[2]Curve Summary'!$N$6,17,0,7,1))*7+16*'[2]Curve Summary Backup'!$N$38)/23),'[2]Curve Summary Backup'!$N$38,(AVERAGE(OFFSET('[2]Curve Summary'!$N$6,17,0,7,1))*7+16*'[2]Curve Summary Backup'!$N$38)/23)</f>
        <v>50.5</v>
      </c>
      <c r="E16" s="31" t="n">
        <f aca="false">VLOOKUP(E$7,'[2]Curve Summary'!$A$7:$AG$62,14)</f>
        <v>31</v>
      </c>
      <c r="F16" s="31" t="n">
        <f aca="false">AVERAGE(G16:I16)</f>
        <v>30.8333333333333</v>
      </c>
      <c r="G16" s="31" t="n">
        <f aca="false">VLOOKUP(G$7,'[2]Curve Summary'!$A$7:$AG$62,14)</f>
        <v>30.5</v>
      </c>
      <c r="H16" s="31" t="n">
        <f aca="false">VLOOKUP(H$7,'[2]Curve Summary'!$A$7:$AG$62,14)</f>
        <v>30</v>
      </c>
      <c r="I16" s="31" t="n">
        <f aca="false">VLOOKUP(I$7,'[2]Curve Summary'!$A$7:$AG$62,14)</f>
        <v>32</v>
      </c>
      <c r="J16" s="39" t="n">
        <v>36.3527868852459</v>
      </c>
      <c r="K16" s="31" t="n">
        <f aca="false">AVERAGE(L16:M16)</f>
        <v>36</v>
      </c>
      <c r="L16" s="31" t="n">
        <f aca="false">AK16</f>
        <v>36</v>
      </c>
      <c r="M16" s="31" t="n">
        <f aca="false">AL16</f>
        <v>36</v>
      </c>
      <c r="N16" s="31" t="n">
        <f aca="false">AVERAGE(O16:P16)</f>
        <v>33.75</v>
      </c>
      <c r="O16" s="31" t="n">
        <f aca="false">AM16</f>
        <v>34</v>
      </c>
      <c r="P16" s="31" t="n">
        <f aca="false">AN16</f>
        <v>33.5</v>
      </c>
      <c r="Q16" s="31" t="n">
        <f aca="false">AO16</f>
        <v>36</v>
      </c>
      <c r="R16" s="31" t="n">
        <f aca="false">AP16</f>
        <v>44.25</v>
      </c>
      <c r="S16" s="31" t="n">
        <f aca="false">AVERAGE(T16:U16)</f>
        <v>60</v>
      </c>
      <c r="T16" s="31" t="n">
        <f aca="false">AQ16</f>
        <v>60</v>
      </c>
      <c r="U16" s="31" t="n">
        <f aca="false">AR16</f>
        <v>60</v>
      </c>
      <c r="V16" s="31" t="n">
        <f aca="false">AS16</f>
        <v>31.7</v>
      </c>
      <c r="W16" s="31" t="n">
        <f aca="false">AVERAGE(X16:Z16)</f>
        <v>30.75</v>
      </c>
      <c r="X16" s="31" t="n">
        <f aca="false">AT16</f>
        <v>30.75</v>
      </c>
      <c r="Y16" s="40" t="n">
        <f aca="false">AU16</f>
        <v>30.75</v>
      </c>
      <c r="Z16" s="40" t="n">
        <f aca="false">AV16</f>
        <v>30.75</v>
      </c>
      <c r="AA16" s="39" t="n">
        <v>38.7529411764706</v>
      </c>
      <c r="AB16" s="39" t="n">
        <v>37.0245098039216</v>
      </c>
      <c r="AC16" s="39" t="n">
        <v>36.3365758754864</v>
      </c>
      <c r="AD16" s="39" t="n">
        <v>36.6107843137255</v>
      </c>
      <c r="AE16" s="39" t="n">
        <v>37.4770768025078</v>
      </c>
      <c r="AF16" s="41" t="n">
        <v>37.1895973154362</v>
      </c>
      <c r="AG16" s="42" t="n">
        <v>37.2947479338843</v>
      </c>
      <c r="AH16" s="45"/>
      <c r="AI16" s="45"/>
      <c r="AJ16" s="36"/>
      <c r="AK16" s="31" t="n">
        <f aca="false">VLOOKUP(AK$7,'[2]Curve Summary'!$A$12:$AG$161,14)</f>
        <v>36</v>
      </c>
      <c r="AL16" s="31" t="n">
        <f aca="false">VLOOKUP(AL$7,'[2]Curve Summary'!$A$12:$AG$161,14)</f>
        <v>36</v>
      </c>
      <c r="AM16" s="31" t="n">
        <f aca="false">VLOOKUP(AM$7,'[2]Curve Summary'!$A$12:$AG$161,14)</f>
        <v>34</v>
      </c>
      <c r="AN16" s="31" t="n">
        <f aca="false">VLOOKUP(AN$7,'[2]Curve Summary'!$A$12:$AG$161,14)</f>
        <v>33.5</v>
      </c>
      <c r="AO16" s="31" t="n">
        <f aca="false">VLOOKUP(AO$7,'[2]Curve Summary'!$A$12:$AG$161,14)</f>
        <v>36</v>
      </c>
      <c r="AP16" s="31" t="n">
        <f aca="false">VLOOKUP(AP$7,'[2]Curve Summary'!$A$12:$AG$161,14)</f>
        <v>44.25</v>
      </c>
      <c r="AQ16" s="31" t="n">
        <f aca="false">VLOOKUP(AQ$7,'[2]Curve Summary'!$A$12:$AG$161,14)</f>
        <v>60</v>
      </c>
      <c r="AR16" s="31" t="n">
        <f aca="false">VLOOKUP(AR$7,'[2]Curve Summary'!$A$12:$AG$161,14)</f>
        <v>60</v>
      </c>
      <c r="AS16" s="31" t="n">
        <f aca="false">VLOOKUP(AS$7,'[2]Curve Summary'!$A$12:$AG$161,14)</f>
        <v>31.7</v>
      </c>
      <c r="AT16" s="31" t="n">
        <f aca="false">VLOOKUP(AT$7,'[2]Curve Summary'!$A$12:$AG$161,14)</f>
        <v>30.75</v>
      </c>
      <c r="AU16" s="31" t="n">
        <f aca="false">VLOOKUP(AU$7,'[2]Curve Summary'!$A$12:$AG$161,14)</f>
        <v>30.75</v>
      </c>
      <c r="AV16" s="31" t="n">
        <f aca="false">VLOOKUP(AV$7,'[2]Curve Summary'!$A$12:$AG$161,14)</f>
        <v>30.75</v>
      </c>
      <c r="AW16" s="31" t="n">
        <f aca="false">VLOOKUP(AW$7,'[2]Curve Summary'!$A$12:$AG$161,14)</f>
        <v>35</v>
      </c>
      <c r="AX16" s="31" t="n">
        <f aca="false">VLOOKUP(AX$7,'[2]Curve Summary'!$A$12:$AG$161,14)</f>
        <v>35</v>
      </c>
      <c r="AY16" s="31" t="n">
        <f aca="false">VLOOKUP(AY$7,'[2]Curve Summary'!$A$12:$AG$161,14)</f>
        <v>34</v>
      </c>
      <c r="AZ16" s="31" t="n">
        <f aca="false">VLOOKUP(AZ$7,'[2]Curve Summary'!$A$12:$AG$161,14)</f>
        <v>33</v>
      </c>
      <c r="BA16" s="31" t="n">
        <f aca="false">VLOOKUP(BA$7,'[2]Curve Summary'!$A$12:$AG$161,14)</f>
        <v>35.25</v>
      </c>
      <c r="BB16" s="31" t="n">
        <f aca="false">VLOOKUP(BB$7,'[2]Curve Summary'!$A$12:$AG$161,14)</f>
        <v>43</v>
      </c>
      <c r="BC16" s="31" t="n">
        <f aca="false">VLOOKUP(BC$7,'[2]Curve Summary'!$A$12:$AG$161,14)</f>
        <v>54.25</v>
      </c>
      <c r="BD16" s="31" t="n">
        <f aca="false">VLOOKUP(BD$7,'[2]Curve Summary'!$A$12:$AG$161,14)</f>
        <v>54.25</v>
      </c>
      <c r="BE16" s="31" t="n">
        <f aca="false">VLOOKUP(BE$7,'[2]Curve Summary'!$A$12:$AG$161,14)</f>
        <v>30.25</v>
      </c>
      <c r="BF16" s="31" t="n">
        <f aca="false">VLOOKUP(BF$7,'[2]Curve Summary'!$A$12:$AG$161,14)</f>
        <v>30</v>
      </c>
      <c r="BG16" s="31" t="n">
        <f aca="false">VLOOKUP(BG$7,'[2]Curve Summary'!$A$12:$AG$161,14)</f>
        <v>30</v>
      </c>
      <c r="BH16" s="31" t="n">
        <f aca="false">VLOOKUP(BH$7,'[2]Curve Summary'!$A$12:$AG$161,14)</f>
        <v>30</v>
      </c>
      <c r="BI16" s="31" t="n">
        <f aca="false">VLOOKUP(BI$7,'[2]Curve Summary'!$A$12:$AG$161,14)</f>
        <v>35</v>
      </c>
      <c r="BJ16" s="31" t="n">
        <f aca="false">VLOOKUP(BJ$7,'[2]Curve Summary'!$A$12:$AG$161,14)</f>
        <v>35</v>
      </c>
      <c r="BK16" s="31" t="n">
        <f aca="false">VLOOKUP(BK$7,'[2]Curve Summary'!$A$12:$AG$161,14)</f>
        <v>33.75</v>
      </c>
      <c r="BL16" s="31" t="n">
        <f aca="false">VLOOKUP(BL$7,'[2]Curve Summary'!$A$12:$AG$161,14)</f>
        <v>32.75</v>
      </c>
      <c r="BM16" s="31" t="n">
        <f aca="false">VLOOKUP(BM$7,'[2]Curve Summary'!$A$12:$AG$161,14)</f>
        <v>35.75</v>
      </c>
      <c r="BN16" s="31" t="n">
        <f aca="false">VLOOKUP(BN$7,'[2]Curve Summary'!$A$12:$AG$161,14)</f>
        <v>43</v>
      </c>
      <c r="BO16" s="31" t="n">
        <f aca="false">VLOOKUP(BO$7,'[2]Curve Summary'!$A$12:$AG$161,14)</f>
        <v>50</v>
      </c>
      <c r="BP16" s="31" t="n">
        <f aca="false">VLOOKUP(BP$7,'[2]Curve Summary'!$A$12:$AG$161,14)</f>
        <v>50</v>
      </c>
      <c r="BQ16" s="31" t="n">
        <f aca="false">VLOOKUP(BQ$7,'[2]Curve Summary'!$A$12:$AG$161,14)</f>
        <v>30.75</v>
      </c>
      <c r="BR16" s="31" t="n">
        <f aca="false">VLOOKUP(BR$7,'[2]Curve Summary'!$A$12:$AG$161,14)</f>
        <v>30</v>
      </c>
      <c r="BS16" s="31" t="n">
        <f aca="false">VLOOKUP(BS$7,'[2]Curve Summary'!$A$12:$AG$161,14)</f>
        <v>30</v>
      </c>
      <c r="BT16" s="31" t="n">
        <f aca="false">VLOOKUP(BT$7,'[2]Curve Summary'!$A$12:$AG$161,14)</f>
        <v>30</v>
      </c>
      <c r="BU16" s="31" t="n">
        <f aca="false">VLOOKUP(BU$7,'[2]Curve Summary'!$A$12:$AG$161,14)</f>
        <v>34.75</v>
      </c>
      <c r="BV16" s="31" t="n">
        <f aca="false">VLOOKUP(BV$7,'[2]Curve Summary'!$A$12:$AG$161,14)</f>
        <v>34.75</v>
      </c>
      <c r="BW16" s="31" t="n">
        <f aca="false">VLOOKUP(BW$7,'[2]Curve Summary'!$A$12:$AG$161,14)</f>
        <v>34</v>
      </c>
      <c r="BX16" s="31" t="n">
        <f aca="false">VLOOKUP(BX$7,'[2]Curve Summary'!$A$12:$AG$161,14)</f>
        <v>33</v>
      </c>
      <c r="BY16" s="31" t="n">
        <f aca="false">VLOOKUP(BY$7,'[2]Curve Summary'!$A$12:$AG$161,14)</f>
        <v>36</v>
      </c>
      <c r="BZ16" s="31" t="n">
        <f aca="false">VLOOKUP(BZ$7,'[2]Curve Summary'!$A$12:$AG$161,14)</f>
        <v>44</v>
      </c>
      <c r="CA16" s="31" t="n">
        <f aca="false">VLOOKUP(CA$7,'[2]Curve Summary'!$A$12:$AG$161,14)</f>
        <v>50</v>
      </c>
      <c r="CB16" s="31" t="n">
        <f aca="false">VLOOKUP(CB$7,'[2]Curve Summary'!$A$12:$AG$161,14)</f>
        <v>50</v>
      </c>
      <c r="CC16" s="31" t="n">
        <f aca="false">VLOOKUP(CC$7,'[2]Curve Summary'!$A$12:$AG$161,14)</f>
        <v>31.25</v>
      </c>
      <c r="CD16" s="31" t="n">
        <f aca="false">VLOOKUP(CD$7,'[2]Curve Summary'!$A$12:$AG$161,14)</f>
        <v>30.25</v>
      </c>
      <c r="CE16" s="31" t="n">
        <f aca="false">VLOOKUP(CE$7,'[2]Curve Summary'!$A$12:$AG$161,14)</f>
        <v>30.25</v>
      </c>
      <c r="CF16" s="31" t="n">
        <f aca="false">VLOOKUP(CF$7,'[2]Curve Summary'!$A$12:$AG$161,14)</f>
        <v>30.25</v>
      </c>
      <c r="CG16" s="31" t="n">
        <f aca="false">VLOOKUP(CG$7,'[2]Curve Summary'!$A$12:$AG$161,14)</f>
        <v>35.25</v>
      </c>
      <c r="CH16" s="31" t="n">
        <f aca="false">VLOOKUP(CH$7,'[2]Curve Summary'!$A$12:$AG$161,14)</f>
        <v>35.25</v>
      </c>
      <c r="CI16" s="31" t="n">
        <f aca="false">VLOOKUP(CI$7,'[2]Curve Summary'!$A$12:$AG$161,14)</f>
        <v>33</v>
      </c>
      <c r="CJ16" s="31" t="n">
        <f aca="false">VLOOKUP(CJ$7,'[2]Curve Summary'!$A$12:$AG$161,14)</f>
        <v>32</v>
      </c>
      <c r="CK16" s="31" t="n">
        <f aca="false">VLOOKUP(CK$7,'[2]Curve Summary'!$A$12:$AG$161,14)</f>
        <v>36.5</v>
      </c>
      <c r="CL16" s="31" t="n">
        <f aca="false">VLOOKUP(CL$7,'[2]Curve Summary'!$A$12:$AG$161,14)</f>
        <v>43.5</v>
      </c>
      <c r="CM16" s="31" t="n">
        <f aca="false">VLOOKUP(CM$7,'[2]Curve Summary'!$A$12:$AG$161,14)</f>
        <v>50.5</v>
      </c>
      <c r="CN16" s="31" t="n">
        <f aca="false">VLOOKUP(CN$7,'[2]Curve Summary'!$A$12:$AG$161,14)</f>
        <v>50.5</v>
      </c>
      <c r="CO16" s="31" t="n">
        <f aca="false">VLOOKUP(CO$7,'[2]Curve Summary'!$A$12:$AG$161,14)</f>
        <v>32.5</v>
      </c>
      <c r="CP16" s="31" t="n">
        <f aca="false">VLOOKUP(CP$7,'[2]Curve Summary'!$A$12:$AG$161,14)</f>
        <v>31.5</v>
      </c>
      <c r="CQ16" s="31" t="n">
        <f aca="false">VLOOKUP(CQ$7,'[2]Curve Summary'!$A$12:$AG$161,14)</f>
        <v>31.5</v>
      </c>
      <c r="CR16" s="31" t="n">
        <f aca="false">VLOOKUP(CR$7,'[2]Curve Summary'!$A$12:$AG$161,14)</f>
        <v>31.5</v>
      </c>
      <c r="CS16" s="31" t="n">
        <f aca="false">VLOOKUP(CS$7,'[2]Curve Summary'!$A$12:$AG$161,14)</f>
        <v>35.5</v>
      </c>
      <c r="CT16" s="31" t="n">
        <f aca="false">VLOOKUP(CT$7,'[2]Curve Summary'!$A$12:$AG$161,14)</f>
        <v>35.5</v>
      </c>
      <c r="CU16" s="31" t="n">
        <f aca="false">VLOOKUP(CU$7,'[2]Curve Summary'!$A$12:$AG$161,14)</f>
        <v>34</v>
      </c>
      <c r="CV16" s="31" t="n">
        <f aca="false">VLOOKUP(CV$7,'[2]Curve Summary'!$A$12:$AG$161,14)</f>
        <v>33</v>
      </c>
      <c r="CW16" s="31" t="n">
        <f aca="false">VLOOKUP(CW$7,'[2]Curve Summary'!$A$12:$AG$161,14)</f>
        <v>36.5</v>
      </c>
      <c r="CX16" s="31" t="n">
        <f aca="false">VLOOKUP(CX$7,'[2]Curve Summary'!$A$12:$AG$161,14)</f>
        <v>44</v>
      </c>
      <c r="CY16" s="31" t="n">
        <f aca="false">VLOOKUP(CY$7,'[2]Curve Summary'!$A$12:$AG$161,14)</f>
        <v>51</v>
      </c>
      <c r="CZ16" s="31" t="n">
        <f aca="false">VLOOKUP(CZ$7,'[2]Curve Summary'!$A$12:$AG$161,14)</f>
        <v>51</v>
      </c>
      <c r="DA16" s="31" t="n">
        <f aca="false">VLOOKUP(DA$7,'[2]Curve Summary'!$A$12:$AG$161,14)</f>
        <v>32</v>
      </c>
      <c r="DB16" s="31" t="n">
        <f aca="false">VLOOKUP(DB$7,'[2]Curve Summary'!$A$12:$AG$161,14)</f>
        <v>31.5</v>
      </c>
      <c r="DC16" s="31" t="n">
        <f aca="false">VLOOKUP(DC$7,'[2]Curve Summary'!$A$12:$AG$161,14)</f>
        <v>31.5</v>
      </c>
      <c r="DD16" s="31" t="n">
        <f aca="false">VLOOKUP(DD$7,'[2]Curve Summary'!$A$12:$AG$161,14)</f>
        <v>31.5</v>
      </c>
      <c r="DE16" s="31" t="n">
        <f aca="false">VLOOKUP(DE$7,'[2]Curve Summary'!$A$12:$AG$161,14)</f>
        <v>35.5</v>
      </c>
      <c r="DF16" s="31" t="n">
        <f aca="false">VLOOKUP(DF$7,'[2]Curve Summary'!$A$12:$AG$161,14)</f>
        <v>35.5</v>
      </c>
      <c r="DG16" s="31" t="n">
        <f aca="false">VLOOKUP(DG$7,'[2]Curve Summary'!$A$12:$AG$161,14)</f>
        <v>34</v>
      </c>
      <c r="DH16" s="31" t="n">
        <f aca="false">VLOOKUP(DH$7,'[2]Curve Summary'!$A$12:$AG$161,14)</f>
        <v>33</v>
      </c>
      <c r="DI16" s="31" t="n">
        <f aca="false">VLOOKUP(DI$7,'[2]Curve Summary'!$A$12:$AG$161,14)</f>
        <v>36.5</v>
      </c>
      <c r="DJ16" s="31" t="n">
        <f aca="false">VLOOKUP(DJ$7,'[2]Curve Summary'!$A$12:$AG$161,14)</f>
        <v>44</v>
      </c>
      <c r="DK16" s="31" t="n">
        <f aca="false">VLOOKUP(DK$7,'[2]Curve Summary'!$A$12:$AG$161,14)</f>
        <v>51</v>
      </c>
      <c r="DL16" s="31" t="n">
        <f aca="false">VLOOKUP(DL$7,'[2]Curve Summary'!$A$12:$AG$161,14)</f>
        <v>51</v>
      </c>
      <c r="DM16" s="31" t="n">
        <f aca="false">VLOOKUP(DM$7,'[2]Curve Summary'!$A$12:$AG$161,14)</f>
        <v>32.5</v>
      </c>
      <c r="DN16" s="31" t="n">
        <f aca="false">VLOOKUP(DN$7,'[2]Curve Summary'!$A$12:$AG$161,14)</f>
        <v>31.5</v>
      </c>
      <c r="DO16" s="31" t="n">
        <f aca="false">VLOOKUP(DO$7,'[2]Curve Summary'!$A$12:$AG$161,14)</f>
        <v>31.5</v>
      </c>
      <c r="DP16" s="31" t="n">
        <f aca="false">VLOOKUP(DP$7,'[2]Curve Summary'!$A$12:$AG$161,14)</f>
        <v>31.5</v>
      </c>
      <c r="DQ16" s="31" t="n">
        <f aca="false">VLOOKUP(DQ$7,'[2]Curve Summary'!$A$12:$AG$161,14)</f>
        <v>35.5</v>
      </c>
      <c r="DR16" s="31" t="n">
        <f aca="false">VLOOKUP(DR$7,'[2]Curve Summary'!$A$12:$AG$161,14)</f>
        <v>35.5</v>
      </c>
      <c r="DS16" s="31" t="n">
        <f aca="false">VLOOKUP(DS$7,'[2]Curve Summary'!$A$12:$AG$161,14)</f>
        <v>34</v>
      </c>
      <c r="DT16" s="31" t="n">
        <f aca="false">VLOOKUP(DT$7,'[2]Curve Summary'!$A$12:$AG$161,14)</f>
        <v>33</v>
      </c>
      <c r="DU16" s="31" t="n">
        <f aca="false">VLOOKUP(DU$7,'[2]Curve Summary'!$A$12:$AG$161,14)</f>
        <v>37</v>
      </c>
      <c r="DV16" s="31" t="n">
        <f aca="false">VLOOKUP(DV$7,'[2]Curve Summary'!$A$12:$AG$161,14)</f>
        <v>43.5</v>
      </c>
      <c r="DW16" s="31" t="n">
        <f aca="false">VLOOKUP(DW$7,'[2]Curve Summary'!$A$12:$AG$161,14)</f>
        <v>53</v>
      </c>
      <c r="DX16" s="31" t="n">
        <f aca="false">VLOOKUP(DX$7,'[2]Curve Summary'!$A$12:$AG$161,14)</f>
        <v>53</v>
      </c>
      <c r="DY16" s="31" t="n">
        <f aca="false">VLOOKUP(DY$7,'[2]Curve Summary'!$A$12:$AG$161,14)</f>
        <v>32.5</v>
      </c>
      <c r="DZ16" s="31" t="n">
        <f aca="false">VLOOKUP(DZ$7,'[2]Curve Summary'!$A$12:$AG$161,14)</f>
        <v>31.5</v>
      </c>
      <c r="EA16" s="31" t="n">
        <f aca="false">VLOOKUP(EA$7,'[2]Curve Summary'!$A$12:$AG$161,14)</f>
        <v>31.5</v>
      </c>
      <c r="EB16" s="31" t="n">
        <f aca="false">VLOOKUP(EB$7,'[2]Curve Summary'!$A$12:$AG$161,14)</f>
        <v>31.5</v>
      </c>
      <c r="EC16" s="31" t="n">
        <f aca="false">VLOOKUP(EC$7,'[2]Curve Summary'!$A$12:$AG$161,14)</f>
        <v>36</v>
      </c>
      <c r="ED16" s="31" t="n">
        <f aca="false">VLOOKUP(ED$7,'[2]Curve Summary'!$A$12:$AG$161,14)</f>
        <v>36</v>
      </c>
      <c r="EE16" s="31" t="n">
        <f aca="false">VLOOKUP(EE$7,'[2]Curve Summary'!$A$12:$AG$161,14)</f>
        <v>34</v>
      </c>
      <c r="EF16" s="31" t="n">
        <f aca="false">VLOOKUP(EF$7,'[2]Curve Summary'!$A$12:$AG$161,14)</f>
        <v>33</v>
      </c>
      <c r="EG16" s="31" t="n">
        <f aca="false">VLOOKUP(EG$7,'[2]Curve Summary'!$A$12:$AG$161,14)</f>
        <v>37</v>
      </c>
      <c r="EH16" s="31" t="n">
        <f aca="false">VLOOKUP(EH$7,'[2]Curve Summary'!$A$12:$AG$161,14)</f>
        <v>47</v>
      </c>
      <c r="EI16" s="31" t="n">
        <f aca="false">VLOOKUP(EI$7,'[2]Curve Summary'!$A$12:$AG$161,14)</f>
        <v>53</v>
      </c>
      <c r="EJ16" s="31" t="n">
        <f aca="false">VLOOKUP(EJ$7,'[2]Curve Summary'!$A$12:$AG$161,14)</f>
        <v>53</v>
      </c>
      <c r="EK16" s="31" t="n">
        <f aca="false">VLOOKUP(EK$7,'[2]Curve Summary'!$A$12:$AG$161,14)</f>
        <v>32.5</v>
      </c>
      <c r="EL16" s="31" t="n">
        <f aca="false">VLOOKUP(EL$7,'[2]Curve Summary'!$A$12:$AG$161,14)</f>
        <v>31.5</v>
      </c>
      <c r="EM16" s="31" t="n">
        <f aca="false">VLOOKUP(EM$7,'[2]Curve Summary'!$A$12:$AG$161,14)</f>
        <v>31.5</v>
      </c>
      <c r="EN16" s="31" t="n">
        <f aca="false">VLOOKUP(EN$7,'[2]Curve Summary'!$A$12:$AG$161,14)</f>
        <v>31.5</v>
      </c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</row>
    <row r="17" customFormat="false" ht="13.7" hidden="false" customHeight="true" outlineLevel="0" collapsed="false">
      <c r="A17" s="52" t="s">
        <v>29</v>
      </c>
      <c r="B17" s="1" t="s">
        <v>30</v>
      </c>
      <c r="C17" s="31" t="e">
        <f aca="false">'E. Power Desk Daily Price'!$AC17</f>
        <v>#VALUE!</v>
      </c>
      <c r="D17" s="31" t="n">
        <f aca="true">IF(ISERROR((AVERAGE(OFFSET('[2]Curve Summary'!$B$6,17,0,7,1))*7+16*'[2]Curve Summary Backup'!$B$38)/23),'[2]Curve Summary Backup'!$B$38,(AVERAGE(OFFSET('[2]Curve Summary'!$B$6,17,0,7,1))*7+16*'[2]Curve Summary Backup'!$B$38)/23)</f>
        <v>64</v>
      </c>
      <c r="E17" s="31" t="n">
        <f aca="false">VLOOKUP(E$7,'[2]Curve Summary'!$A$7:$AG$63,2)</f>
        <v>43</v>
      </c>
      <c r="F17" s="31" t="n">
        <f aca="false">AVERAGE(G17:I17)</f>
        <v>41.5</v>
      </c>
      <c r="G17" s="31" t="n">
        <f aca="false">VLOOKUP(G$7,'[2]Curve Summary'!$A$7:$AG$63,2)</f>
        <v>41.5</v>
      </c>
      <c r="H17" s="31" t="n">
        <f aca="false">VLOOKUP(H$7,'[2]Curve Summary'!$A$7:$AG$63,2)</f>
        <v>41.5</v>
      </c>
      <c r="I17" s="31" t="n">
        <f aca="false">VLOOKUP(I$7,'[2]Curve Summary'!$A$7:$AG$63,2)</f>
        <v>41.5</v>
      </c>
      <c r="J17" s="39" t="n">
        <v>47.7836885245902</v>
      </c>
      <c r="K17" s="31" t="n">
        <f aca="false">AVERAGE(L17:M17)</f>
        <v>47</v>
      </c>
      <c r="L17" s="31" t="n">
        <f aca="false">AK17</f>
        <v>47</v>
      </c>
      <c r="M17" s="31" t="n">
        <f aca="false">AL17</f>
        <v>47</v>
      </c>
      <c r="N17" s="31" t="n">
        <f aca="false">AVERAGE(O17:P17)</f>
        <v>43</v>
      </c>
      <c r="O17" s="31" t="n">
        <f aca="false">AM17</f>
        <v>43</v>
      </c>
      <c r="P17" s="31" t="n">
        <f aca="false">AN17</f>
        <v>43</v>
      </c>
      <c r="Q17" s="31" t="n">
        <f aca="false">AO17</f>
        <v>45</v>
      </c>
      <c r="R17" s="31" t="n">
        <f aca="false">AP17</f>
        <v>54</v>
      </c>
      <c r="S17" s="31" t="n">
        <f aca="false">AVERAGE(T17:U17)</f>
        <v>71</v>
      </c>
      <c r="T17" s="31" t="n">
        <f aca="false">AQ17</f>
        <v>71</v>
      </c>
      <c r="U17" s="31" t="n">
        <f aca="false">AR17</f>
        <v>71</v>
      </c>
      <c r="V17" s="31" t="n">
        <f aca="false">AS17</f>
        <v>39</v>
      </c>
      <c r="W17" s="31" t="n">
        <f aca="false">AVERAGE(X17:Z17)</f>
        <v>37</v>
      </c>
      <c r="X17" s="31" t="n">
        <f aca="false">AT17</f>
        <v>37</v>
      </c>
      <c r="Y17" s="40" t="n">
        <f aca="false">AU17</f>
        <v>37</v>
      </c>
      <c r="Z17" s="40" t="n">
        <f aca="false">AV17</f>
        <v>37</v>
      </c>
      <c r="AA17" s="39" t="n">
        <v>47.7058823529412</v>
      </c>
      <c r="AB17" s="39" t="n">
        <v>44.8803921568628</v>
      </c>
      <c r="AC17" s="39" t="n">
        <v>42.8357976653696</v>
      </c>
      <c r="AD17" s="39" t="n">
        <v>42.4145098039216</v>
      </c>
      <c r="AE17" s="39" t="n">
        <v>43.414263322884</v>
      </c>
      <c r="AF17" s="41" t="n">
        <v>43.1885346756152</v>
      </c>
      <c r="AG17" s="42" t="n">
        <v>44.0744669421488</v>
      </c>
      <c r="AH17" s="45"/>
      <c r="AI17" s="45"/>
      <c r="AJ17" s="36"/>
      <c r="AK17" s="31" t="n">
        <f aca="false">VLOOKUP(AK$7,'[2]Curve Summary'!$A$13:$AG$161,2)</f>
        <v>47</v>
      </c>
      <c r="AL17" s="31" t="n">
        <f aca="false">VLOOKUP(AL$7,'[2]Curve Summary'!$A$13:$AG$161,2)</f>
        <v>47</v>
      </c>
      <c r="AM17" s="31" t="n">
        <f aca="false">VLOOKUP(AM$7,'[2]Curve Summary'!$A$13:$AG$161,2)</f>
        <v>43</v>
      </c>
      <c r="AN17" s="31" t="n">
        <f aca="false">VLOOKUP(AN$7,'[2]Curve Summary'!$A$13:$AG$161,2)</f>
        <v>43</v>
      </c>
      <c r="AO17" s="31" t="n">
        <f aca="false">VLOOKUP(AO$7,'[2]Curve Summary'!$A$13:$AG$161,2)</f>
        <v>45</v>
      </c>
      <c r="AP17" s="31" t="n">
        <f aca="false">VLOOKUP(AP$7,'[2]Curve Summary'!$A$13:$AG$161,2)</f>
        <v>54</v>
      </c>
      <c r="AQ17" s="31" t="n">
        <f aca="false">VLOOKUP(AQ$7,'[2]Curve Summary'!$A$13:$AG$161,2)</f>
        <v>71</v>
      </c>
      <c r="AR17" s="31" t="n">
        <f aca="false">VLOOKUP(AR$7,'[2]Curve Summary'!$A$13:$AG$161,2)</f>
        <v>71</v>
      </c>
      <c r="AS17" s="31" t="n">
        <f aca="false">VLOOKUP(AS$7,'[2]Curve Summary'!$A$13:$AG$161,2)</f>
        <v>39</v>
      </c>
      <c r="AT17" s="31" t="n">
        <f aca="false">VLOOKUP(AT$7,'[2]Curve Summary'!$A$13:$AG$161,2)</f>
        <v>37</v>
      </c>
      <c r="AU17" s="31" t="n">
        <f aca="false">VLOOKUP(AU$7,'[2]Curve Summary'!$A$13:$AG$161,2)</f>
        <v>37</v>
      </c>
      <c r="AV17" s="31" t="n">
        <f aca="false">VLOOKUP(AV$7,'[2]Curve Summary'!$A$13:$AG$161,2)</f>
        <v>37</v>
      </c>
      <c r="AW17" s="31" t="n">
        <f aca="false">VLOOKUP(AW$7,'[2]Curve Summary'!$A$13:$AG$161,2)</f>
        <v>45</v>
      </c>
      <c r="AX17" s="31" t="n">
        <f aca="false">VLOOKUP(AX$7,'[2]Curve Summary'!$A$13:$AG$161,2)</f>
        <v>45</v>
      </c>
      <c r="AY17" s="31" t="n">
        <f aca="false">VLOOKUP(AY$7,'[2]Curve Summary'!$A$13:$AG$161,2)</f>
        <v>40</v>
      </c>
      <c r="AZ17" s="31" t="n">
        <f aca="false">VLOOKUP(AZ$7,'[2]Curve Summary'!$A$13:$AG$161,2)</f>
        <v>41</v>
      </c>
      <c r="BA17" s="31" t="n">
        <f aca="false">VLOOKUP(BA$7,'[2]Curve Summary'!$A$13:$AG$161,2)</f>
        <v>42</v>
      </c>
      <c r="BB17" s="31" t="n">
        <f aca="false">VLOOKUP(BB$7,'[2]Curve Summary'!$A$13:$AG$161,2)</f>
        <v>50</v>
      </c>
      <c r="BC17" s="31" t="n">
        <f aca="false">VLOOKUP(BC$7,'[2]Curve Summary'!$A$13:$AG$161,2)</f>
        <v>66</v>
      </c>
      <c r="BD17" s="31" t="n">
        <f aca="false">VLOOKUP(BD$7,'[2]Curve Summary'!$A$13:$AG$161,2)</f>
        <v>66</v>
      </c>
      <c r="BE17" s="31" t="n">
        <f aca="false">VLOOKUP(BE$7,'[2]Curve Summary'!$A$13:$AG$161,2)</f>
        <v>37.3</v>
      </c>
      <c r="BF17" s="31" t="n">
        <f aca="false">VLOOKUP(BF$7,'[2]Curve Summary'!$A$13:$AG$161,2)</f>
        <v>35.3</v>
      </c>
      <c r="BG17" s="31" t="n">
        <f aca="false">VLOOKUP(BG$7,'[2]Curve Summary'!$A$13:$AG$161,2)</f>
        <v>35.3</v>
      </c>
      <c r="BH17" s="31" t="n">
        <f aca="false">VLOOKUP(BH$7,'[2]Curve Summary'!$A$13:$AG$161,2)</f>
        <v>35.3</v>
      </c>
      <c r="BI17" s="31" t="n">
        <f aca="false">VLOOKUP(BI$7,'[2]Curve Summary'!$A$13:$AG$161,2)</f>
        <v>43</v>
      </c>
      <c r="BJ17" s="31" t="n">
        <f aca="false">VLOOKUP(BJ$7,'[2]Curve Summary'!$A$13:$AG$161,2)</f>
        <v>43</v>
      </c>
      <c r="BK17" s="31" t="n">
        <f aca="false">VLOOKUP(BK$7,'[2]Curve Summary'!$A$13:$AG$161,2)</f>
        <v>38</v>
      </c>
      <c r="BL17" s="31" t="n">
        <f aca="false">VLOOKUP(BL$7,'[2]Curve Summary'!$A$13:$AG$161,2)</f>
        <v>39</v>
      </c>
      <c r="BM17" s="31" t="n">
        <f aca="false">VLOOKUP(BM$7,'[2]Curve Summary'!$A$13:$AG$161,2)</f>
        <v>40</v>
      </c>
      <c r="BN17" s="31" t="n">
        <f aca="false">VLOOKUP(BN$7,'[2]Curve Summary'!$A$13:$AG$161,2)</f>
        <v>48</v>
      </c>
      <c r="BO17" s="31" t="n">
        <f aca="false">VLOOKUP(BO$7,'[2]Curve Summary'!$A$13:$AG$161,2)</f>
        <v>64</v>
      </c>
      <c r="BP17" s="31" t="n">
        <f aca="false">VLOOKUP(BP$7,'[2]Curve Summary'!$A$13:$AG$161,2)</f>
        <v>64</v>
      </c>
      <c r="BQ17" s="31" t="n">
        <f aca="false">VLOOKUP(BQ$7,'[2]Curve Summary'!$A$13:$AG$161,2)</f>
        <v>35.3</v>
      </c>
      <c r="BR17" s="31" t="n">
        <f aca="false">VLOOKUP(BR$7,'[2]Curve Summary'!$A$13:$AG$161,2)</f>
        <v>33.3</v>
      </c>
      <c r="BS17" s="31" t="n">
        <f aca="false">VLOOKUP(BS$7,'[2]Curve Summary'!$A$13:$AG$161,2)</f>
        <v>33.3</v>
      </c>
      <c r="BT17" s="31" t="n">
        <f aca="false">VLOOKUP(BT$7,'[2]Curve Summary'!$A$13:$AG$161,2)</f>
        <v>33.3</v>
      </c>
      <c r="BU17" s="31" t="n">
        <f aca="false">VLOOKUP(BU$7,'[2]Curve Summary'!$A$13:$AG$161,2)</f>
        <v>42.5</v>
      </c>
      <c r="BV17" s="31" t="n">
        <f aca="false">VLOOKUP(BV$7,'[2]Curve Summary'!$A$13:$AG$161,2)</f>
        <v>42.5</v>
      </c>
      <c r="BW17" s="31" t="n">
        <f aca="false">VLOOKUP(BW$7,'[2]Curve Summary'!$A$13:$AG$161,2)</f>
        <v>37.5</v>
      </c>
      <c r="BX17" s="31" t="n">
        <f aca="false">VLOOKUP(BX$7,'[2]Curve Summary'!$A$13:$AG$161,2)</f>
        <v>38.5</v>
      </c>
      <c r="BY17" s="31" t="n">
        <f aca="false">VLOOKUP(BY$7,'[2]Curve Summary'!$A$13:$AG$161,2)</f>
        <v>39.5</v>
      </c>
      <c r="BZ17" s="31" t="n">
        <f aca="false">VLOOKUP(BZ$7,'[2]Curve Summary'!$A$13:$AG$161,2)</f>
        <v>47.5</v>
      </c>
      <c r="CA17" s="31" t="n">
        <f aca="false">VLOOKUP(CA$7,'[2]Curve Summary'!$A$13:$AG$161,2)</f>
        <v>63.5</v>
      </c>
      <c r="CB17" s="31" t="n">
        <f aca="false">VLOOKUP(CB$7,'[2]Curve Summary'!$A$13:$AG$161,2)</f>
        <v>63.5</v>
      </c>
      <c r="CC17" s="31" t="n">
        <f aca="false">VLOOKUP(CC$7,'[2]Curve Summary'!$A$13:$AG$161,2)</f>
        <v>34.8</v>
      </c>
      <c r="CD17" s="31" t="n">
        <f aca="false">VLOOKUP(CD$7,'[2]Curve Summary'!$A$13:$AG$161,2)</f>
        <v>32.8</v>
      </c>
      <c r="CE17" s="31" t="n">
        <f aca="false">VLOOKUP(CE$7,'[2]Curve Summary'!$A$13:$AG$161,2)</f>
        <v>32.8</v>
      </c>
      <c r="CF17" s="31" t="n">
        <f aca="false">VLOOKUP(CF$7,'[2]Curve Summary'!$A$13:$AG$161,2)</f>
        <v>32.8</v>
      </c>
      <c r="CG17" s="31" t="n">
        <f aca="false">VLOOKUP(CG$7,'[2]Curve Summary'!$A$13:$AG$161,2)</f>
        <v>42.5</v>
      </c>
      <c r="CH17" s="31" t="n">
        <f aca="false">VLOOKUP(CH$7,'[2]Curve Summary'!$A$13:$AG$161,2)</f>
        <v>42.5</v>
      </c>
      <c r="CI17" s="31" t="n">
        <f aca="false">VLOOKUP(CI$7,'[2]Curve Summary'!$A$13:$AG$161,2)</f>
        <v>37.5</v>
      </c>
      <c r="CJ17" s="31" t="n">
        <f aca="false">VLOOKUP(CJ$7,'[2]Curve Summary'!$A$13:$AG$161,2)</f>
        <v>38.5</v>
      </c>
      <c r="CK17" s="31" t="n">
        <f aca="false">VLOOKUP(CK$7,'[2]Curve Summary'!$A$13:$AG$161,2)</f>
        <v>39.5</v>
      </c>
      <c r="CL17" s="31" t="n">
        <f aca="false">VLOOKUP(CL$7,'[2]Curve Summary'!$A$13:$AG$161,2)</f>
        <v>47.5</v>
      </c>
      <c r="CM17" s="31" t="n">
        <f aca="false">VLOOKUP(CM$7,'[2]Curve Summary'!$A$13:$AG$161,2)</f>
        <v>63.5</v>
      </c>
      <c r="CN17" s="31" t="n">
        <f aca="false">VLOOKUP(CN$7,'[2]Curve Summary'!$A$13:$AG$161,2)</f>
        <v>63.5</v>
      </c>
      <c r="CO17" s="31" t="n">
        <f aca="false">VLOOKUP(CO$7,'[2]Curve Summary'!$A$13:$AG$161,2)</f>
        <v>34.8</v>
      </c>
      <c r="CP17" s="31" t="n">
        <f aca="false">VLOOKUP(CP$7,'[2]Curve Summary'!$A$13:$AG$161,2)</f>
        <v>32.8</v>
      </c>
      <c r="CQ17" s="31" t="n">
        <f aca="false">VLOOKUP(CQ$7,'[2]Curve Summary'!$A$13:$AG$161,2)</f>
        <v>32.8</v>
      </c>
      <c r="CR17" s="31" t="n">
        <f aca="false">VLOOKUP(CR$7,'[2]Curve Summary'!$A$13:$AG$161,2)</f>
        <v>32.8</v>
      </c>
      <c r="CS17" s="31" t="n">
        <f aca="false">VLOOKUP(CS$7,'[2]Curve Summary'!$A$13:$AG$161,2)</f>
        <v>43</v>
      </c>
      <c r="CT17" s="31" t="n">
        <f aca="false">VLOOKUP(CT$7,'[2]Curve Summary'!$A$13:$AG$161,2)</f>
        <v>43</v>
      </c>
      <c r="CU17" s="31" t="n">
        <f aca="false">VLOOKUP(CU$7,'[2]Curve Summary'!$A$13:$AG$161,2)</f>
        <v>38</v>
      </c>
      <c r="CV17" s="31" t="n">
        <f aca="false">VLOOKUP(CV$7,'[2]Curve Summary'!$A$13:$AG$161,2)</f>
        <v>39</v>
      </c>
      <c r="CW17" s="31" t="n">
        <f aca="false">VLOOKUP(CW$7,'[2]Curve Summary'!$A$13:$AG$161,2)</f>
        <v>40</v>
      </c>
      <c r="CX17" s="31" t="n">
        <f aca="false">VLOOKUP(CX$7,'[2]Curve Summary'!$A$13:$AG$161,2)</f>
        <v>48</v>
      </c>
      <c r="CY17" s="31" t="n">
        <f aca="false">VLOOKUP(CY$7,'[2]Curve Summary'!$A$13:$AG$161,2)</f>
        <v>64</v>
      </c>
      <c r="CZ17" s="31" t="n">
        <f aca="false">VLOOKUP(CZ$7,'[2]Curve Summary'!$A$13:$AG$161,2)</f>
        <v>64</v>
      </c>
      <c r="DA17" s="31" t="n">
        <f aca="false">VLOOKUP(DA$7,'[2]Curve Summary'!$A$13:$AG$161,2)</f>
        <v>35.3</v>
      </c>
      <c r="DB17" s="31" t="n">
        <f aca="false">VLOOKUP(DB$7,'[2]Curve Summary'!$A$13:$AG$161,2)</f>
        <v>33.3</v>
      </c>
      <c r="DC17" s="31" t="n">
        <f aca="false">VLOOKUP(DC$7,'[2]Curve Summary'!$A$13:$AG$161,2)</f>
        <v>33.3</v>
      </c>
      <c r="DD17" s="31" t="n">
        <f aca="false">VLOOKUP(DD$7,'[2]Curve Summary'!$A$13:$AG$161,2)</f>
        <v>33.3</v>
      </c>
      <c r="DE17" s="31" t="n">
        <f aca="false">VLOOKUP(DE$7,'[2]Curve Summary'!$A$13:$AG$161,2)</f>
        <v>43.5</v>
      </c>
      <c r="DF17" s="31" t="n">
        <f aca="false">VLOOKUP(DF$7,'[2]Curve Summary'!$A$13:$AG$161,2)</f>
        <v>43.5</v>
      </c>
      <c r="DG17" s="31" t="n">
        <f aca="false">VLOOKUP(DG$7,'[2]Curve Summary'!$A$13:$AG$161,2)</f>
        <v>38.5</v>
      </c>
      <c r="DH17" s="31" t="n">
        <f aca="false">VLOOKUP(DH$7,'[2]Curve Summary'!$A$13:$AG$161,2)</f>
        <v>39.5</v>
      </c>
      <c r="DI17" s="31" t="n">
        <f aca="false">VLOOKUP(DI$7,'[2]Curve Summary'!$A$13:$AG$161,2)</f>
        <v>40.5</v>
      </c>
      <c r="DJ17" s="31" t="n">
        <f aca="false">VLOOKUP(DJ$7,'[2]Curve Summary'!$A$13:$AG$161,2)</f>
        <v>48.5</v>
      </c>
      <c r="DK17" s="31" t="n">
        <f aca="false">VLOOKUP(DK$7,'[2]Curve Summary'!$A$13:$AG$161,2)</f>
        <v>64.5</v>
      </c>
      <c r="DL17" s="31" t="n">
        <f aca="false">VLOOKUP(DL$7,'[2]Curve Summary'!$A$13:$AG$161,2)</f>
        <v>64.5</v>
      </c>
      <c r="DM17" s="31" t="n">
        <f aca="false">VLOOKUP(DM$7,'[2]Curve Summary'!$A$13:$AG$161,2)</f>
        <v>35.8</v>
      </c>
      <c r="DN17" s="31" t="n">
        <f aca="false">VLOOKUP(DN$7,'[2]Curve Summary'!$A$13:$AG$161,2)</f>
        <v>33.8</v>
      </c>
      <c r="DO17" s="31" t="n">
        <f aca="false">VLOOKUP(DO$7,'[2]Curve Summary'!$A$13:$AG$161,2)</f>
        <v>33.8</v>
      </c>
      <c r="DP17" s="31" t="n">
        <f aca="false">VLOOKUP(DP$7,'[2]Curve Summary'!$A$13:$AG$161,2)</f>
        <v>33.8</v>
      </c>
      <c r="DQ17" s="31" t="n">
        <f aca="false">VLOOKUP(DQ$7,'[2]Curve Summary'!$A$13:$AG$161,2)</f>
        <v>44</v>
      </c>
      <c r="DR17" s="31" t="n">
        <f aca="false">VLOOKUP(DR$7,'[2]Curve Summary'!$A$13:$AG$161,2)</f>
        <v>44</v>
      </c>
      <c r="DS17" s="31" t="n">
        <f aca="false">VLOOKUP(DS$7,'[2]Curve Summary'!$A$13:$AG$161,2)</f>
        <v>39</v>
      </c>
      <c r="DT17" s="31" t="n">
        <f aca="false">VLOOKUP(DT$7,'[2]Curve Summary'!$A$13:$AG$161,2)</f>
        <v>40</v>
      </c>
      <c r="DU17" s="31" t="n">
        <f aca="false">VLOOKUP(DU$7,'[2]Curve Summary'!$A$13:$AG$161,2)</f>
        <v>41</v>
      </c>
      <c r="DV17" s="31" t="n">
        <f aca="false">VLOOKUP(DV$7,'[2]Curve Summary'!$A$13:$AG$161,2)</f>
        <v>49</v>
      </c>
      <c r="DW17" s="31" t="n">
        <f aca="false">VLOOKUP(DW$7,'[2]Curve Summary'!$A$13:$AG$161,2)</f>
        <v>65</v>
      </c>
      <c r="DX17" s="31" t="n">
        <f aca="false">VLOOKUP(DX$7,'[2]Curve Summary'!$A$13:$AG$161,2)</f>
        <v>65</v>
      </c>
      <c r="DY17" s="31" t="n">
        <f aca="false">VLOOKUP(DY$7,'[2]Curve Summary'!$A$13:$AG$161,2)</f>
        <v>36.3</v>
      </c>
      <c r="DZ17" s="31" t="n">
        <f aca="false">VLOOKUP(DZ$7,'[2]Curve Summary'!$A$13:$AG$161,2)</f>
        <v>34.3</v>
      </c>
      <c r="EA17" s="31" t="n">
        <f aca="false">VLOOKUP(EA$7,'[2]Curve Summary'!$A$13:$AG$161,2)</f>
        <v>34.3</v>
      </c>
      <c r="EB17" s="31" t="n">
        <f aca="false">VLOOKUP(EB$7,'[2]Curve Summary'!$A$13:$AG$161,2)</f>
        <v>34.3</v>
      </c>
      <c r="EC17" s="31" t="n">
        <f aca="false">VLOOKUP(EC$7,'[2]Curve Summary'!$A$13:$AG$161,2)</f>
        <v>44.5</v>
      </c>
      <c r="ED17" s="31" t="n">
        <f aca="false">VLOOKUP(ED$7,'[2]Curve Summary'!$A$13:$AG$161,2)</f>
        <v>44.5</v>
      </c>
      <c r="EE17" s="31" t="n">
        <f aca="false">VLOOKUP(EE$7,'[2]Curve Summary'!$A$13:$AG$161,2)</f>
        <v>39.5</v>
      </c>
      <c r="EF17" s="31" t="n">
        <f aca="false">VLOOKUP(EF$7,'[2]Curve Summary'!$A$13:$AG$161,2)</f>
        <v>40.5</v>
      </c>
      <c r="EG17" s="31" t="n">
        <f aca="false">VLOOKUP(EG$7,'[2]Curve Summary'!$A$13:$AG$161,2)</f>
        <v>41.5</v>
      </c>
      <c r="EH17" s="31" t="n">
        <f aca="false">VLOOKUP(EH$7,'[2]Curve Summary'!$A$13:$AG$161,2)</f>
        <v>49.5</v>
      </c>
      <c r="EI17" s="31" t="n">
        <f aca="false">VLOOKUP(EI$7,'[2]Curve Summary'!$A$13:$AG$161,2)</f>
        <v>65.5</v>
      </c>
      <c r="EJ17" s="31" t="n">
        <f aca="false">VLOOKUP(EJ$7,'[2]Curve Summary'!$A$13:$AG$161,2)</f>
        <v>65.5</v>
      </c>
      <c r="EK17" s="31" t="n">
        <f aca="false">VLOOKUP(EK$7,'[2]Curve Summary'!$A$13:$AG$161,2)</f>
        <v>36.8</v>
      </c>
      <c r="EL17" s="31" t="n">
        <f aca="false">VLOOKUP(EL$7,'[2]Curve Summary'!$A$13:$AG$161,2)</f>
        <v>34.8</v>
      </c>
      <c r="EM17" s="31" t="n">
        <f aca="false">VLOOKUP(EM$7,'[2]Curve Summary'!$A$13:$AG$161,2)</f>
        <v>34.8</v>
      </c>
      <c r="EN17" s="31" t="n">
        <f aca="false">VLOOKUP(EN$7,'[2]Curve Summary'!$A$13:$AG$161,2)</f>
        <v>34.8</v>
      </c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</row>
    <row r="18" customFormat="false" ht="13.7" hidden="false" customHeight="true" outlineLevel="0" collapsed="false">
      <c r="A18" s="53" t="s">
        <v>31</v>
      </c>
      <c r="B18" s="3" t="s">
        <v>30</v>
      </c>
      <c r="C18" s="31" t="e">
        <f aca="false">'E. Power Desk Daily Price'!$AC18</f>
        <v>#VALUE!</v>
      </c>
      <c r="D18" s="31" t="n">
        <f aca="true">IF(ISERROR((AVERAGE(OFFSET('[2]Curve Summary'!$C$6,17,0,7,1))*7+16*'[2]Curve Summary Backup'!$C$38)/23),'[2]Curve Summary Backup'!$C$38,(AVERAGE(OFFSET('[2]Curve Summary'!$C$6,17,0,7,1))*7+16*'[2]Curve Summary Backup'!$C$38)/23)</f>
        <v>42</v>
      </c>
      <c r="E18" s="31" t="n">
        <f aca="false">VLOOKUP(E$7,'[2]Curve Summary'!$A$7:$AG$63,3)</f>
        <v>32.4</v>
      </c>
      <c r="F18" s="31" t="n">
        <f aca="false">AVERAGE(G18:I18)</f>
        <v>32.45</v>
      </c>
      <c r="G18" s="31" t="n">
        <f aca="false">VLOOKUP(G$7,'[2]Curve Summary'!$A$7:$AG$63,3)</f>
        <v>32.45</v>
      </c>
      <c r="H18" s="31" t="n">
        <f aca="false">VLOOKUP(H$7,'[2]Curve Summary'!$A$7:$AG$63,3)</f>
        <v>32.45</v>
      </c>
      <c r="I18" s="31" t="n">
        <f aca="false">VLOOKUP(I$7,'[2]Curve Summary'!$A$7:$AG$63,3)</f>
        <v>32.45</v>
      </c>
      <c r="J18" s="39" t="n">
        <v>35.1590163934426</v>
      </c>
      <c r="K18" s="31" t="n">
        <f aca="false">AVERAGE(L18:M18)</f>
        <v>36.5</v>
      </c>
      <c r="L18" s="31" t="n">
        <f aca="false">AK18</f>
        <v>36.5</v>
      </c>
      <c r="M18" s="31" t="n">
        <f aca="false">AL18</f>
        <v>36.5</v>
      </c>
      <c r="N18" s="31" t="n">
        <f aca="false">AVERAGE(O18:P18)</f>
        <v>34</v>
      </c>
      <c r="O18" s="31" t="n">
        <f aca="false">AM18</f>
        <v>34</v>
      </c>
      <c r="P18" s="31" t="n">
        <f aca="false">AN18</f>
        <v>34</v>
      </c>
      <c r="Q18" s="31" t="n">
        <f aca="false">AO18</f>
        <v>34.5</v>
      </c>
      <c r="R18" s="31" t="n">
        <f aca="false">AP18</f>
        <v>41</v>
      </c>
      <c r="S18" s="31" t="n">
        <f aca="false">AVERAGE(T18:U18)</f>
        <v>47</v>
      </c>
      <c r="T18" s="31" t="n">
        <f aca="false">AQ18</f>
        <v>47</v>
      </c>
      <c r="U18" s="31" t="n">
        <f aca="false">AR18</f>
        <v>47</v>
      </c>
      <c r="V18" s="31" t="n">
        <f aca="false">AS18</f>
        <v>33</v>
      </c>
      <c r="W18" s="31" t="n">
        <f aca="false">AVERAGE(X18:Z18)</f>
        <v>31.25</v>
      </c>
      <c r="X18" s="31" t="n">
        <f aca="false">AT18</f>
        <v>31.25</v>
      </c>
      <c r="Y18" s="40" t="n">
        <f aca="false">AU18</f>
        <v>31.25</v>
      </c>
      <c r="Z18" s="40" t="n">
        <f aca="false">AV18</f>
        <v>31.25</v>
      </c>
      <c r="AA18" s="39" t="n">
        <v>36.478431372549</v>
      </c>
      <c r="AB18" s="39" t="n">
        <v>34.3254901960784</v>
      </c>
      <c r="AC18" s="39" t="n">
        <v>34.7464980544747</v>
      </c>
      <c r="AD18" s="39" t="n">
        <v>34.7872549019608</v>
      </c>
      <c r="AE18" s="39" t="n">
        <v>35.7847178683386</v>
      </c>
      <c r="AF18" s="41" t="n">
        <v>35.4932326621924</v>
      </c>
      <c r="AG18" s="42" t="n">
        <v>35.4571487603306</v>
      </c>
      <c r="AH18" s="35"/>
      <c r="AI18" s="35"/>
      <c r="AJ18" s="36"/>
      <c r="AK18" s="31" t="n">
        <f aca="false">VLOOKUP(AK$7,'[2]Curve Summary'!$A$13:$AG$161,3)</f>
        <v>36.5</v>
      </c>
      <c r="AL18" s="31" t="n">
        <f aca="false">VLOOKUP(AL$7,'[2]Curve Summary'!$A$13:$AG$161,3)</f>
        <v>36.5</v>
      </c>
      <c r="AM18" s="31" t="n">
        <f aca="false">VLOOKUP(AM$7,'[2]Curve Summary'!$A$13:$AG$161,3)</f>
        <v>34</v>
      </c>
      <c r="AN18" s="31" t="n">
        <f aca="false">VLOOKUP(AN$7,'[2]Curve Summary'!$A$13:$AG$161,3)</f>
        <v>34</v>
      </c>
      <c r="AO18" s="31" t="n">
        <f aca="false">VLOOKUP(AO$7,'[2]Curve Summary'!$A$13:$AG$161,3)</f>
        <v>34.5</v>
      </c>
      <c r="AP18" s="31" t="n">
        <f aca="false">VLOOKUP(AP$7,'[2]Curve Summary'!$A$13:$AG$161,3)</f>
        <v>41</v>
      </c>
      <c r="AQ18" s="31" t="n">
        <f aca="false">VLOOKUP(AQ$7,'[2]Curve Summary'!$A$13:$AG$161,3)</f>
        <v>47</v>
      </c>
      <c r="AR18" s="31" t="n">
        <f aca="false">VLOOKUP(AR$7,'[2]Curve Summary'!$A$13:$AG$161,3)</f>
        <v>47</v>
      </c>
      <c r="AS18" s="31" t="n">
        <f aca="false">VLOOKUP(AS$7,'[2]Curve Summary'!$A$13:$AG$161,3)</f>
        <v>33</v>
      </c>
      <c r="AT18" s="31" t="n">
        <f aca="false">VLOOKUP(AT$7,'[2]Curve Summary'!$A$13:$AG$161,3)</f>
        <v>31.25</v>
      </c>
      <c r="AU18" s="31" t="n">
        <f aca="false">VLOOKUP(AU$7,'[2]Curve Summary'!$A$13:$AG$161,3)</f>
        <v>31.25</v>
      </c>
      <c r="AV18" s="31" t="n">
        <f aca="false">VLOOKUP(AV$7,'[2]Curve Summary'!$A$13:$AG$161,3)</f>
        <v>31.25</v>
      </c>
      <c r="AW18" s="31" t="n">
        <f aca="false">VLOOKUP(AW$7,'[2]Curve Summary'!$A$13:$AG$161,3)</f>
        <v>34.5</v>
      </c>
      <c r="AX18" s="31" t="n">
        <f aca="false">VLOOKUP(AX$7,'[2]Curve Summary'!$A$13:$AG$161,3)</f>
        <v>34.5</v>
      </c>
      <c r="AY18" s="31" t="n">
        <f aca="false">VLOOKUP(AY$7,'[2]Curve Summary'!$A$13:$AG$161,3)</f>
        <v>31</v>
      </c>
      <c r="AZ18" s="31" t="n">
        <f aca="false">VLOOKUP(AZ$7,'[2]Curve Summary'!$A$13:$AG$161,3)</f>
        <v>31</v>
      </c>
      <c r="BA18" s="31" t="n">
        <f aca="false">VLOOKUP(BA$7,'[2]Curve Summary'!$A$13:$AG$161,3)</f>
        <v>32</v>
      </c>
      <c r="BB18" s="31" t="n">
        <f aca="false">VLOOKUP(BB$7,'[2]Curve Summary'!$A$13:$AG$161,3)</f>
        <v>38</v>
      </c>
      <c r="BC18" s="31" t="n">
        <f aca="false">VLOOKUP(BC$7,'[2]Curve Summary'!$A$13:$AG$161,3)</f>
        <v>46</v>
      </c>
      <c r="BD18" s="31" t="n">
        <f aca="false">VLOOKUP(BD$7,'[2]Curve Summary'!$A$13:$AG$161,3)</f>
        <v>46</v>
      </c>
      <c r="BE18" s="31" t="n">
        <f aca="false">VLOOKUP(BE$7,'[2]Curve Summary'!$A$13:$AG$161,3)</f>
        <v>31</v>
      </c>
      <c r="BF18" s="31" t="n">
        <f aca="false">VLOOKUP(BF$7,'[2]Curve Summary'!$A$13:$AG$161,3)</f>
        <v>29.25</v>
      </c>
      <c r="BG18" s="31" t="n">
        <f aca="false">VLOOKUP(BG$7,'[2]Curve Summary'!$A$13:$AG$161,3)</f>
        <v>29.25</v>
      </c>
      <c r="BH18" s="31" t="n">
        <f aca="false">VLOOKUP(BH$7,'[2]Curve Summary'!$A$13:$AG$161,3)</f>
        <v>29.25</v>
      </c>
      <c r="BI18" s="31" t="n">
        <f aca="false">VLOOKUP(BI$7,'[2]Curve Summary'!$A$13:$AG$161,3)</f>
        <v>35.3</v>
      </c>
      <c r="BJ18" s="31" t="n">
        <f aca="false">VLOOKUP(BJ$7,'[2]Curve Summary'!$A$13:$AG$161,3)</f>
        <v>35.3</v>
      </c>
      <c r="BK18" s="31" t="n">
        <f aca="false">VLOOKUP(BK$7,'[2]Curve Summary'!$A$13:$AG$161,3)</f>
        <v>31.8</v>
      </c>
      <c r="BL18" s="31" t="n">
        <f aca="false">VLOOKUP(BL$7,'[2]Curve Summary'!$A$13:$AG$161,3)</f>
        <v>31.8</v>
      </c>
      <c r="BM18" s="31" t="n">
        <f aca="false">VLOOKUP(BM$7,'[2]Curve Summary'!$A$13:$AG$161,3)</f>
        <v>32.8</v>
      </c>
      <c r="BN18" s="31" t="n">
        <f aca="false">VLOOKUP(BN$7,'[2]Curve Summary'!$A$13:$AG$161,3)</f>
        <v>38.55</v>
      </c>
      <c r="BO18" s="31" t="n">
        <f aca="false">VLOOKUP(BO$7,'[2]Curve Summary'!$A$13:$AG$161,3)</f>
        <v>44.8</v>
      </c>
      <c r="BP18" s="31" t="n">
        <f aca="false">VLOOKUP(BP$7,'[2]Curve Summary'!$A$13:$AG$161,3)</f>
        <v>44.8</v>
      </c>
      <c r="BQ18" s="31" t="n">
        <f aca="false">VLOOKUP(BQ$7,'[2]Curve Summary'!$A$13:$AG$161,3)</f>
        <v>31.8</v>
      </c>
      <c r="BR18" s="31" t="n">
        <f aca="false">VLOOKUP(BR$7,'[2]Curve Summary'!$A$13:$AG$161,3)</f>
        <v>30.05</v>
      </c>
      <c r="BS18" s="31" t="n">
        <f aca="false">VLOOKUP(BS$7,'[2]Curve Summary'!$A$13:$AG$161,3)</f>
        <v>30.05</v>
      </c>
      <c r="BT18" s="31" t="n">
        <f aca="false">VLOOKUP(BT$7,'[2]Curve Summary'!$A$13:$AG$161,3)</f>
        <v>30.05</v>
      </c>
      <c r="BU18" s="31" t="n">
        <f aca="false">VLOOKUP(BU$7,'[2]Curve Summary'!$A$13:$AG$161,3)</f>
        <v>35.3</v>
      </c>
      <c r="BV18" s="31" t="n">
        <f aca="false">VLOOKUP(BV$7,'[2]Curve Summary'!$A$13:$AG$161,3)</f>
        <v>35.3</v>
      </c>
      <c r="BW18" s="31" t="n">
        <f aca="false">VLOOKUP(BW$7,'[2]Curve Summary'!$A$13:$AG$161,3)</f>
        <v>31.8</v>
      </c>
      <c r="BX18" s="31" t="n">
        <f aca="false">VLOOKUP(BX$7,'[2]Curve Summary'!$A$13:$AG$161,3)</f>
        <v>31.8</v>
      </c>
      <c r="BY18" s="31" t="n">
        <f aca="false">VLOOKUP(BY$7,'[2]Curve Summary'!$A$13:$AG$161,3)</f>
        <v>32.8</v>
      </c>
      <c r="BZ18" s="31" t="n">
        <f aca="false">VLOOKUP(BZ$7,'[2]Curve Summary'!$A$13:$AG$161,3)</f>
        <v>38.55</v>
      </c>
      <c r="CA18" s="31" t="n">
        <f aca="false">VLOOKUP(CA$7,'[2]Curve Summary'!$A$13:$AG$161,3)</f>
        <v>44.8</v>
      </c>
      <c r="CB18" s="31" t="n">
        <f aca="false">VLOOKUP(CB$7,'[2]Curve Summary'!$A$13:$AG$161,3)</f>
        <v>44.8</v>
      </c>
      <c r="CC18" s="31" t="n">
        <f aca="false">VLOOKUP(CC$7,'[2]Curve Summary'!$A$13:$AG$161,3)</f>
        <v>31.8</v>
      </c>
      <c r="CD18" s="31" t="n">
        <f aca="false">VLOOKUP(CD$7,'[2]Curve Summary'!$A$13:$AG$161,3)</f>
        <v>30.05</v>
      </c>
      <c r="CE18" s="31" t="n">
        <f aca="false">VLOOKUP(CE$7,'[2]Curve Summary'!$A$13:$AG$161,3)</f>
        <v>30.05</v>
      </c>
      <c r="CF18" s="31" t="n">
        <f aca="false">VLOOKUP(CF$7,'[2]Curve Summary'!$A$13:$AG$161,3)</f>
        <v>30.05</v>
      </c>
      <c r="CG18" s="31" t="n">
        <f aca="false">VLOOKUP(CG$7,'[2]Curve Summary'!$A$13:$AG$161,3)</f>
        <v>35.3</v>
      </c>
      <c r="CH18" s="31" t="n">
        <f aca="false">VLOOKUP(CH$7,'[2]Curve Summary'!$A$13:$AG$161,3)</f>
        <v>35.3</v>
      </c>
      <c r="CI18" s="31" t="n">
        <f aca="false">VLOOKUP(CI$7,'[2]Curve Summary'!$A$13:$AG$161,3)</f>
        <v>31.8</v>
      </c>
      <c r="CJ18" s="31" t="n">
        <f aca="false">VLOOKUP(CJ$7,'[2]Curve Summary'!$A$13:$AG$161,3)</f>
        <v>31.8</v>
      </c>
      <c r="CK18" s="31" t="n">
        <f aca="false">VLOOKUP(CK$7,'[2]Curve Summary'!$A$13:$AG$161,3)</f>
        <v>32.8</v>
      </c>
      <c r="CL18" s="31" t="n">
        <f aca="false">VLOOKUP(CL$7,'[2]Curve Summary'!$A$13:$AG$161,3)</f>
        <v>38.55</v>
      </c>
      <c r="CM18" s="31" t="n">
        <f aca="false">VLOOKUP(CM$7,'[2]Curve Summary'!$A$13:$AG$161,3)</f>
        <v>44.8</v>
      </c>
      <c r="CN18" s="31" t="n">
        <f aca="false">VLOOKUP(CN$7,'[2]Curve Summary'!$A$13:$AG$161,3)</f>
        <v>44.8</v>
      </c>
      <c r="CO18" s="31" t="n">
        <f aca="false">VLOOKUP(CO$7,'[2]Curve Summary'!$A$13:$AG$161,3)</f>
        <v>31.8</v>
      </c>
      <c r="CP18" s="31" t="n">
        <f aca="false">VLOOKUP(CP$7,'[2]Curve Summary'!$A$13:$AG$161,3)</f>
        <v>30.05</v>
      </c>
      <c r="CQ18" s="31" t="n">
        <f aca="false">VLOOKUP(CQ$7,'[2]Curve Summary'!$A$13:$AG$161,3)</f>
        <v>30.05</v>
      </c>
      <c r="CR18" s="31" t="n">
        <f aca="false">VLOOKUP(CR$7,'[2]Curve Summary'!$A$13:$AG$161,3)</f>
        <v>30.05</v>
      </c>
      <c r="CS18" s="31" t="n">
        <f aca="false">VLOOKUP(CS$7,'[2]Curve Summary'!$A$13:$AG$161,3)</f>
        <v>35.8</v>
      </c>
      <c r="CT18" s="31" t="n">
        <f aca="false">VLOOKUP(CT$7,'[2]Curve Summary'!$A$13:$AG$161,3)</f>
        <v>35.8</v>
      </c>
      <c r="CU18" s="31" t="n">
        <f aca="false">VLOOKUP(CU$7,'[2]Curve Summary'!$A$13:$AG$161,3)</f>
        <v>32.3</v>
      </c>
      <c r="CV18" s="31" t="n">
        <f aca="false">VLOOKUP(CV$7,'[2]Curve Summary'!$A$13:$AG$161,3)</f>
        <v>32.3</v>
      </c>
      <c r="CW18" s="31" t="n">
        <f aca="false">VLOOKUP(CW$7,'[2]Curve Summary'!$A$13:$AG$161,3)</f>
        <v>33.3</v>
      </c>
      <c r="CX18" s="31" t="n">
        <f aca="false">VLOOKUP(CX$7,'[2]Curve Summary'!$A$13:$AG$161,3)</f>
        <v>39.05</v>
      </c>
      <c r="CY18" s="31" t="n">
        <f aca="false">VLOOKUP(CY$7,'[2]Curve Summary'!$A$13:$AG$161,3)</f>
        <v>45.3</v>
      </c>
      <c r="CZ18" s="31" t="n">
        <f aca="false">VLOOKUP(CZ$7,'[2]Curve Summary'!$A$13:$AG$161,3)</f>
        <v>45.3</v>
      </c>
      <c r="DA18" s="31" t="n">
        <f aca="false">VLOOKUP(DA$7,'[2]Curve Summary'!$A$13:$AG$161,3)</f>
        <v>32.3</v>
      </c>
      <c r="DB18" s="31" t="n">
        <f aca="false">VLOOKUP(DB$7,'[2]Curve Summary'!$A$13:$AG$161,3)</f>
        <v>30.55</v>
      </c>
      <c r="DC18" s="31" t="n">
        <f aca="false">VLOOKUP(DC$7,'[2]Curve Summary'!$A$13:$AG$161,3)</f>
        <v>30.55</v>
      </c>
      <c r="DD18" s="31" t="n">
        <f aca="false">VLOOKUP(DD$7,'[2]Curve Summary'!$A$13:$AG$161,3)</f>
        <v>30.55</v>
      </c>
      <c r="DE18" s="31" t="n">
        <f aca="false">VLOOKUP(DE$7,'[2]Curve Summary'!$A$13:$AG$161,3)</f>
        <v>36.3</v>
      </c>
      <c r="DF18" s="31" t="n">
        <f aca="false">VLOOKUP(DF$7,'[2]Curve Summary'!$A$13:$AG$161,3)</f>
        <v>36.3</v>
      </c>
      <c r="DG18" s="31" t="n">
        <f aca="false">VLOOKUP(DG$7,'[2]Curve Summary'!$A$13:$AG$161,3)</f>
        <v>32.8</v>
      </c>
      <c r="DH18" s="31" t="n">
        <f aca="false">VLOOKUP(DH$7,'[2]Curve Summary'!$A$13:$AG$161,3)</f>
        <v>32.8</v>
      </c>
      <c r="DI18" s="31" t="n">
        <f aca="false">VLOOKUP(DI$7,'[2]Curve Summary'!$A$13:$AG$161,3)</f>
        <v>33.8</v>
      </c>
      <c r="DJ18" s="31" t="n">
        <f aca="false">VLOOKUP(DJ$7,'[2]Curve Summary'!$A$13:$AG$161,3)</f>
        <v>39.55</v>
      </c>
      <c r="DK18" s="31" t="n">
        <f aca="false">VLOOKUP(DK$7,'[2]Curve Summary'!$A$13:$AG$161,3)</f>
        <v>45.8</v>
      </c>
      <c r="DL18" s="31" t="n">
        <f aca="false">VLOOKUP(DL$7,'[2]Curve Summary'!$A$13:$AG$161,3)</f>
        <v>45.8</v>
      </c>
      <c r="DM18" s="31" t="n">
        <f aca="false">VLOOKUP(DM$7,'[2]Curve Summary'!$A$13:$AG$161,3)</f>
        <v>32.8</v>
      </c>
      <c r="DN18" s="31" t="n">
        <f aca="false">VLOOKUP(DN$7,'[2]Curve Summary'!$A$13:$AG$161,3)</f>
        <v>31.05</v>
      </c>
      <c r="DO18" s="31" t="n">
        <f aca="false">VLOOKUP(DO$7,'[2]Curve Summary'!$A$13:$AG$161,3)</f>
        <v>31.05</v>
      </c>
      <c r="DP18" s="31" t="n">
        <f aca="false">VLOOKUP(DP$7,'[2]Curve Summary'!$A$13:$AG$161,3)</f>
        <v>31.05</v>
      </c>
      <c r="DQ18" s="31" t="n">
        <f aca="false">VLOOKUP(DQ$7,'[2]Curve Summary'!$A$13:$AG$161,3)</f>
        <v>36.8</v>
      </c>
      <c r="DR18" s="31" t="n">
        <f aca="false">VLOOKUP(DR$7,'[2]Curve Summary'!$A$13:$AG$161,3)</f>
        <v>36.8</v>
      </c>
      <c r="DS18" s="31" t="n">
        <f aca="false">VLOOKUP(DS$7,'[2]Curve Summary'!$A$13:$AG$161,3)</f>
        <v>33.3</v>
      </c>
      <c r="DT18" s="31" t="n">
        <f aca="false">VLOOKUP(DT$7,'[2]Curve Summary'!$A$13:$AG$161,3)</f>
        <v>33.3</v>
      </c>
      <c r="DU18" s="31" t="n">
        <f aca="false">VLOOKUP(DU$7,'[2]Curve Summary'!$A$13:$AG$161,3)</f>
        <v>34.3</v>
      </c>
      <c r="DV18" s="31" t="n">
        <f aca="false">VLOOKUP(DV$7,'[2]Curve Summary'!$A$13:$AG$161,3)</f>
        <v>40.05</v>
      </c>
      <c r="DW18" s="31" t="n">
        <f aca="false">VLOOKUP(DW$7,'[2]Curve Summary'!$A$13:$AG$161,3)</f>
        <v>46.3</v>
      </c>
      <c r="DX18" s="31" t="n">
        <f aca="false">VLOOKUP(DX$7,'[2]Curve Summary'!$A$13:$AG$161,3)</f>
        <v>46.3</v>
      </c>
      <c r="DY18" s="31" t="n">
        <f aca="false">VLOOKUP(DY$7,'[2]Curve Summary'!$A$13:$AG$161,3)</f>
        <v>33.3</v>
      </c>
      <c r="DZ18" s="31" t="n">
        <f aca="false">VLOOKUP(DZ$7,'[2]Curve Summary'!$A$13:$AG$161,3)</f>
        <v>31.55</v>
      </c>
      <c r="EA18" s="31" t="n">
        <f aca="false">VLOOKUP(EA$7,'[2]Curve Summary'!$A$13:$AG$161,3)</f>
        <v>31.55</v>
      </c>
      <c r="EB18" s="31" t="n">
        <f aca="false">VLOOKUP(EB$7,'[2]Curve Summary'!$A$13:$AG$161,3)</f>
        <v>31.55</v>
      </c>
      <c r="EC18" s="31" t="n">
        <f aca="false">VLOOKUP(EC$7,'[2]Curve Summary'!$A$13:$AG$161,3)</f>
        <v>37.3</v>
      </c>
      <c r="ED18" s="31" t="n">
        <f aca="false">VLOOKUP(ED$7,'[2]Curve Summary'!$A$13:$AG$161,3)</f>
        <v>37.3</v>
      </c>
      <c r="EE18" s="31" t="n">
        <f aca="false">VLOOKUP(EE$7,'[2]Curve Summary'!$A$13:$AG$161,3)</f>
        <v>33.8</v>
      </c>
      <c r="EF18" s="31" t="n">
        <f aca="false">VLOOKUP(EF$7,'[2]Curve Summary'!$A$13:$AG$161,3)</f>
        <v>33.8</v>
      </c>
      <c r="EG18" s="31" t="n">
        <f aca="false">VLOOKUP(EG$7,'[2]Curve Summary'!$A$13:$AG$161,3)</f>
        <v>34.8</v>
      </c>
      <c r="EH18" s="31" t="n">
        <f aca="false">VLOOKUP(EH$7,'[2]Curve Summary'!$A$13:$AG$161,3)</f>
        <v>40.55</v>
      </c>
      <c r="EI18" s="31" t="n">
        <f aca="false">VLOOKUP(EI$7,'[2]Curve Summary'!$A$13:$AG$161,3)</f>
        <v>46.8</v>
      </c>
      <c r="EJ18" s="31" t="n">
        <f aca="false">VLOOKUP(EJ$7,'[2]Curve Summary'!$A$13:$AG$161,3)</f>
        <v>46.8</v>
      </c>
      <c r="EK18" s="31" t="n">
        <f aca="false">VLOOKUP(EK$7,'[2]Curve Summary'!$A$13:$AG$161,3)</f>
        <v>33.8</v>
      </c>
      <c r="EL18" s="31" t="n">
        <f aca="false">VLOOKUP(EL$7,'[2]Curve Summary'!$A$13:$AG$161,3)</f>
        <v>32.05</v>
      </c>
      <c r="EM18" s="31" t="n">
        <f aca="false">VLOOKUP(EM$7,'[2]Curve Summary'!$A$13:$AG$161,3)</f>
        <v>32.05</v>
      </c>
      <c r="EN18" s="31" t="n">
        <f aca="false">VLOOKUP(EN$7,'[2]Curve Summary'!$A$13:$AG$161,3)</f>
        <v>32.05</v>
      </c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</row>
    <row r="19" customFormat="false" ht="13.7" hidden="false" customHeight="true" outlineLevel="0" collapsed="false">
      <c r="A19" s="53" t="s">
        <v>32</v>
      </c>
      <c r="B19" s="3" t="s">
        <v>30</v>
      </c>
      <c r="C19" s="31" t="e">
        <f aca="false">'E. Power Desk Daily Price'!$AC19</f>
        <v>#VALUE!</v>
      </c>
      <c r="D19" s="31" t="n">
        <f aca="true">IF(ISERROR((AVERAGE(OFFSET('[2]Curve Summary'!$D$6,17,0,7,1))*7+16*'[2]Curve Summary Backup'!$D$38)/23),'[2]Curve Summary Backup'!$D$38,(AVERAGE(OFFSET('[2]Curve Summary'!$D$6,17,0,7,1))*7+16*'[2]Curve Summary Backup'!$D$38)/23)</f>
        <v>78</v>
      </c>
      <c r="E19" s="31" t="n">
        <f aca="false">VLOOKUP(E$7,'[2]Curve Summary'!$A$7:$AG$63,4)</f>
        <v>50.75</v>
      </c>
      <c r="F19" s="31" t="n">
        <f aca="false">AVERAGE(G19:I19)</f>
        <v>49.75</v>
      </c>
      <c r="G19" s="31" t="n">
        <f aca="false">VLOOKUP(G$7,'[2]Curve Summary'!$A$7:$AG$63,4)</f>
        <v>49.75</v>
      </c>
      <c r="H19" s="31" t="n">
        <f aca="false">VLOOKUP(H$7,'[2]Curve Summary'!$A$7:$AG$63,4)</f>
        <v>49.75</v>
      </c>
      <c r="I19" s="31" t="n">
        <f aca="false">VLOOKUP(I$7,'[2]Curve Summary'!$A$7:$AG$63,4)</f>
        <v>49.75</v>
      </c>
      <c r="J19" s="39" t="n">
        <v>57.5102459016393</v>
      </c>
      <c r="K19" s="31" t="n">
        <f aca="false">AVERAGE(L19:M19)</f>
        <v>55</v>
      </c>
      <c r="L19" s="31" t="n">
        <f aca="false">AK19</f>
        <v>55</v>
      </c>
      <c r="M19" s="31" t="n">
        <f aca="false">AL19</f>
        <v>55</v>
      </c>
      <c r="N19" s="31" t="n">
        <f aca="false">AVERAGE(O19:P19)</f>
        <v>48</v>
      </c>
      <c r="O19" s="31" t="n">
        <f aca="false">AM19</f>
        <v>48</v>
      </c>
      <c r="P19" s="31" t="n">
        <f aca="false">AN19</f>
        <v>48</v>
      </c>
      <c r="Q19" s="31" t="n">
        <f aca="false">AO19</f>
        <v>49</v>
      </c>
      <c r="R19" s="31" t="n">
        <f aca="false">AP19</f>
        <v>62</v>
      </c>
      <c r="S19" s="31" t="n">
        <f aca="false">AVERAGE(T19:U19)</f>
        <v>85</v>
      </c>
      <c r="T19" s="31" t="n">
        <f aca="false">AQ19</f>
        <v>85</v>
      </c>
      <c r="U19" s="31" t="n">
        <f aca="false">AR19</f>
        <v>85</v>
      </c>
      <c r="V19" s="31" t="n">
        <f aca="false">AS19</f>
        <v>47</v>
      </c>
      <c r="W19" s="31" t="n">
        <f aca="false">AVERAGE(X19:Z19)</f>
        <v>45</v>
      </c>
      <c r="X19" s="31" t="n">
        <f aca="false">AT19</f>
        <v>45</v>
      </c>
      <c r="Y19" s="40" t="n">
        <f aca="false">AU19</f>
        <v>45</v>
      </c>
      <c r="Z19" s="40" t="n">
        <f aca="false">AV19</f>
        <v>45</v>
      </c>
      <c r="AA19" s="39" t="n">
        <v>55.8901960784314</v>
      </c>
      <c r="AB19" s="39" t="n">
        <v>53.6221568627451</v>
      </c>
      <c r="AC19" s="39" t="n">
        <v>53.6108560311284</v>
      </c>
      <c r="AD19" s="39" t="n">
        <v>53.7055294117647</v>
      </c>
      <c r="AE19" s="39" t="n">
        <v>55.992460815047</v>
      </c>
      <c r="AF19" s="41" t="n">
        <v>55.3239821029083</v>
      </c>
      <c r="AG19" s="42" t="n">
        <v>55.3145371900827</v>
      </c>
      <c r="AH19" s="35"/>
      <c r="AI19" s="35"/>
      <c r="AJ19" s="36"/>
      <c r="AK19" s="31" t="n">
        <f aca="false">VLOOKUP(AK$7,'[2]Curve Summary'!$A$13:$AG$161,4)</f>
        <v>55</v>
      </c>
      <c r="AL19" s="31" t="n">
        <f aca="false">VLOOKUP(AL$7,'[2]Curve Summary'!$A$13:$AG$161,4)</f>
        <v>55</v>
      </c>
      <c r="AM19" s="31" t="n">
        <f aca="false">VLOOKUP(AM$7,'[2]Curve Summary'!$A$13:$AG$161,4)</f>
        <v>48</v>
      </c>
      <c r="AN19" s="31" t="n">
        <f aca="false">VLOOKUP(AN$7,'[2]Curve Summary'!$A$13:$AG$161,4)</f>
        <v>48</v>
      </c>
      <c r="AO19" s="31" t="n">
        <f aca="false">VLOOKUP(AO$7,'[2]Curve Summary'!$A$13:$AG$161,4)</f>
        <v>49</v>
      </c>
      <c r="AP19" s="31" t="n">
        <f aca="false">VLOOKUP(AP$7,'[2]Curve Summary'!$A$13:$AG$161,4)</f>
        <v>62</v>
      </c>
      <c r="AQ19" s="31" t="n">
        <f aca="false">VLOOKUP(AQ$7,'[2]Curve Summary'!$A$13:$AG$161,4)</f>
        <v>85</v>
      </c>
      <c r="AR19" s="31" t="n">
        <f aca="false">VLOOKUP(AR$7,'[2]Curve Summary'!$A$13:$AG$161,4)</f>
        <v>85</v>
      </c>
      <c r="AS19" s="31" t="n">
        <f aca="false">VLOOKUP(AS$7,'[2]Curve Summary'!$A$13:$AG$161,4)</f>
        <v>47</v>
      </c>
      <c r="AT19" s="31" t="n">
        <f aca="false">VLOOKUP(AT$7,'[2]Curve Summary'!$A$13:$AG$161,4)</f>
        <v>45</v>
      </c>
      <c r="AU19" s="31" t="n">
        <f aca="false">VLOOKUP(AU$7,'[2]Curve Summary'!$A$13:$AG$161,4)</f>
        <v>45</v>
      </c>
      <c r="AV19" s="31" t="n">
        <f aca="false">VLOOKUP(AV$7,'[2]Curve Summary'!$A$13:$AG$161,4)</f>
        <v>45</v>
      </c>
      <c r="AW19" s="31" t="n">
        <f aca="false">VLOOKUP(AW$7,'[2]Curve Summary'!$A$13:$AG$161,4)</f>
        <v>53</v>
      </c>
      <c r="AX19" s="31" t="n">
        <f aca="false">VLOOKUP(AX$7,'[2]Curve Summary'!$A$13:$AG$161,4)</f>
        <v>53</v>
      </c>
      <c r="AY19" s="31" t="n">
        <f aca="false">VLOOKUP(AY$7,'[2]Curve Summary'!$A$13:$AG$161,4)</f>
        <v>46</v>
      </c>
      <c r="AZ19" s="31" t="n">
        <f aca="false">VLOOKUP(AZ$7,'[2]Curve Summary'!$A$13:$AG$161,4)</f>
        <v>47</v>
      </c>
      <c r="BA19" s="31" t="n">
        <f aca="false">VLOOKUP(BA$7,'[2]Curve Summary'!$A$13:$AG$161,4)</f>
        <v>49</v>
      </c>
      <c r="BB19" s="31" t="n">
        <f aca="false">VLOOKUP(BB$7,'[2]Curve Summary'!$A$13:$AG$161,4)</f>
        <v>59</v>
      </c>
      <c r="BC19" s="31" t="n">
        <f aca="false">VLOOKUP(BC$7,'[2]Curve Summary'!$A$13:$AG$161,4)</f>
        <v>82</v>
      </c>
      <c r="BD19" s="31" t="n">
        <f aca="false">VLOOKUP(BD$7,'[2]Curve Summary'!$A$13:$AG$161,4)</f>
        <v>82</v>
      </c>
      <c r="BE19" s="31" t="n">
        <f aca="false">VLOOKUP(BE$7,'[2]Curve Summary'!$A$13:$AG$161,4)</f>
        <v>44.49</v>
      </c>
      <c r="BF19" s="31" t="n">
        <f aca="false">VLOOKUP(BF$7,'[2]Curve Summary'!$A$13:$AG$161,4)</f>
        <v>42.49</v>
      </c>
      <c r="BG19" s="31" t="n">
        <f aca="false">VLOOKUP(BG$7,'[2]Curve Summary'!$A$13:$AG$161,4)</f>
        <v>42.49</v>
      </c>
      <c r="BH19" s="31" t="n">
        <f aca="false">VLOOKUP(BH$7,'[2]Curve Summary'!$A$13:$AG$161,4)</f>
        <v>42.49</v>
      </c>
      <c r="BI19" s="31" t="n">
        <f aca="false">VLOOKUP(BI$7,'[2]Curve Summary'!$A$13:$AG$161,4)</f>
        <v>53.05</v>
      </c>
      <c r="BJ19" s="31" t="n">
        <f aca="false">VLOOKUP(BJ$7,'[2]Curve Summary'!$A$13:$AG$161,4)</f>
        <v>53.05</v>
      </c>
      <c r="BK19" s="31" t="n">
        <f aca="false">VLOOKUP(BK$7,'[2]Curve Summary'!$A$13:$AG$161,4)</f>
        <v>46.05</v>
      </c>
      <c r="BL19" s="31" t="n">
        <f aca="false">VLOOKUP(BL$7,'[2]Curve Summary'!$A$13:$AG$161,4)</f>
        <v>47.05</v>
      </c>
      <c r="BM19" s="31" t="n">
        <f aca="false">VLOOKUP(BM$7,'[2]Curve Summary'!$A$13:$AG$161,4)</f>
        <v>49.05</v>
      </c>
      <c r="BN19" s="31" t="n">
        <f aca="false">VLOOKUP(BN$7,'[2]Curve Summary'!$A$13:$AG$161,4)</f>
        <v>59.05</v>
      </c>
      <c r="BO19" s="31" t="n">
        <f aca="false">VLOOKUP(BO$7,'[2]Curve Summary'!$A$13:$AG$161,4)</f>
        <v>82.05</v>
      </c>
      <c r="BP19" s="31" t="n">
        <f aca="false">VLOOKUP(BP$7,'[2]Curve Summary'!$A$13:$AG$161,4)</f>
        <v>82.05</v>
      </c>
      <c r="BQ19" s="31" t="n">
        <f aca="false">VLOOKUP(BQ$7,'[2]Curve Summary'!$A$13:$AG$161,4)</f>
        <v>44.54</v>
      </c>
      <c r="BR19" s="31" t="n">
        <f aca="false">VLOOKUP(BR$7,'[2]Curve Summary'!$A$13:$AG$161,4)</f>
        <v>42.54</v>
      </c>
      <c r="BS19" s="31" t="n">
        <f aca="false">VLOOKUP(BS$7,'[2]Curve Summary'!$A$13:$AG$161,4)</f>
        <v>42.54</v>
      </c>
      <c r="BT19" s="31" t="n">
        <f aca="false">VLOOKUP(BT$7,'[2]Curve Summary'!$A$13:$AG$161,4)</f>
        <v>42.54</v>
      </c>
      <c r="BU19" s="31" t="n">
        <f aca="false">VLOOKUP(BU$7,'[2]Curve Summary'!$A$13:$AG$161,4)</f>
        <v>53.05</v>
      </c>
      <c r="BV19" s="31" t="n">
        <f aca="false">VLOOKUP(BV$7,'[2]Curve Summary'!$A$13:$AG$161,4)</f>
        <v>53.05</v>
      </c>
      <c r="BW19" s="31" t="n">
        <f aca="false">VLOOKUP(BW$7,'[2]Curve Summary'!$A$13:$AG$161,4)</f>
        <v>46.05</v>
      </c>
      <c r="BX19" s="31" t="n">
        <f aca="false">VLOOKUP(BX$7,'[2]Curve Summary'!$A$13:$AG$161,4)</f>
        <v>47.05</v>
      </c>
      <c r="BY19" s="31" t="n">
        <f aca="false">VLOOKUP(BY$7,'[2]Curve Summary'!$A$13:$AG$161,4)</f>
        <v>49.05</v>
      </c>
      <c r="BZ19" s="31" t="n">
        <f aca="false">VLOOKUP(BZ$7,'[2]Curve Summary'!$A$13:$AG$161,4)</f>
        <v>59.05</v>
      </c>
      <c r="CA19" s="31" t="n">
        <f aca="false">VLOOKUP(CA$7,'[2]Curve Summary'!$A$13:$AG$161,4)</f>
        <v>82.05</v>
      </c>
      <c r="CB19" s="31" t="n">
        <f aca="false">VLOOKUP(CB$7,'[2]Curve Summary'!$A$13:$AG$161,4)</f>
        <v>82.05</v>
      </c>
      <c r="CC19" s="31" t="n">
        <f aca="false">VLOOKUP(CC$7,'[2]Curve Summary'!$A$13:$AG$161,4)</f>
        <v>44.54</v>
      </c>
      <c r="CD19" s="31" t="n">
        <f aca="false">VLOOKUP(CD$7,'[2]Curve Summary'!$A$13:$AG$161,4)</f>
        <v>42.54</v>
      </c>
      <c r="CE19" s="31" t="n">
        <f aca="false">VLOOKUP(CE$7,'[2]Curve Summary'!$A$13:$AG$161,4)</f>
        <v>42.54</v>
      </c>
      <c r="CF19" s="31" t="n">
        <f aca="false">VLOOKUP(CF$7,'[2]Curve Summary'!$A$13:$AG$161,4)</f>
        <v>42.54</v>
      </c>
      <c r="CG19" s="31" t="n">
        <f aca="false">VLOOKUP(CG$7,'[2]Curve Summary'!$A$13:$AG$161,4)</f>
        <v>53.55</v>
      </c>
      <c r="CH19" s="31" t="n">
        <f aca="false">VLOOKUP(CH$7,'[2]Curve Summary'!$A$13:$AG$161,4)</f>
        <v>53.55</v>
      </c>
      <c r="CI19" s="31" t="n">
        <f aca="false">VLOOKUP(CI$7,'[2]Curve Summary'!$A$13:$AG$161,4)</f>
        <v>46.55</v>
      </c>
      <c r="CJ19" s="31" t="n">
        <f aca="false">VLOOKUP(CJ$7,'[2]Curve Summary'!$A$13:$AG$161,4)</f>
        <v>47.55</v>
      </c>
      <c r="CK19" s="31" t="n">
        <f aca="false">VLOOKUP(CK$7,'[2]Curve Summary'!$A$13:$AG$161,4)</f>
        <v>49.55</v>
      </c>
      <c r="CL19" s="31" t="n">
        <f aca="false">VLOOKUP(CL$7,'[2]Curve Summary'!$A$13:$AG$161,4)</f>
        <v>59.55</v>
      </c>
      <c r="CM19" s="31" t="n">
        <f aca="false">VLOOKUP(CM$7,'[2]Curve Summary'!$A$13:$AG$161,4)</f>
        <v>82.55</v>
      </c>
      <c r="CN19" s="31" t="n">
        <f aca="false">VLOOKUP(CN$7,'[2]Curve Summary'!$A$13:$AG$161,4)</f>
        <v>82.55</v>
      </c>
      <c r="CO19" s="31" t="n">
        <f aca="false">VLOOKUP(CO$7,'[2]Curve Summary'!$A$13:$AG$161,4)</f>
        <v>45.04</v>
      </c>
      <c r="CP19" s="31" t="n">
        <f aca="false">VLOOKUP(CP$7,'[2]Curve Summary'!$A$13:$AG$161,4)</f>
        <v>43.04</v>
      </c>
      <c r="CQ19" s="31" t="n">
        <f aca="false">VLOOKUP(CQ$7,'[2]Curve Summary'!$A$13:$AG$161,4)</f>
        <v>43.04</v>
      </c>
      <c r="CR19" s="31" t="n">
        <f aca="false">VLOOKUP(CR$7,'[2]Curve Summary'!$A$13:$AG$161,4)</f>
        <v>43.04</v>
      </c>
      <c r="CS19" s="31" t="n">
        <f aca="false">VLOOKUP(CS$7,'[2]Curve Summary'!$A$13:$AG$161,4)</f>
        <v>54.55</v>
      </c>
      <c r="CT19" s="31" t="n">
        <f aca="false">VLOOKUP(CT$7,'[2]Curve Summary'!$A$13:$AG$161,4)</f>
        <v>54.55</v>
      </c>
      <c r="CU19" s="31" t="n">
        <f aca="false">VLOOKUP(CU$7,'[2]Curve Summary'!$A$13:$AG$161,4)</f>
        <v>47.55</v>
      </c>
      <c r="CV19" s="31" t="n">
        <f aca="false">VLOOKUP(CV$7,'[2]Curve Summary'!$A$13:$AG$161,4)</f>
        <v>48.55</v>
      </c>
      <c r="CW19" s="31" t="n">
        <f aca="false">VLOOKUP(CW$7,'[2]Curve Summary'!$A$13:$AG$161,4)</f>
        <v>50.55</v>
      </c>
      <c r="CX19" s="31" t="n">
        <f aca="false">VLOOKUP(CX$7,'[2]Curve Summary'!$A$13:$AG$161,4)</f>
        <v>60.55</v>
      </c>
      <c r="CY19" s="31" t="n">
        <f aca="false">VLOOKUP(CY$7,'[2]Curve Summary'!$A$13:$AG$161,4)</f>
        <v>83.55</v>
      </c>
      <c r="CZ19" s="31" t="n">
        <f aca="false">VLOOKUP(CZ$7,'[2]Curve Summary'!$A$13:$AG$161,4)</f>
        <v>83.55</v>
      </c>
      <c r="DA19" s="31" t="n">
        <f aca="false">VLOOKUP(DA$7,'[2]Curve Summary'!$A$13:$AG$161,4)</f>
        <v>46.04</v>
      </c>
      <c r="DB19" s="31" t="n">
        <f aca="false">VLOOKUP(DB$7,'[2]Curve Summary'!$A$13:$AG$161,4)</f>
        <v>44.04</v>
      </c>
      <c r="DC19" s="31" t="n">
        <f aca="false">VLOOKUP(DC$7,'[2]Curve Summary'!$A$13:$AG$161,4)</f>
        <v>44.04</v>
      </c>
      <c r="DD19" s="31" t="n">
        <f aca="false">VLOOKUP(DD$7,'[2]Curve Summary'!$A$13:$AG$161,4)</f>
        <v>44.04</v>
      </c>
      <c r="DE19" s="31" t="n">
        <f aca="false">VLOOKUP(DE$7,'[2]Curve Summary'!$A$13:$AG$161,4)</f>
        <v>55.55</v>
      </c>
      <c r="DF19" s="31" t="n">
        <f aca="false">VLOOKUP(DF$7,'[2]Curve Summary'!$A$13:$AG$161,4)</f>
        <v>55.55</v>
      </c>
      <c r="DG19" s="31" t="n">
        <f aca="false">VLOOKUP(DG$7,'[2]Curve Summary'!$A$13:$AG$161,4)</f>
        <v>48.55</v>
      </c>
      <c r="DH19" s="31" t="n">
        <f aca="false">VLOOKUP(DH$7,'[2]Curve Summary'!$A$13:$AG$161,4)</f>
        <v>49.55</v>
      </c>
      <c r="DI19" s="31" t="n">
        <f aca="false">VLOOKUP(DI$7,'[2]Curve Summary'!$A$13:$AG$161,4)</f>
        <v>51.55</v>
      </c>
      <c r="DJ19" s="31" t="n">
        <f aca="false">VLOOKUP(DJ$7,'[2]Curve Summary'!$A$13:$AG$161,4)</f>
        <v>61.55</v>
      </c>
      <c r="DK19" s="31" t="n">
        <f aca="false">VLOOKUP(DK$7,'[2]Curve Summary'!$A$13:$AG$161,4)</f>
        <v>84.55</v>
      </c>
      <c r="DL19" s="31" t="n">
        <f aca="false">VLOOKUP(DL$7,'[2]Curve Summary'!$A$13:$AG$161,4)</f>
        <v>84.55</v>
      </c>
      <c r="DM19" s="31" t="n">
        <f aca="false">VLOOKUP(DM$7,'[2]Curve Summary'!$A$13:$AG$161,4)</f>
        <v>47.04</v>
      </c>
      <c r="DN19" s="31" t="n">
        <f aca="false">VLOOKUP(DN$7,'[2]Curve Summary'!$A$13:$AG$161,4)</f>
        <v>45.04</v>
      </c>
      <c r="DO19" s="31" t="n">
        <f aca="false">VLOOKUP(DO$7,'[2]Curve Summary'!$A$13:$AG$161,4)</f>
        <v>45.04</v>
      </c>
      <c r="DP19" s="31" t="n">
        <f aca="false">VLOOKUP(DP$7,'[2]Curve Summary'!$A$13:$AG$161,4)</f>
        <v>45.04</v>
      </c>
      <c r="DQ19" s="31" t="n">
        <f aca="false">VLOOKUP(DQ$7,'[2]Curve Summary'!$A$13:$AG$161,4)</f>
        <v>56.15</v>
      </c>
      <c r="DR19" s="31" t="n">
        <f aca="false">VLOOKUP(DR$7,'[2]Curve Summary'!$A$13:$AG$161,4)</f>
        <v>56.15</v>
      </c>
      <c r="DS19" s="31" t="n">
        <f aca="false">VLOOKUP(DS$7,'[2]Curve Summary'!$A$13:$AG$161,4)</f>
        <v>49.15</v>
      </c>
      <c r="DT19" s="31" t="n">
        <f aca="false">VLOOKUP(DT$7,'[2]Curve Summary'!$A$13:$AG$161,4)</f>
        <v>50.15</v>
      </c>
      <c r="DU19" s="31" t="n">
        <f aca="false">VLOOKUP(DU$7,'[2]Curve Summary'!$A$13:$AG$161,4)</f>
        <v>52.15</v>
      </c>
      <c r="DV19" s="31" t="n">
        <f aca="false">VLOOKUP(DV$7,'[2]Curve Summary'!$A$13:$AG$161,4)</f>
        <v>62.15</v>
      </c>
      <c r="DW19" s="31" t="n">
        <f aca="false">VLOOKUP(DW$7,'[2]Curve Summary'!$A$13:$AG$161,4)</f>
        <v>85.15</v>
      </c>
      <c r="DX19" s="31" t="n">
        <f aca="false">VLOOKUP(DX$7,'[2]Curve Summary'!$A$13:$AG$161,4)</f>
        <v>85.15</v>
      </c>
      <c r="DY19" s="31" t="n">
        <f aca="false">VLOOKUP(DY$7,'[2]Curve Summary'!$A$13:$AG$161,4)</f>
        <v>47.64</v>
      </c>
      <c r="DZ19" s="31" t="n">
        <f aca="false">VLOOKUP(DZ$7,'[2]Curve Summary'!$A$13:$AG$161,4)</f>
        <v>45.64</v>
      </c>
      <c r="EA19" s="31" t="n">
        <f aca="false">VLOOKUP(EA$7,'[2]Curve Summary'!$A$13:$AG$161,4)</f>
        <v>45.64</v>
      </c>
      <c r="EB19" s="31" t="n">
        <f aca="false">VLOOKUP(EB$7,'[2]Curve Summary'!$A$13:$AG$161,4)</f>
        <v>45.64</v>
      </c>
      <c r="EC19" s="31" t="n">
        <f aca="false">VLOOKUP(EC$7,'[2]Curve Summary'!$A$13:$AG$161,4)</f>
        <v>56.85</v>
      </c>
      <c r="ED19" s="31" t="n">
        <f aca="false">VLOOKUP(ED$7,'[2]Curve Summary'!$A$13:$AG$161,4)</f>
        <v>56.85</v>
      </c>
      <c r="EE19" s="31" t="n">
        <f aca="false">VLOOKUP(EE$7,'[2]Curve Summary'!$A$13:$AG$161,4)</f>
        <v>49.85</v>
      </c>
      <c r="EF19" s="31" t="n">
        <f aca="false">VLOOKUP(EF$7,'[2]Curve Summary'!$A$13:$AG$161,4)</f>
        <v>50.85</v>
      </c>
      <c r="EG19" s="31" t="n">
        <f aca="false">VLOOKUP(EG$7,'[2]Curve Summary'!$A$13:$AG$161,4)</f>
        <v>52.85</v>
      </c>
      <c r="EH19" s="31" t="n">
        <f aca="false">VLOOKUP(EH$7,'[2]Curve Summary'!$A$13:$AG$161,4)</f>
        <v>62.85</v>
      </c>
      <c r="EI19" s="31" t="n">
        <f aca="false">VLOOKUP(EI$7,'[2]Curve Summary'!$A$13:$AG$161,4)</f>
        <v>85.85</v>
      </c>
      <c r="EJ19" s="31" t="n">
        <f aca="false">VLOOKUP(EJ$7,'[2]Curve Summary'!$A$13:$AG$161,4)</f>
        <v>85.85</v>
      </c>
      <c r="EK19" s="31" t="n">
        <f aca="false">VLOOKUP(EK$7,'[2]Curve Summary'!$A$13:$AG$161,4)</f>
        <v>48.34</v>
      </c>
      <c r="EL19" s="31" t="n">
        <f aca="false">VLOOKUP(EL$7,'[2]Curve Summary'!$A$13:$AG$161,4)</f>
        <v>46.34</v>
      </c>
      <c r="EM19" s="31" t="n">
        <f aca="false">VLOOKUP(EM$7,'[2]Curve Summary'!$A$13:$AG$161,4)</f>
        <v>46.34</v>
      </c>
      <c r="EN19" s="31" t="n">
        <f aca="false">VLOOKUP(EN$7,'[2]Curve Summary'!$A$13:$AG$161,4)</f>
        <v>46.34</v>
      </c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</row>
    <row r="20" customFormat="false" ht="13.7" hidden="false" customHeight="true" outlineLevel="0" collapsed="false">
      <c r="A20" s="52" t="s">
        <v>33</v>
      </c>
      <c r="B20" s="1" t="s">
        <v>33</v>
      </c>
      <c r="C20" s="31" t="e">
        <f aca="false">'E. Power Desk Daily Price'!$AC20</f>
        <v>#VALUE!</v>
      </c>
      <c r="D20" s="31" t="n">
        <f aca="true">IF(ISERROR((AVERAGE(OFFSET('[2]Curve Summary'!$T$6,17,0,7,1))*7+16*'[2]Curve Summary Backup'!$T$38)/23),'[2]Curve Summary Backup'!$T$38,(AVERAGE(OFFSET('[2]Curve Summary'!$T$6,17,0,7,1))*7+16*'[2]Curve Summary Backup'!$T$38)/23)</f>
        <v>50</v>
      </c>
      <c r="E20" s="31" t="n">
        <f aca="false">VLOOKUP(E$7,'[2]Curve Summary'!$A$7:$AG$67,20)</f>
        <v>29.25</v>
      </c>
      <c r="F20" s="31" t="n">
        <f aca="false">AVERAGE(G20:I20)</f>
        <v>30.125</v>
      </c>
      <c r="G20" s="31" t="n">
        <f aca="false">VLOOKUP(G$7,'[2]Curve Summary'!$A$7:$AG$67,20)</f>
        <v>29.375</v>
      </c>
      <c r="H20" s="31" t="n">
        <f aca="false">VLOOKUP(H$7,'[2]Curve Summary'!$A$7:$AG$67,20)</f>
        <v>29</v>
      </c>
      <c r="I20" s="31" t="n">
        <f aca="false">VLOOKUP(I$7,'[2]Curve Summary'!$A$7:$AG$67,20)</f>
        <v>32</v>
      </c>
      <c r="J20" s="39" t="n">
        <v>35.6836337105173</v>
      </c>
      <c r="K20" s="31" t="n">
        <f aca="false">AVERAGE(L20:M20)</f>
        <v>33.866666612171</v>
      </c>
      <c r="L20" s="31" t="n">
        <f aca="false">AK20</f>
        <v>34.0416677565802</v>
      </c>
      <c r="M20" s="31" t="n">
        <f aca="false">AL20</f>
        <v>33.6916654677618</v>
      </c>
      <c r="N20" s="31" t="n">
        <f aca="false">AVERAGE(O20:P20)</f>
        <v>32.6197674329891</v>
      </c>
      <c r="O20" s="31" t="n">
        <f aca="false">AM20</f>
        <v>32.3947670515194</v>
      </c>
      <c r="P20" s="31" t="n">
        <f aca="false">AN20</f>
        <v>32.8447678144588</v>
      </c>
      <c r="Q20" s="31" t="n">
        <f aca="false">AO20</f>
        <v>35.625</v>
      </c>
      <c r="R20" s="31" t="n">
        <f aca="false">AP20</f>
        <v>45.25</v>
      </c>
      <c r="S20" s="31" t="n">
        <f aca="false">AVERAGE(T20:U20)</f>
        <v>59.5</v>
      </c>
      <c r="T20" s="31" t="n">
        <f aca="false">AQ20</f>
        <v>59.5</v>
      </c>
      <c r="U20" s="31" t="n">
        <f aca="false">AR20</f>
        <v>59.5</v>
      </c>
      <c r="V20" s="31" t="n">
        <f aca="false">AS20</f>
        <v>30.375</v>
      </c>
      <c r="W20" s="31" t="n">
        <f aca="false">AVERAGE(X20:Z20)</f>
        <v>30.6312500536442</v>
      </c>
      <c r="X20" s="31" t="n">
        <f aca="false">AT20</f>
        <v>30.4312492907047</v>
      </c>
      <c r="Y20" s="40" t="n">
        <f aca="false">AU20</f>
        <v>30.6312519609928</v>
      </c>
      <c r="Z20" s="40" t="n">
        <f aca="false">AV20</f>
        <v>30.831248909235</v>
      </c>
      <c r="AA20" s="39" t="n">
        <v>38.0387254901961</v>
      </c>
      <c r="AB20" s="39" t="n">
        <v>36.7151961831486</v>
      </c>
      <c r="AC20" s="39" t="n">
        <v>35.9492667724372</v>
      </c>
      <c r="AD20" s="39" t="n">
        <v>36.2779247331806</v>
      </c>
      <c r="AE20" s="39" t="n">
        <v>38.2368326077715</v>
      </c>
      <c r="AF20" s="41" t="n">
        <v>37.6286525587214</v>
      </c>
      <c r="AG20" s="42" t="n">
        <v>37.4775554191652</v>
      </c>
      <c r="AH20" s="45"/>
      <c r="AI20" s="45"/>
      <c r="AJ20" s="36"/>
      <c r="AK20" s="31" t="n">
        <f aca="false">VLOOKUP(AK$7,'[2]Curve Summary'!$A$15:$AG$165,20)</f>
        <v>34.0416677565802</v>
      </c>
      <c r="AL20" s="31" t="n">
        <f aca="false">VLOOKUP(AL$7,'[2]Curve Summary'!$A$15:$AG$165,20)</f>
        <v>33.6916654677618</v>
      </c>
      <c r="AM20" s="31" t="n">
        <f aca="false">VLOOKUP(AM$7,'[2]Curve Summary'!$A$15:$AG$165,20)</f>
        <v>32.3947670515194</v>
      </c>
      <c r="AN20" s="31" t="n">
        <f aca="false">VLOOKUP(AN$7,'[2]Curve Summary'!$A$15:$AG$165,20)</f>
        <v>32.8447678144588</v>
      </c>
      <c r="AO20" s="31" t="n">
        <f aca="false">VLOOKUP(AO$7,'[2]Curve Summary'!$A$15:$AG$165,20)</f>
        <v>35.625</v>
      </c>
      <c r="AP20" s="31" t="n">
        <f aca="false">VLOOKUP(AP$7,'[2]Curve Summary'!$A$15:$AG$165,20)</f>
        <v>45.25</v>
      </c>
      <c r="AQ20" s="31" t="n">
        <f aca="false">VLOOKUP(AQ$7,'[2]Curve Summary'!$A$15:$AG$165,20)</f>
        <v>59.5</v>
      </c>
      <c r="AR20" s="31" t="n">
        <f aca="false">VLOOKUP(AR$7,'[2]Curve Summary'!$A$15:$AG$165,20)</f>
        <v>59.5</v>
      </c>
      <c r="AS20" s="31" t="n">
        <f aca="false">VLOOKUP(AS$7,'[2]Curve Summary'!$A$15:$AG$165,20)</f>
        <v>30.375</v>
      </c>
      <c r="AT20" s="31" t="n">
        <f aca="false">VLOOKUP(AT$7,'[2]Curve Summary'!$A$15:$AG$165,20)</f>
        <v>30.4312492907047</v>
      </c>
      <c r="AU20" s="31" t="n">
        <f aca="false">VLOOKUP(AU$7,'[2]Curve Summary'!$A$15:$AG$165,20)</f>
        <v>30.6312519609928</v>
      </c>
      <c r="AV20" s="31" t="n">
        <f aca="false">VLOOKUP(AV$7,'[2]Curve Summary'!$A$15:$AG$165,20)</f>
        <v>30.831248909235</v>
      </c>
      <c r="AW20" s="31" t="n">
        <f aca="false">VLOOKUP(AW$7,'[2]Curve Summary'!$A$15:$AG$165,20)</f>
        <v>33.5357170104981</v>
      </c>
      <c r="AX20" s="31" t="n">
        <f aca="false">VLOOKUP(AX$7,'[2]Curve Summary'!$A$15:$AG$165,20)</f>
        <v>32.9357147216797</v>
      </c>
      <c r="AY20" s="31" t="n">
        <f aca="false">VLOOKUP(AY$7,'[2]Curve Summary'!$A$15:$AG$165,20)</f>
        <v>31.6476745605469</v>
      </c>
      <c r="AZ20" s="31" t="n">
        <f aca="false">VLOOKUP(AZ$7,'[2]Curve Summary'!$A$15:$AG$165,20)</f>
        <v>31.8476734161377</v>
      </c>
      <c r="BA20" s="31" t="n">
        <f aca="false">VLOOKUP(BA$7,'[2]Curve Summary'!$A$15:$AG$165,20)</f>
        <v>34.5</v>
      </c>
      <c r="BB20" s="31" t="n">
        <f aca="false">VLOOKUP(BB$7,'[2]Curve Summary'!$A$15:$AG$165,20)</f>
        <v>44</v>
      </c>
      <c r="BC20" s="31" t="n">
        <f aca="false">VLOOKUP(BC$7,'[2]Curve Summary'!$A$15:$AG$165,20)</f>
        <v>55</v>
      </c>
      <c r="BD20" s="31" t="n">
        <f aca="false">VLOOKUP(BD$7,'[2]Curve Summary'!$A$15:$AG$165,20)</f>
        <v>55</v>
      </c>
      <c r="BE20" s="31" t="n">
        <f aca="false">VLOOKUP(BE$7,'[2]Curve Summary'!$A$15:$AG$165,20)</f>
        <v>30.625</v>
      </c>
      <c r="BF20" s="31" t="n">
        <f aca="false">VLOOKUP(BF$7,'[2]Curve Summary'!$A$15:$AG$165,20)</f>
        <v>30.2765636444092</v>
      </c>
      <c r="BG20" s="31" t="n">
        <f aca="false">VLOOKUP(BG$7,'[2]Curve Summary'!$A$15:$AG$165,20)</f>
        <v>30.3765621185303</v>
      </c>
      <c r="BH20" s="31" t="n">
        <f aca="false">VLOOKUP(BH$7,'[2]Curve Summary'!$A$15:$AG$165,20)</f>
        <v>30.4765605926514</v>
      </c>
      <c r="BI20" s="31" t="n">
        <f aca="false">VLOOKUP(BI$7,'[2]Curve Summary'!$A$15:$AG$165,20)</f>
        <v>34.1557197570801</v>
      </c>
      <c r="BJ20" s="31" t="n">
        <f aca="false">VLOOKUP(BJ$7,'[2]Curve Summary'!$A$15:$AG$165,20)</f>
        <v>33.5557136535645</v>
      </c>
      <c r="BK20" s="31" t="n">
        <f aca="false">VLOOKUP(BK$7,'[2]Curve Summary'!$A$15:$AG$165,20)</f>
        <v>32.0176773071289</v>
      </c>
      <c r="BL20" s="31" t="n">
        <f aca="false">VLOOKUP(BL$7,'[2]Curve Summary'!$A$15:$AG$165,20)</f>
        <v>32.2176780700684</v>
      </c>
      <c r="BM20" s="31" t="n">
        <f aca="false">VLOOKUP(BM$7,'[2]Curve Summary'!$A$15:$AG$165,20)</f>
        <v>34.370002746582</v>
      </c>
      <c r="BN20" s="31" t="n">
        <f aca="false">VLOOKUP(BN$7,'[2]Curve Summary'!$A$15:$AG$165,20)</f>
        <v>43.370002746582</v>
      </c>
      <c r="BO20" s="31" t="n">
        <f aca="false">VLOOKUP(BO$7,'[2]Curve Summary'!$A$15:$AG$165,20)</f>
        <v>49.7900018310547</v>
      </c>
      <c r="BP20" s="31" t="n">
        <f aca="false">VLOOKUP(BP$7,'[2]Curve Summary'!$A$15:$AG$165,20)</f>
        <v>49.7900018310547</v>
      </c>
      <c r="BQ20" s="31" t="n">
        <f aca="false">VLOOKUP(BQ$7,'[2]Curve Summary'!$A$15:$AG$165,20)</f>
        <v>30.4950008392334</v>
      </c>
      <c r="BR20" s="31" t="n">
        <f aca="false">VLOOKUP(BR$7,'[2]Curve Summary'!$A$15:$AG$165,20)</f>
        <v>30.3965625762939</v>
      </c>
      <c r="BS20" s="31" t="n">
        <f aca="false">VLOOKUP(BS$7,'[2]Curve Summary'!$A$15:$AG$165,20)</f>
        <v>30.496561050415</v>
      </c>
      <c r="BT20" s="31" t="n">
        <f aca="false">VLOOKUP(BT$7,'[2]Curve Summary'!$A$15:$AG$165,20)</f>
        <v>30.5965595245361</v>
      </c>
      <c r="BU20" s="31" t="n">
        <f aca="false">VLOOKUP(BU$7,'[2]Curve Summary'!$A$15:$AG$165,20)</f>
        <v>34.7957191467285</v>
      </c>
      <c r="BV20" s="31" t="n">
        <f aca="false">VLOOKUP(BV$7,'[2]Curve Summary'!$A$15:$AG$165,20)</f>
        <v>34.1957168579102</v>
      </c>
      <c r="BW20" s="31" t="n">
        <f aca="false">VLOOKUP(BW$7,'[2]Curve Summary'!$A$15:$AG$165,20)</f>
        <v>32.6576766967773</v>
      </c>
      <c r="BX20" s="31" t="n">
        <f aca="false">VLOOKUP(BX$7,'[2]Curve Summary'!$A$15:$AG$165,20)</f>
        <v>32.8576774597168</v>
      </c>
      <c r="BY20" s="31" t="n">
        <f aca="false">VLOOKUP(BY$7,'[2]Curve Summary'!$A$15:$AG$165,20)</f>
        <v>35.0100021362305</v>
      </c>
      <c r="BZ20" s="31" t="n">
        <f aca="false">VLOOKUP(BZ$7,'[2]Curve Summary'!$A$15:$AG$165,20)</f>
        <v>43.0100021362305</v>
      </c>
      <c r="CA20" s="31" t="n">
        <f aca="false">VLOOKUP(CA$7,'[2]Curve Summary'!$A$15:$AG$165,20)</f>
        <v>48.4300012207031</v>
      </c>
      <c r="CB20" s="31" t="n">
        <f aca="false">VLOOKUP(CB$7,'[2]Curve Summary'!$A$15:$AG$165,20)</f>
        <v>48.4300012207031</v>
      </c>
      <c r="CC20" s="31" t="n">
        <f aca="false">VLOOKUP(CC$7,'[2]Curve Summary'!$A$15:$AG$165,20)</f>
        <v>31.1350002288818</v>
      </c>
      <c r="CD20" s="31" t="n">
        <f aca="false">VLOOKUP(CD$7,'[2]Curve Summary'!$A$15:$AG$165,20)</f>
        <v>31.286563873291</v>
      </c>
      <c r="CE20" s="31" t="n">
        <f aca="false">VLOOKUP(CE$7,'[2]Curve Summary'!$A$15:$AG$165,20)</f>
        <v>31.3865623474121</v>
      </c>
      <c r="CF20" s="31" t="n">
        <f aca="false">VLOOKUP(CF$7,'[2]Curve Summary'!$A$15:$AG$165,20)</f>
        <v>31.4865608215332</v>
      </c>
      <c r="CG20" s="31" t="n">
        <f aca="false">VLOOKUP(CG$7,'[2]Curve Summary'!$A$15:$AG$165,20)</f>
        <v>34.8557205200195</v>
      </c>
      <c r="CH20" s="31" t="n">
        <f aca="false">VLOOKUP(CH$7,'[2]Curve Summary'!$A$15:$AG$165,20)</f>
        <v>34.2557182312012</v>
      </c>
      <c r="CI20" s="31" t="n">
        <f aca="false">VLOOKUP(CI$7,'[2]Curve Summary'!$A$15:$AG$165,20)</f>
        <v>32.7176780700684</v>
      </c>
      <c r="CJ20" s="31" t="n">
        <f aca="false">VLOOKUP(CJ$7,'[2]Curve Summary'!$A$15:$AG$165,20)</f>
        <v>32.9176788330078</v>
      </c>
      <c r="CK20" s="31" t="n">
        <f aca="false">VLOOKUP(CK$7,'[2]Curve Summary'!$A$15:$AG$165,20)</f>
        <v>35.5700035095215</v>
      </c>
      <c r="CL20" s="31" t="n">
        <f aca="false">VLOOKUP(CL$7,'[2]Curve Summary'!$A$15:$AG$165,20)</f>
        <v>44.5700035095215</v>
      </c>
      <c r="CM20" s="31" t="n">
        <f aca="false">VLOOKUP(CM$7,'[2]Curve Summary'!$A$15:$AG$165,20)</f>
        <v>49.9900025939941</v>
      </c>
      <c r="CN20" s="31" t="n">
        <f aca="false">VLOOKUP(CN$7,'[2]Curve Summary'!$A$15:$AG$165,20)</f>
        <v>49.9900025939941</v>
      </c>
      <c r="CO20" s="31" t="n">
        <f aca="false">VLOOKUP(CO$7,'[2]Curve Summary'!$A$15:$AG$165,20)</f>
        <v>30.9449996948242</v>
      </c>
      <c r="CP20" s="31" t="n">
        <f aca="false">VLOOKUP(CP$7,'[2]Curve Summary'!$A$15:$AG$165,20)</f>
        <v>31.346565246582</v>
      </c>
      <c r="CQ20" s="31" t="n">
        <f aca="false">VLOOKUP(CQ$7,'[2]Curve Summary'!$A$15:$AG$165,20)</f>
        <v>31.4465637207031</v>
      </c>
      <c r="CR20" s="31" t="n">
        <f aca="false">VLOOKUP(CR$7,'[2]Curve Summary'!$A$15:$AG$165,20)</f>
        <v>31.5465621948242</v>
      </c>
      <c r="CS20" s="31" t="n">
        <f aca="false">VLOOKUP(CS$7,'[2]Curve Summary'!$A$15:$AG$165,20)</f>
        <v>35.1657180786133</v>
      </c>
      <c r="CT20" s="31" t="n">
        <f aca="false">VLOOKUP(CT$7,'[2]Curve Summary'!$A$15:$AG$165,20)</f>
        <v>34.5657157897949</v>
      </c>
      <c r="CU20" s="31" t="n">
        <f aca="false">VLOOKUP(CU$7,'[2]Curve Summary'!$A$15:$AG$165,20)</f>
        <v>33.0276794433594</v>
      </c>
      <c r="CV20" s="31" t="n">
        <f aca="false">VLOOKUP(CV$7,'[2]Curve Summary'!$A$15:$AG$165,20)</f>
        <v>33.2276802062988</v>
      </c>
      <c r="CW20" s="31" t="n">
        <f aca="false">VLOOKUP(CW$7,'[2]Curve Summary'!$A$15:$AG$165,20)</f>
        <v>36.3800010681152</v>
      </c>
      <c r="CX20" s="31" t="n">
        <f aca="false">VLOOKUP(CX$7,'[2]Curve Summary'!$A$15:$AG$165,20)</f>
        <v>46.3800010681152</v>
      </c>
      <c r="CY20" s="31" t="n">
        <f aca="false">VLOOKUP(CY$7,'[2]Curve Summary'!$A$15:$AG$165,20)</f>
        <v>51.8000001525879</v>
      </c>
      <c r="CZ20" s="31" t="n">
        <f aca="false">VLOOKUP(CZ$7,'[2]Curve Summary'!$A$15:$AG$165,20)</f>
        <v>51.8000001525879</v>
      </c>
      <c r="DA20" s="31" t="n">
        <f aca="false">VLOOKUP(DA$7,'[2]Curve Summary'!$A$15:$AG$165,20)</f>
        <v>31.0049991607666</v>
      </c>
      <c r="DB20" s="31" t="n">
        <f aca="false">VLOOKUP(DB$7,'[2]Curve Summary'!$A$15:$AG$165,20)</f>
        <v>31.6565628051758</v>
      </c>
      <c r="DC20" s="31" t="n">
        <f aca="false">VLOOKUP(DC$7,'[2]Curve Summary'!$A$15:$AG$165,20)</f>
        <v>31.7565612792969</v>
      </c>
      <c r="DD20" s="31" t="n">
        <f aca="false">VLOOKUP(DD$7,'[2]Curve Summary'!$A$15:$AG$165,20)</f>
        <v>31.856559753418</v>
      </c>
      <c r="DE20" s="31" t="n">
        <f aca="false">VLOOKUP(DE$7,'[2]Curve Summary'!$A$15:$AG$165,20)</f>
        <v>35.6357192993164</v>
      </c>
      <c r="DF20" s="31" t="n">
        <f aca="false">VLOOKUP(DF$7,'[2]Curve Summary'!$A$15:$AG$165,20)</f>
        <v>35.0357170104981</v>
      </c>
      <c r="DG20" s="31" t="n">
        <f aca="false">VLOOKUP(DG$7,'[2]Curve Summary'!$A$15:$AG$165,20)</f>
        <v>33.4976806640625</v>
      </c>
      <c r="DH20" s="31" t="n">
        <f aca="false">VLOOKUP(DH$7,'[2]Curve Summary'!$A$15:$AG$165,20)</f>
        <v>33.697681427002</v>
      </c>
      <c r="DI20" s="31" t="n">
        <f aca="false">VLOOKUP(DI$7,'[2]Curve Summary'!$A$15:$AG$165,20)</f>
        <v>37.3500022888184</v>
      </c>
      <c r="DJ20" s="31" t="n">
        <f aca="false">VLOOKUP(DJ$7,'[2]Curve Summary'!$A$15:$AG$165,20)</f>
        <v>48.3500022888184</v>
      </c>
      <c r="DK20" s="31" t="n">
        <f aca="false">VLOOKUP(DK$7,'[2]Curve Summary'!$A$15:$AG$165,20)</f>
        <v>53.770001373291</v>
      </c>
      <c r="DL20" s="31" t="n">
        <f aca="false">VLOOKUP(DL$7,'[2]Curve Summary'!$A$15:$AG$165,20)</f>
        <v>53.770001373291</v>
      </c>
      <c r="DM20" s="31" t="n">
        <f aca="false">VLOOKUP(DM$7,'[2]Curve Summary'!$A$15:$AG$165,20)</f>
        <v>31.2250003814697</v>
      </c>
      <c r="DN20" s="31" t="n">
        <f aca="false">VLOOKUP(DN$7,'[2]Curve Summary'!$A$15:$AG$165,20)</f>
        <v>32.1265640258789</v>
      </c>
      <c r="DO20" s="31" t="n">
        <f aca="false">VLOOKUP(DO$7,'[2]Curve Summary'!$A$15:$AG$165,20)</f>
        <v>32.2265625</v>
      </c>
      <c r="DP20" s="31" t="n">
        <f aca="false">VLOOKUP(DP$7,'[2]Curve Summary'!$A$15:$AG$165,20)</f>
        <v>32.3265609741211</v>
      </c>
      <c r="DQ20" s="31" t="n">
        <f aca="false">VLOOKUP(DQ$7,'[2]Curve Summary'!$A$15:$AG$165,20)</f>
        <v>35.8757171630859</v>
      </c>
      <c r="DR20" s="31" t="n">
        <f aca="false">VLOOKUP(DR$7,'[2]Curve Summary'!$A$15:$AG$165,20)</f>
        <v>35.2757148742676</v>
      </c>
      <c r="DS20" s="31" t="n">
        <f aca="false">VLOOKUP(DS$7,'[2]Curve Summary'!$A$15:$AG$165,20)</f>
        <v>33.737678527832</v>
      </c>
      <c r="DT20" s="31" t="n">
        <f aca="false">VLOOKUP(DT$7,'[2]Curve Summary'!$A$15:$AG$165,20)</f>
        <v>33.9376792907715</v>
      </c>
      <c r="DU20" s="31" t="n">
        <f aca="false">VLOOKUP(DU$7,'[2]Curve Summary'!$A$15:$AG$165,20)</f>
        <v>38.0900001525879</v>
      </c>
      <c r="DV20" s="31" t="n">
        <f aca="false">VLOOKUP(DV$7,'[2]Curve Summary'!$A$15:$AG$165,20)</f>
        <v>50.0900001525879</v>
      </c>
      <c r="DW20" s="31" t="n">
        <f aca="false">VLOOKUP(DW$7,'[2]Curve Summary'!$A$15:$AG$165,20)</f>
        <v>55.5099992370606</v>
      </c>
      <c r="DX20" s="31" t="n">
        <f aca="false">VLOOKUP(DX$7,'[2]Curve Summary'!$A$15:$AG$165,20)</f>
        <v>55.5099992370606</v>
      </c>
      <c r="DY20" s="31" t="n">
        <f aca="false">VLOOKUP(DY$7,'[2]Curve Summary'!$A$15:$AG$165,20)</f>
        <v>31.2150001525879</v>
      </c>
      <c r="DZ20" s="31" t="n">
        <f aca="false">VLOOKUP(DZ$7,'[2]Curve Summary'!$A$15:$AG$165,20)</f>
        <v>32.3665618896484</v>
      </c>
      <c r="EA20" s="31" t="n">
        <f aca="false">VLOOKUP(EA$7,'[2]Curve Summary'!$A$15:$AG$165,20)</f>
        <v>32.4665603637695</v>
      </c>
      <c r="EB20" s="31" t="n">
        <f aca="false">VLOOKUP(EB$7,'[2]Curve Summary'!$A$15:$AG$165,20)</f>
        <v>32.5665588378906</v>
      </c>
      <c r="EC20" s="31" t="n">
        <f aca="false">VLOOKUP(EC$7,'[2]Curve Summary'!$A$15:$AG$165,20)</f>
        <v>36.245719909668</v>
      </c>
      <c r="ED20" s="31" t="n">
        <f aca="false">VLOOKUP(ED$7,'[2]Curve Summary'!$A$15:$AG$165,20)</f>
        <v>35.6457176208496</v>
      </c>
      <c r="EE20" s="31" t="n">
        <f aca="false">VLOOKUP(EE$7,'[2]Curve Summary'!$A$15:$AG$165,20)</f>
        <v>34.1076812744141</v>
      </c>
      <c r="EF20" s="31" t="n">
        <f aca="false">VLOOKUP(EF$7,'[2]Curve Summary'!$A$15:$AG$165,20)</f>
        <v>34.3076820373535</v>
      </c>
      <c r="EG20" s="31" t="n">
        <f aca="false">VLOOKUP(EG$7,'[2]Curve Summary'!$A$15:$AG$165,20)</f>
        <v>38.9600028991699</v>
      </c>
      <c r="EH20" s="31" t="n">
        <f aca="false">VLOOKUP(EH$7,'[2]Curve Summary'!$A$15:$AG$165,20)</f>
        <v>51.9600028991699</v>
      </c>
      <c r="EI20" s="31" t="n">
        <f aca="false">VLOOKUP(EI$7,'[2]Curve Summary'!$A$15:$AG$165,20)</f>
        <v>57.3800019836426</v>
      </c>
      <c r="EJ20" s="31" t="n">
        <f aca="false">VLOOKUP(EJ$7,'[2]Curve Summary'!$A$15:$AG$165,20)</f>
        <v>57.3800019836426</v>
      </c>
      <c r="EK20" s="31" t="n">
        <f aca="false">VLOOKUP(EK$7,'[2]Curve Summary'!$A$15:$AG$165,20)</f>
        <v>31.3350009918213</v>
      </c>
      <c r="EL20" s="31" t="n">
        <f aca="false">VLOOKUP(EL$7,'[2]Curve Summary'!$A$15:$AG$165,20)</f>
        <v>32.7365646362305</v>
      </c>
      <c r="EM20" s="31" t="n">
        <f aca="false">VLOOKUP(EM$7,'[2]Curve Summary'!$A$15:$AG$165,20)</f>
        <v>32.8365631103516</v>
      </c>
      <c r="EN20" s="31" t="n">
        <f aca="false">VLOOKUP(EN$7,'[2]Curve Summary'!$A$15:$AG$165,20)</f>
        <v>32.9365615844727</v>
      </c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</row>
    <row r="21" customFormat="false" ht="13.7" hidden="false" customHeight="true" outlineLevel="0" collapsed="false">
      <c r="A21" s="52" t="s">
        <v>34</v>
      </c>
      <c r="B21" s="1" t="s">
        <v>35</v>
      </c>
      <c r="C21" s="31" t="e">
        <f aca="false">'E. Power Desk Daily Price'!$AC21</f>
        <v>#VALUE!</v>
      </c>
      <c r="D21" s="31" t="n">
        <f aca="true">IF(ISERROR((AVERAGE(OFFSET('[2]Curve Summary'!$Z$6,17,0,7,1))*7+16*'[2]Curve Summary Backup'!$Z$38)/23),'[2]Curve Summary Backup'!$Z$38,(AVERAGE(OFFSET('[2]Curve Summary'!$Z$6,17,0,7,1))*7+16*'[2]Curve Summary Backup'!$Z$38)/23)</f>
        <v>48.7826086956522</v>
      </c>
      <c r="E21" s="31" t="n">
        <f aca="false">VLOOKUP(E$7,'[2]Curve Summary'!$A$7:$AG$75,26)</f>
        <v>27.9999923706055</v>
      </c>
      <c r="F21" s="31" t="n">
        <f aca="false">AVERAGE(G21:I21)</f>
        <v>29.3749993642171</v>
      </c>
      <c r="G21" s="31" t="n">
        <f aca="false">VLOOKUP(G$7,'[2]Curve Summary'!$A$7:$AG$75,26)</f>
        <v>28.625</v>
      </c>
      <c r="H21" s="31" t="n">
        <f aca="false">VLOOKUP(H$7,'[2]Curve Summary'!$A$7:$AG$75,26)</f>
        <v>28.2499961853027</v>
      </c>
      <c r="I21" s="31" t="n">
        <f aca="false">VLOOKUP(I$7,'[2]Curve Summary'!$A$7:$AG$75,26)</f>
        <v>31.2500019073486</v>
      </c>
      <c r="J21" s="39" t="n">
        <v>34.8278951050805</v>
      </c>
      <c r="K21" s="31" t="n">
        <f aca="false">AVERAGE(L21:M21)</f>
        <v>32.8656671614874</v>
      </c>
      <c r="L21" s="31" t="n">
        <f aca="false">AK21</f>
        <v>33.039668855213</v>
      </c>
      <c r="M21" s="31" t="n">
        <f aca="false">AL21</f>
        <v>32.6916654677618</v>
      </c>
      <c r="N21" s="31" t="n">
        <f aca="false">AVERAGE(O21:P21)</f>
        <v>32.119773155035</v>
      </c>
      <c r="O21" s="31" t="n">
        <f aca="false">AM21</f>
        <v>31.8947746809139</v>
      </c>
      <c r="P21" s="31" t="n">
        <f aca="false">AN21</f>
        <v>32.3447716291561</v>
      </c>
      <c r="Q21" s="31" t="n">
        <f aca="false">AO21</f>
        <v>34.3749961853027</v>
      </c>
      <c r="R21" s="31" t="n">
        <f aca="false">AP21</f>
        <v>43.75</v>
      </c>
      <c r="S21" s="31" t="n">
        <f aca="false">AVERAGE(T21:U21)</f>
        <v>58.5</v>
      </c>
      <c r="T21" s="31" t="n">
        <f aca="false">AQ21</f>
        <v>58.5</v>
      </c>
      <c r="U21" s="31" t="n">
        <f aca="false">AR21</f>
        <v>58.5</v>
      </c>
      <c r="V21" s="31" t="n">
        <f aca="false">AS21</f>
        <v>29.274995803833</v>
      </c>
      <c r="W21" s="31" t="n">
        <f aca="false">AVERAGE(X21:Z21)</f>
        <v>29.8812487820784</v>
      </c>
      <c r="X21" s="31" t="n">
        <f aca="false">AT21</f>
        <v>29.6812492907047</v>
      </c>
      <c r="Y21" s="40" t="n">
        <f aca="false">AU21</f>
        <v>29.8812481462955</v>
      </c>
      <c r="Z21" s="40" t="n">
        <f aca="false">AV21</f>
        <v>30.081248909235</v>
      </c>
      <c r="AA21" s="39" t="n">
        <v>37.1169844085095</v>
      </c>
      <c r="AB21" s="39" t="n">
        <v>35.5583574482039</v>
      </c>
      <c r="AC21" s="39" t="n">
        <v>34.9498815250026</v>
      </c>
      <c r="AD21" s="39" t="n">
        <v>35.4283503037995</v>
      </c>
      <c r="AE21" s="39" t="n">
        <v>37.8096990027473</v>
      </c>
      <c r="AF21" s="41" t="n">
        <v>37.0590183483781</v>
      </c>
      <c r="AG21" s="42" t="n">
        <v>36.794520736852</v>
      </c>
      <c r="AH21" s="45"/>
      <c r="AI21" s="45"/>
      <c r="AJ21" s="36"/>
      <c r="AK21" s="31" t="n">
        <f aca="false">VLOOKUP(AK$7,'[2]Curve Summary'!$A$21:$AG$173,26)</f>
        <v>33.039668855213</v>
      </c>
      <c r="AL21" s="31" t="n">
        <f aca="false">VLOOKUP(AL$7,'[2]Curve Summary'!$A$21:$AG$173,26)</f>
        <v>32.6916654677618</v>
      </c>
      <c r="AM21" s="31" t="n">
        <f aca="false">VLOOKUP(AM$7,'[2]Curve Summary'!$A$21:$AG$173,26)</f>
        <v>31.8947746809139</v>
      </c>
      <c r="AN21" s="31" t="n">
        <f aca="false">VLOOKUP(AN$7,'[2]Curve Summary'!$A$21:$AG$173,26)</f>
        <v>32.3447716291561</v>
      </c>
      <c r="AO21" s="31" t="n">
        <f aca="false">VLOOKUP(AO$7,'[2]Curve Summary'!$A$21:$AG$173,26)</f>
        <v>34.3749961853027</v>
      </c>
      <c r="AP21" s="31" t="n">
        <f aca="false">VLOOKUP(AP$7,'[2]Curve Summary'!$A$21:$AG$173,26)</f>
        <v>43.75</v>
      </c>
      <c r="AQ21" s="31" t="n">
        <f aca="false">VLOOKUP(AQ$7,'[2]Curve Summary'!$A$21:$AG$173,26)</f>
        <v>58.5</v>
      </c>
      <c r="AR21" s="31" t="n">
        <f aca="false">VLOOKUP(AR$7,'[2]Curve Summary'!$A$21:$AG$173,26)</f>
        <v>58.5</v>
      </c>
      <c r="AS21" s="31" t="n">
        <f aca="false">VLOOKUP(AS$7,'[2]Curve Summary'!$A$21:$AG$173,26)</f>
        <v>29.274995803833</v>
      </c>
      <c r="AT21" s="31" t="n">
        <f aca="false">VLOOKUP(AT$7,'[2]Curve Summary'!$A$21:$AG$173,26)</f>
        <v>29.6812492907047</v>
      </c>
      <c r="AU21" s="31" t="n">
        <f aca="false">VLOOKUP(AU$7,'[2]Curve Summary'!$A$21:$AG$173,26)</f>
        <v>29.8812481462955</v>
      </c>
      <c r="AV21" s="31" t="n">
        <f aca="false">VLOOKUP(AV$7,'[2]Curve Summary'!$A$21:$AG$173,26)</f>
        <v>30.081248909235</v>
      </c>
      <c r="AW21" s="31" t="n">
        <f aca="false">VLOOKUP(AW$7,'[2]Curve Summary'!$A$21:$AG$173,26)</f>
        <v>32.5337181091309</v>
      </c>
      <c r="AX21" s="31" t="n">
        <f aca="false">VLOOKUP(AX$7,'[2]Curve Summary'!$A$21:$AG$173,26)</f>
        <v>31.9357147216797</v>
      </c>
      <c r="AY21" s="31" t="n">
        <f aca="false">VLOOKUP(AY$7,'[2]Curve Summary'!$A$21:$AG$173,26)</f>
        <v>31.1476802825928</v>
      </c>
      <c r="AZ21" s="31" t="n">
        <f aca="false">VLOOKUP(AZ$7,'[2]Curve Summary'!$A$21:$AG$173,26)</f>
        <v>31.3476753234863</v>
      </c>
      <c r="BA21" s="31" t="n">
        <f aca="false">VLOOKUP(BA$7,'[2]Curve Summary'!$A$21:$AG$173,26)</f>
        <v>32.9999961853027</v>
      </c>
      <c r="BB21" s="31" t="n">
        <f aca="false">VLOOKUP(BB$7,'[2]Curve Summary'!$A$21:$AG$173,26)</f>
        <v>42.25</v>
      </c>
      <c r="BC21" s="31" t="n">
        <f aca="false">VLOOKUP(BC$7,'[2]Curve Summary'!$A$21:$AG$173,26)</f>
        <v>53</v>
      </c>
      <c r="BD21" s="31" t="n">
        <f aca="false">VLOOKUP(BD$7,'[2]Curve Summary'!$A$21:$AG$173,26)</f>
        <v>53</v>
      </c>
      <c r="BE21" s="31" t="n">
        <f aca="false">VLOOKUP(BE$7,'[2]Curve Summary'!$A$21:$AG$173,26)</f>
        <v>29.6249961853027</v>
      </c>
      <c r="BF21" s="31" t="n">
        <f aca="false">VLOOKUP(BF$7,'[2]Curve Summary'!$A$21:$AG$173,26)</f>
        <v>29.076566696167</v>
      </c>
      <c r="BG21" s="31" t="n">
        <f aca="false">VLOOKUP(BG$7,'[2]Curve Summary'!$A$21:$AG$173,26)</f>
        <v>29.2765617370605</v>
      </c>
      <c r="BH21" s="31" t="n">
        <f aca="false">VLOOKUP(BH$7,'[2]Curve Summary'!$A$21:$AG$173,26)</f>
        <v>30.1265621185303</v>
      </c>
      <c r="BI21" s="31" t="n">
        <f aca="false">VLOOKUP(BI$7,'[2]Curve Summary'!$A$21:$AG$173,26)</f>
        <v>33.3037185668945</v>
      </c>
      <c r="BJ21" s="31" t="n">
        <f aca="false">VLOOKUP(BJ$7,'[2]Curve Summary'!$A$21:$AG$173,26)</f>
        <v>32.7057151794434</v>
      </c>
      <c r="BK21" s="31" t="n">
        <f aca="false">VLOOKUP(BK$7,'[2]Curve Summary'!$A$21:$AG$173,26)</f>
        <v>31.6676826477051</v>
      </c>
      <c r="BL21" s="31" t="n">
        <f aca="false">VLOOKUP(BL$7,'[2]Curve Summary'!$A$21:$AG$173,26)</f>
        <v>31.8676776885986</v>
      </c>
      <c r="BM21" s="31" t="n">
        <f aca="false">VLOOKUP(BM$7,'[2]Curve Summary'!$A$21:$AG$173,26)</f>
        <v>33.0199966430664</v>
      </c>
      <c r="BN21" s="31" t="n">
        <f aca="false">VLOOKUP(BN$7,'[2]Curve Summary'!$A$21:$AG$173,26)</f>
        <v>41.7700004577637</v>
      </c>
      <c r="BO21" s="31" t="n">
        <f aca="false">VLOOKUP(BO$7,'[2]Curve Summary'!$A$21:$AG$173,26)</f>
        <v>47.9399995422363</v>
      </c>
      <c r="BP21" s="31" t="n">
        <f aca="false">VLOOKUP(BP$7,'[2]Curve Summary'!$A$21:$AG$173,26)</f>
        <v>47.9399995422363</v>
      </c>
      <c r="BQ21" s="31" t="n">
        <f aca="false">VLOOKUP(BQ$7,'[2]Curve Summary'!$A$21:$AG$173,26)</f>
        <v>29.644998550415</v>
      </c>
      <c r="BR21" s="31" t="n">
        <f aca="false">VLOOKUP(BR$7,'[2]Curve Summary'!$A$21:$AG$173,26)</f>
        <v>29.3465671539307</v>
      </c>
      <c r="BS21" s="31" t="n">
        <f aca="false">VLOOKUP(BS$7,'[2]Curve Summary'!$A$21:$AG$173,26)</f>
        <v>29.5465621948242</v>
      </c>
      <c r="BT21" s="31" t="n">
        <f aca="false">VLOOKUP(BT$7,'[2]Curve Summary'!$A$21:$AG$173,26)</f>
        <v>30.3965625762939</v>
      </c>
      <c r="BU21" s="31" t="n">
        <f aca="false">VLOOKUP(BU$7,'[2]Curve Summary'!$A$21:$AG$173,26)</f>
        <v>34.1037216186523</v>
      </c>
      <c r="BV21" s="31" t="n">
        <f aca="false">VLOOKUP(BV$7,'[2]Curve Summary'!$A$21:$AG$173,26)</f>
        <v>33.5057144165039</v>
      </c>
      <c r="BW21" s="31" t="n">
        <f aca="false">VLOOKUP(BW$7,'[2]Curve Summary'!$A$21:$AG$173,26)</f>
        <v>32.4676856994629</v>
      </c>
      <c r="BX21" s="31" t="n">
        <f aca="false">VLOOKUP(BX$7,'[2]Curve Summary'!$A$21:$AG$173,26)</f>
        <v>32.6676826477051</v>
      </c>
      <c r="BY21" s="31" t="n">
        <f aca="false">VLOOKUP(BY$7,'[2]Curve Summary'!$A$21:$AG$173,26)</f>
        <v>33.8199996948242</v>
      </c>
      <c r="BZ21" s="31" t="n">
        <f aca="false">VLOOKUP(BZ$7,'[2]Curve Summary'!$A$21:$AG$173,26)</f>
        <v>41.5700035095215</v>
      </c>
      <c r="CA21" s="31" t="n">
        <f aca="false">VLOOKUP(CA$7,'[2]Curve Summary'!$A$21:$AG$173,26)</f>
        <v>46.7400025939941</v>
      </c>
      <c r="CB21" s="31" t="n">
        <f aca="false">VLOOKUP(CB$7,'[2]Curve Summary'!$A$21:$AG$173,26)</f>
        <v>46.7400025939941</v>
      </c>
      <c r="CC21" s="31" t="n">
        <f aca="false">VLOOKUP(CC$7,'[2]Curve Summary'!$A$21:$AG$173,26)</f>
        <v>30.444995880127</v>
      </c>
      <c r="CD21" s="31" t="n">
        <f aca="false">VLOOKUP(CD$7,'[2]Curve Summary'!$A$21:$AG$173,26)</f>
        <v>30.3965682983398</v>
      </c>
      <c r="CE21" s="31" t="n">
        <f aca="false">VLOOKUP(CE$7,'[2]Curve Summary'!$A$21:$AG$173,26)</f>
        <v>30.5965633392334</v>
      </c>
      <c r="CF21" s="31" t="n">
        <f aca="false">VLOOKUP(CF$7,'[2]Curve Summary'!$A$21:$AG$173,26)</f>
        <v>31.4465675354004</v>
      </c>
      <c r="CG21" s="31" t="n">
        <f aca="false">VLOOKUP(CG$7,'[2]Curve Summary'!$A$21:$AG$173,26)</f>
        <v>34.3237190246582</v>
      </c>
      <c r="CH21" s="31" t="n">
        <f aca="false">VLOOKUP(CH$7,'[2]Curve Summary'!$A$21:$AG$173,26)</f>
        <v>33.725715637207</v>
      </c>
      <c r="CI21" s="31" t="n">
        <f aca="false">VLOOKUP(CI$7,'[2]Curve Summary'!$A$21:$AG$173,26)</f>
        <v>32.6876831054688</v>
      </c>
      <c r="CJ21" s="31" t="n">
        <f aca="false">VLOOKUP(CJ$7,'[2]Curve Summary'!$A$21:$AG$173,26)</f>
        <v>32.8876838684082</v>
      </c>
      <c r="CK21" s="31" t="n">
        <f aca="false">VLOOKUP(CK$7,'[2]Curve Summary'!$A$21:$AG$173,26)</f>
        <v>34.5399971008301</v>
      </c>
      <c r="CL21" s="31" t="n">
        <f aca="false">VLOOKUP(CL$7,'[2]Curve Summary'!$A$21:$AG$173,26)</f>
        <v>43.2900009155273</v>
      </c>
      <c r="CM21" s="31" t="n">
        <f aca="false">VLOOKUP(CM$7,'[2]Curve Summary'!$A$21:$AG$173,26)</f>
        <v>48.46</v>
      </c>
      <c r="CN21" s="31" t="n">
        <f aca="false">VLOOKUP(CN$7,'[2]Curve Summary'!$A$21:$AG$173,26)</f>
        <v>48.46</v>
      </c>
      <c r="CO21" s="31" t="n">
        <f aca="false">VLOOKUP(CO$7,'[2]Curve Summary'!$A$21:$AG$173,26)</f>
        <v>30.4149951934814</v>
      </c>
      <c r="CP21" s="31" t="n">
        <f aca="false">VLOOKUP(CP$7,'[2]Curve Summary'!$A$21:$AG$173,26)</f>
        <v>30.6165657043457</v>
      </c>
      <c r="CQ21" s="31" t="n">
        <f aca="false">VLOOKUP(CQ$7,'[2]Curve Summary'!$A$21:$AG$173,26)</f>
        <v>30.8165588378906</v>
      </c>
      <c r="CR21" s="31" t="n">
        <f aca="false">VLOOKUP(CR$7,'[2]Curve Summary'!$A$21:$AG$173,26)</f>
        <v>31.666561126709</v>
      </c>
      <c r="CS21" s="31" t="n">
        <f aca="false">VLOOKUP(CS$7,'[2]Curve Summary'!$A$21:$AG$173,26)</f>
        <v>34.8337211608887</v>
      </c>
      <c r="CT21" s="31" t="n">
        <f aca="false">VLOOKUP(CT$7,'[2]Curve Summary'!$A$21:$AG$173,26)</f>
        <v>34.2357177734375</v>
      </c>
      <c r="CU21" s="31" t="n">
        <f aca="false">VLOOKUP(CU$7,'[2]Curve Summary'!$A$21:$AG$173,26)</f>
        <v>33.197681427002</v>
      </c>
      <c r="CV21" s="31" t="n">
        <f aca="false">VLOOKUP(CV$7,'[2]Curve Summary'!$A$21:$AG$173,26)</f>
        <v>33.3976783752441</v>
      </c>
      <c r="CW21" s="31" t="n">
        <f aca="false">VLOOKUP(CW$7,'[2]Curve Summary'!$A$21:$AG$173,26)</f>
        <v>35.5499992370606</v>
      </c>
      <c r="CX21" s="31" t="n">
        <f aca="false">VLOOKUP(CX$7,'[2]Curve Summary'!$A$21:$AG$173,26)</f>
        <v>45.3000030517578</v>
      </c>
      <c r="CY21" s="31" t="n">
        <f aca="false">VLOOKUP(CY$7,'[2]Curve Summary'!$A$21:$AG$173,26)</f>
        <v>50.4700021362305</v>
      </c>
      <c r="CZ21" s="31" t="n">
        <f aca="false">VLOOKUP(CZ$7,'[2]Curve Summary'!$A$21:$AG$173,26)</f>
        <v>50.4700021362305</v>
      </c>
      <c r="DA21" s="31" t="n">
        <f aca="false">VLOOKUP(DA$7,'[2]Curve Summary'!$A$21:$AG$173,26)</f>
        <v>30.6749954223633</v>
      </c>
      <c r="DB21" s="31" t="n">
        <f aca="false">VLOOKUP(DB$7,'[2]Curve Summary'!$A$21:$AG$173,26)</f>
        <v>31.1265678405762</v>
      </c>
      <c r="DC21" s="31" t="n">
        <f aca="false">VLOOKUP(DC$7,'[2]Curve Summary'!$A$21:$AG$173,26)</f>
        <v>31.3265609741211</v>
      </c>
      <c r="DD21" s="31" t="n">
        <f aca="false">VLOOKUP(DD$7,'[2]Curve Summary'!$A$21:$AG$173,26)</f>
        <v>32.1765632629395</v>
      </c>
      <c r="DE21" s="31" t="n">
        <f aca="false">VLOOKUP(DE$7,'[2]Curve Summary'!$A$21:$AG$173,26)</f>
        <v>35.443717956543</v>
      </c>
      <c r="DF21" s="31" t="n">
        <f aca="false">VLOOKUP(DF$7,'[2]Curve Summary'!$A$21:$AG$173,26)</f>
        <v>34.8457145690918</v>
      </c>
      <c r="DG21" s="31" t="n">
        <f aca="false">VLOOKUP(DG$7,'[2]Curve Summary'!$A$21:$AG$173,26)</f>
        <v>33.8076820373535</v>
      </c>
      <c r="DH21" s="31" t="n">
        <f aca="false">VLOOKUP(DH$7,'[2]Curve Summary'!$A$21:$AG$173,26)</f>
        <v>34.007682800293</v>
      </c>
      <c r="DI21" s="31" t="n">
        <f aca="false">VLOOKUP(DI$7,'[2]Curve Summary'!$A$21:$AG$173,26)</f>
        <v>36.6599998474121</v>
      </c>
      <c r="DJ21" s="31" t="n">
        <f aca="false">VLOOKUP(DJ$7,'[2]Curve Summary'!$A$21:$AG$173,26)</f>
        <v>47.4100036621094</v>
      </c>
      <c r="DK21" s="31" t="n">
        <f aca="false">VLOOKUP(DK$7,'[2]Curve Summary'!$A$21:$AG$173,26)</f>
        <v>52.580002746582</v>
      </c>
      <c r="DL21" s="31" t="n">
        <f aca="false">VLOOKUP(DL$7,'[2]Curve Summary'!$A$21:$AG$173,26)</f>
        <v>52.580002746582</v>
      </c>
      <c r="DM21" s="31" t="n">
        <f aca="false">VLOOKUP(DM$7,'[2]Curve Summary'!$A$21:$AG$173,26)</f>
        <v>31.0349960327148</v>
      </c>
      <c r="DN21" s="31" t="n">
        <f aca="false">VLOOKUP(DN$7,'[2]Curve Summary'!$A$21:$AG$173,26)</f>
        <v>31.7365684509277</v>
      </c>
      <c r="DO21" s="31" t="n">
        <f aca="false">VLOOKUP(DO$7,'[2]Curve Summary'!$A$21:$AG$173,26)</f>
        <v>31.9365615844727</v>
      </c>
      <c r="DP21" s="31" t="n">
        <f aca="false">VLOOKUP(DP$7,'[2]Curve Summary'!$A$21:$AG$173,26)</f>
        <v>32.7865600585938</v>
      </c>
      <c r="DQ21" s="31" t="n">
        <f aca="false">VLOOKUP(DQ$7,'[2]Curve Summary'!$A$21:$AG$173,26)</f>
        <v>35.6837196350098</v>
      </c>
      <c r="DR21" s="31" t="n">
        <f aca="false">VLOOKUP(DR$7,'[2]Curve Summary'!$A$21:$AG$173,26)</f>
        <v>35.0857162475586</v>
      </c>
      <c r="DS21" s="31" t="n">
        <f aca="false">VLOOKUP(DS$7,'[2]Curve Summary'!$A$21:$AG$173,26)</f>
        <v>34.0476799011231</v>
      </c>
      <c r="DT21" s="31" t="n">
        <f aca="false">VLOOKUP(DT$7,'[2]Curve Summary'!$A$21:$AG$173,26)</f>
        <v>34.2476806640625</v>
      </c>
      <c r="DU21" s="31" t="n">
        <f aca="false">VLOOKUP(DU$7,'[2]Curve Summary'!$A$21:$AG$173,26)</f>
        <v>37.3999977111816</v>
      </c>
      <c r="DV21" s="31" t="n">
        <f aca="false">VLOOKUP(DV$7,'[2]Curve Summary'!$A$21:$AG$173,26)</f>
        <v>49.1500015258789</v>
      </c>
      <c r="DW21" s="31" t="n">
        <f aca="false">VLOOKUP(DW$7,'[2]Curve Summary'!$A$21:$AG$173,26)</f>
        <v>54.3200006103516</v>
      </c>
      <c r="DX21" s="31" t="n">
        <f aca="false">VLOOKUP(DX$7,'[2]Curve Summary'!$A$21:$AG$173,26)</f>
        <v>54.3200006103516</v>
      </c>
      <c r="DY21" s="31" t="n">
        <f aca="false">VLOOKUP(DY$7,'[2]Curve Summary'!$A$21:$AG$173,26)</f>
        <v>31.024995803833</v>
      </c>
      <c r="DZ21" s="31" t="n">
        <f aca="false">VLOOKUP(DZ$7,'[2]Curve Summary'!$A$21:$AG$173,26)</f>
        <v>31.9765663146973</v>
      </c>
      <c r="EA21" s="31" t="n">
        <f aca="false">VLOOKUP(EA$7,'[2]Curve Summary'!$A$21:$AG$173,26)</f>
        <v>32.1765594482422</v>
      </c>
      <c r="EB21" s="31" t="n">
        <f aca="false">VLOOKUP(EB$7,'[2]Curve Summary'!$A$21:$AG$173,26)</f>
        <v>33.0265617370606</v>
      </c>
      <c r="EC21" s="31" t="n">
        <f aca="false">VLOOKUP(EC$7,'[2]Curve Summary'!$A$21:$AG$173,26)</f>
        <v>36.1437187194824</v>
      </c>
      <c r="ED21" s="31" t="n">
        <f aca="false">VLOOKUP(ED$7,'[2]Curve Summary'!$A$21:$AG$173,26)</f>
        <v>35.5457153320313</v>
      </c>
      <c r="EE21" s="31" t="n">
        <f aca="false">VLOOKUP(EE$7,'[2]Curve Summary'!$A$21:$AG$173,26)</f>
        <v>34.5076789855957</v>
      </c>
      <c r="EF21" s="31" t="n">
        <f aca="false">VLOOKUP(EF$7,'[2]Curve Summary'!$A$21:$AG$173,26)</f>
        <v>34.7076797485352</v>
      </c>
      <c r="EG21" s="31" t="n">
        <f aca="false">VLOOKUP(EG$7,'[2]Curve Summary'!$A$21:$AG$173,26)</f>
        <v>38.3599967956543</v>
      </c>
      <c r="EH21" s="31" t="n">
        <f aca="false">VLOOKUP(EH$7,'[2]Curve Summary'!$A$21:$AG$173,26)</f>
        <v>51.1100006103516</v>
      </c>
      <c r="EI21" s="31" t="n">
        <f aca="false">VLOOKUP(EI$7,'[2]Curve Summary'!$A$21:$AG$173,26)</f>
        <v>56.2799996948242</v>
      </c>
      <c r="EJ21" s="31" t="n">
        <f aca="false">VLOOKUP(EJ$7,'[2]Curve Summary'!$A$21:$AG$173,26)</f>
        <v>56.2799996948242</v>
      </c>
      <c r="EK21" s="31" t="n">
        <f aca="false">VLOOKUP(EK$7,'[2]Curve Summary'!$A$21:$AG$173,26)</f>
        <v>31.2349967956543</v>
      </c>
      <c r="EL21" s="31" t="n">
        <f aca="false">VLOOKUP(EL$7,'[2]Curve Summary'!$A$21:$AG$173,26)</f>
        <v>32.4365653991699</v>
      </c>
      <c r="EM21" s="31" t="n">
        <f aca="false">VLOOKUP(EM$7,'[2]Curve Summary'!$A$21:$AG$173,26)</f>
        <v>32.6365585327148</v>
      </c>
      <c r="EN21" s="31" t="n">
        <f aca="false">VLOOKUP(EN$7,'[2]Curve Summary'!$A$21:$AG$173,26)</f>
        <v>33.4865608215332</v>
      </c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</row>
    <row r="22" customFormat="false" ht="13.7" hidden="false" customHeight="true" outlineLevel="0" collapsed="false">
      <c r="A22" s="52" t="s">
        <v>36</v>
      </c>
      <c r="B22" s="1" t="s">
        <v>36</v>
      </c>
      <c r="C22" s="31" t="e">
        <f aca="false">'E. Power Desk Daily Price'!$AC22</f>
        <v>#VALUE!</v>
      </c>
      <c r="D22" s="31" t="n">
        <f aca="true">IF(ISERROR((AVERAGE(OFFSET('[2]Curve Summary'!$AD$6,17,0,7,1))*7+16*'[2]Curve Summary Backup'!$AD$38)/23),'[2]Curve Summary Backup'!$AD$38,(AVERAGE(OFFSET('[2]Curve Summary'!$AD$6,17,0,7,1))*7+16*'[2]Curve Summary Backup'!$AD$38)/23)</f>
        <v>51</v>
      </c>
      <c r="E22" s="31" t="n">
        <f aca="false">VLOOKUP(E$7,'[2]Curve Summary'!$A$7:$AG$71,30)</f>
        <v>31.5000038146973</v>
      </c>
      <c r="F22" s="31" t="n">
        <f aca="false">AVERAGE(G22:I22)</f>
        <v>31.0998903910319</v>
      </c>
      <c r="G22" s="31" t="n">
        <f aca="false">VLOOKUP(G$7,'[2]Curve Summary'!$A$7:$AG$71,30)</f>
        <v>30.3765563964844</v>
      </c>
      <c r="H22" s="31" t="n">
        <f aca="false">VLOOKUP(H$7,'[2]Curve Summary'!$A$7:$AG$71,30)</f>
        <v>31.501558303833</v>
      </c>
      <c r="I22" s="31" t="n">
        <f aca="false">VLOOKUP(I$7,'[2]Curve Summary'!$A$7:$AG$71,30)</f>
        <v>31.4215564727783</v>
      </c>
      <c r="J22" s="39" t="n">
        <v>36.9805315205308</v>
      </c>
      <c r="K22" s="31" t="n">
        <f aca="false">AVERAGE(L22:M22)</f>
        <v>34.1275003524054</v>
      </c>
      <c r="L22" s="31" t="n">
        <f aca="false">AK22</f>
        <v>34.1299970717657</v>
      </c>
      <c r="M22" s="31" t="n">
        <f aca="false">AL22</f>
        <v>34.125003633045</v>
      </c>
      <c r="N22" s="31" t="n">
        <f aca="false">AVERAGE(O22:P22)</f>
        <v>32.8749992902889</v>
      </c>
      <c r="O22" s="31" t="n">
        <f aca="false">AM22</f>
        <v>32.8749992902889</v>
      </c>
      <c r="P22" s="31" t="n">
        <f aca="false">AN22</f>
        <v>32.8749992902889</v>
      </c>
      <c r="Q22" s="31" t="n">
        <f aca="false">AO22</f>
        <v>35.625</v>
      </c>
      <c r="R22" s="31" t="n">
        <f aca="false">AP22</f>
        <v>45.75</v>
      </c>
      <c r="S22" s="31" t="n">
        <f aca="false">AVERAGE(T22:U22)</f>
        <v>60</v>
      </c>
      <c r="T22" s="31" t="n">
        <f aca="false">AQ22</f>
        <v>60</v>
      </c>
      <c r="U22" s="31" t="n">
        <f aca="false">AR22</f>
        <v>60</v>
      </c>
      <c r="V22" s="31" t="n">
        <f aca="false">AS22</f>
        <v>30.875</v>
      </c>
      <c r="W22" s="31" t="n">
        <f aca="false">AVERAGE(X22:Z22)</f>
        <v>30.8749996721745</v>
      </c>
      <c r="X22" s="31" t="n">
        <f aca="false">AT22</f>
        <v>30.8749996721745</v>
      </c>
      <c r="Y22" s="40" t="n">
        <f aca="false">AU22</f>
        <v>30.8749996721745</v>
      </c>
      <c r="Z22" s="40" t="n">
        <f aca="false">AV22</f>
        <v>30.8749996721745</v>
      </c>
      <c r="AA22" s="39" t="n">
        <v>38.3499410068288</v>
      </c>
      <c r="AB22" s="39" t="n">
        <v>36.7061887853286</v>
      </c>
      <c r="AC22" s="39" t="n">
        <v>35.964047863437</v>
      </c>
      <c r="AD22" s="39" t="n">
        <v>36.362264518289</v>
      </c>
      <c r="AE22" s="39" t="n">
        <v>38.3174171861511</v>
      </c>
      <c r="AF22" s="41" t="n">
        <v>37.7003143638679</v>
      </c>
      <c r="AG22" s="42" t="n">
        <v>37.6277272830995</v>
      </c>
      <c r="AH22" s="45"/>
      <c r="AI22" s="45"/>
      <c r="AJ22" s="36"/>
      <c r="AK22" s="31" t="n">
        <f aca="false">VLOOKUP(AK$7,'[2]Curve Summary'!$A$19:$AG$169,30)</f>
        <v>34.1299970717657</v>
      </c>
      <c r="AL22" s="31" t="n">
        <f aca="false">VLOOKUP(AL$7,'[2]Curve Summary'!$A$19:$AG$169,30)</f>
        <v>34.125003633045</v>
      </c>
      <c r="AM22" s="31" t="n">
        <f aca="false">VLOOKUP(AM$7,'[2]Curve Summary'!$A$19:$AG$169,30)</f>
        <v>32.8749992902889</v>
      </c>
      <c r="AN22" s="31" t="n">
        <f aca="false">VLOOKUP(AN$7,'[2]Curve Summary'!$A$19:$AG$169,30)</f>
        <v>32.8749992902889</v>
      </c>
      <c r="AO22" s="31" t="n">
        <f aca="false">VLOOKUP(AO$7,'[2]Curve Summary'!$A$19:$AG$169,30)</f>
        <v>35.625</v>
      </c>
      <c r="AP22" s="31" t="n">
        <f aca="false">VLOOKUP(AP$7,'[2]Curve Summary'!$A$19:$AG$169,30)</f>
        <v>45.75</v>
      </c>
      <c r="AQ22" s="31" t="n">
        <f aca="false">VLOOKUP(AQ$7,'[2]Curve Summary'!$A$19:$AG$169,30)</f>
        <v>60</v>
      </c>
      <c r="AR22" s="31" t="n">
        <f aca="false">VLOOKUP(AR$7,'[2]Curve Summary'!$A$19:$AG$169,30)</f>
        <v>60</v>
      </c>
      <c r="AS22" s="31" t="n">
        <f aca="false">VLOOKUP(AS$7,'[2]Curve Summary'!$A$19:$AG$169,30)</f>
        <v>30.875</v>
      </c>
      <c r="AT22" s="31" t="n">
        <f aca="false">VLOOKUP(AT$7,'[2]Curve Summary'!$A$19:$AG$169,30)</f>
        <v>30.8749996721745</v>
      </c>
      <c r="AU22" s="31" t="n">
        <f aca="false">VLOOKUP(AU$7,'[2]Curve Summary'!$A$19:$AG$169,30)</f>
        <v>30.8749996721745</v>
      </c>
      <c r="AV22" s="31" t="n">
        <f aca="false">VLOOKUP(AV$7,'[2]Curve Summary'!$A$19:$AG$169,30)</f>
        <v>30.8749996721745</v>
      </c>
      <c r="AW22" s="31" t="n">
        <f aca="false">VLOOKUP(AW$7,'[2]Curve Summary'!$A$19:$AG$169,30)</f>
        <v>33.7083244323731</v>
      </c>
      <c r="AX22" s="31" t="n">
        <f aca="false">VLOOKUP(AX$7,'[2]Curve Summary'!$A$19:$AG$169,30)</f>
        <v>33.7033309936523</v>
      </c>
      <c r="AY22" s="31" t="n">
        <f aca="false">VLOOKUP(AY$7,'[2]Curve Summary'!$A$19:$AG$169,30)</f>
        <v>32.2504005432129</v>
      </c>
      <c r="AZ22" s="31" t="n">
        <f aca="false">VLOOKUP(AZ$7,'[2]Curve Summary'!$A$19:$AG$169,30)</f>
        <v>32.2504005432129</v>
      </c>
      <c r="BA22" s="31" t="n">
        <f aca="false">VLOOKUP(BA$7,'[2]Curve Summary'!$A$19:$AG$169,30)</f>
        <v>34.6964302062988</v>
      </c>
      <c r="BB22" s="31" t="n">
        <f aca="false">VLOOKUP(BB$7,'[2]Curve Summary'!$A$19:$AG$169,30)</f>
        <v>43.4471435546875</v>
      </c>
      <c r="BC22" s="31" t="n">
        <f aca="false">VLOOKUP(BC$7,'[2]Curve Summary'!$A$19:$AG$169,30)</f>
        <v>54.2528533935547</v>
      </c>
      <c r="BD22" s="31" t="n">
        <f aca="false">VLOOKUP(BD$7,'[2]Curve Summary'!$A$19:$AG$169,30)</f>
        <v>54.2528533935547</v>
      </c>
      <c r="BE22" s="31" t="n">
        <f aca="false">VLOOKUP(BE$7,'[2]Curve Summary'!$A$19:$AG$169,30)</f>
        <v>30.2478580474854</v>
      </c>
      <c r="BF22" s="31" t="n">
        <f aca="false">VLOOKUP(BF$7,'[2]Curve Summary'!$A$19:$AG$169,30)</f>
        <v>30.4463806152344</v>
      </c>
      <c r="BG22" s="31" t="n">
        <f aca="false">VLOOKUP(BG$7,'[2]Curve Summary'!$A$19:$AG$169,30)</f>
        <v>30.446382522583</v>
      </c>
      <c r="BH22" s="31" t="n">
        <f aca="false">VLOOKUP(BH$7,'[2]Curve Summary'!$A$19:$AG$169,30)</f>
        <v>30.4463806152344</v>
      </c>
      <c r="BI22" s="31" t="n">
        <f aca="false">VLOOKUP(BI$7,'[2]Curve Summary'!$A$19:$AG$169,30)</f>
        <v>31.5499954223633</v>
      </c>
      <c r="BJ22" s="31" t="n">
        <f aca="false">VLOOKUP(BJ$7,'[2]Curve Summary'!$A$19:$AG$169,30)</f>
        <v>31.7950019836426</v>
      </c>
      <c r="BK22" s="31" t="n">
        <f aca="false">VLOOKUP(BK$7,'[2]Curve Summary'!$A$19:$AG$169,30)</f>
        <v>31.5950126647949</v>
      </c>
      <c r="BL22" s="31" t="n">
        <f aca="false">VLOOKUP(BL$7,'[2]Curve Summary'!$A$19:$AG$169,30)</f>
        <v>31.3450126647949</v>
      </c>
      <c r="BM22" s="31" t="n">
        <f aca="false">VLOOKUP(BM$7,'[2]Curve Summary'!$A$19:$AG$169,30)</f>
        <v>32.6700019836426</v>
      </c>
      <c r="BN22" s="31" t="n">
        <f aca="false">VLOOKUP(BN$7,'[2]Curve Summary'!$A$19:$AG$169,30)</f>
        <v>44.9171447753906</v>
      </c>
      <c r="BO22" s="31" t="n">
        <f aca="false">VLOOKUP(BO$7,'[2]Curve Summary'!$A$19:$AG$169,30)</f>
        <v>52.1678552246094</v>
      </c>
      <c r="BP22" s="31" t="n">
        <f aca="false">VLOOKUP(BP$7,'[2]Curve Summary'!$A$19:$AG$169,30)</f>
        <v>52.0428552246094</v>
      </c>
      <c r="BQ22" s="31" t="n">
        <f aca="false">VLOOKUP(BQ$7,'[2]Curve Summary'!$A$19:$AG$169,30)</f>
        <v>30.3178596496582</v>
      </c>
      <c r="BR22" s="31" t="n">
        <f aca="false">VLOOKUP(BR$7,'[2]Curve Summary'!$A$19:$AG$169,30)</f>
        <v>30.7913799285889</v>
      </c>
      <c r="BS22" s="31" t="n">
        <f aca="false">VLOOKUP(BS$7,'[2]Curve Summary'!$A$19:$AG$169,30)</f>
        <v>31.1663818359375</v>
      </c>
      <c r="BT22" s="31" t="n">
        <f aca="false">VLOOKUP(BT$7,'[2]Curve Summary'!$A$19:$AG$169,30)</f>
        <v>30.7913799285889</v>
      </c>
      <c r="BU22" s="31" t="n">
        <f aca="false">VLOOKUP(BU$7,'[2]Curve Summary'!$A$19:$AG$169,30)</f>
        <v>32.0400009155273</v>
      </c>
      <c r="BV22" s="31" t="n">
        <f aca="false">VLOOKUP(BV$7,'[2]Curve Summary'!$A$19:$AG$169,30)</f>
        <v>31.7828674316406</v>
      </c>
      <c r="BW22" s="31" t="n">
        <f aca="false">VLOOKUP(BW$7,'[2]Curve Summary'!$A$19:$AG$169,30)</f>
        <v>33.9335060119629</v>
      </c>
      <c r="BX22" s="31" t="n">
        <f aca="false">VLOOKUP(BX$7,'[2]Curve Summary'!$A$19:$AG$169,30)</f>
        <v>34.5335502624512</v>
      </c>
      <c r="BY22" s="31" t="n">
        <f aca="false">VLOOKUP(BY$7,'[2]Curve Summary'!$A$19:$AG$169,30)</f>
        <v>32.2635688781738</v>
      </c>
      <c r="BZ22" s="31" t="n">
        <f aca="false">VLOOKUP(BZ$7,'[2]Curve Summary'!$A$19:$AG$169,30)</f>
        <v>43.5100021362305</v>
      </c>
      <c r="CA22" s="31" t="n">
        <f aca="false">VLOOKUP(CA$7,'[2]Curve Summary'!$A$19:$AG$169,30)</f>
        <v>50.9049996948242</v>
      </c>
      <c r="CB22" s="31" t="n">
        <f aca="false">VLOOKUP(CB$7,'[2]Curve Summary'!$A$19:$AG$169,30)</f>
        <v>50.7799996948242</v>
      </c>
      <c r="CC22" s="31" t="n">
        <f aca="false">VLOOKUP(CC$7,'[2]Curve Summary'!$A$19:$AG$169,30)</f>
        <v>30.3100032806397</v>
      </c>
      <c r="CD22" s="31" t="n">
        <f aca="false">VLOOKUP(CD$7,'[2]Curve Summary'!$A$19:$AG$169,30)</f>
        <v>31.5353164672852</v>
      </c>
      <c r="CE22" s="31" t="n">
        <f aca="false">VLOOKUP(CE$7,'[2]Curve Summary'!$A$19:$AG$169,30)</f>
        <v>32.0103149414063</v>
      </c>
      <c r="CF22" s="31" t="n">
        <f aca="false">VLOOKUP(CF$7,'[2]Curve Summary'!$A$19:$AG$169,30)</f>
        <v>31.7353134155273</v>
      </c>
      <c r="CG22" s="31" t="n">
        <f aca="false">VLOOKUP(CG$7,'[2]Curve Summary'!$A$19:$AG$169,30)</f>
        <v>35.2278671264648</v>
      </c>
      <c r="CH22" s="31" t="n">
        <f aca="false">VLOOKUP(CH$7,'[2]Curve Summary'!$A$19:$AG$169,30)</f>
        <v>34.3778648376465</v>
      </c>
      <c r="CI22" s="31" t="n">
        <f aca="false">VLOOKUP(CI$7,'[2]Curve Summary'!$A$19:$AG$169,30)</f>
        <v>32.6435585021973</v>
      </c>
      <c r="CJ22" s="31" t="n">
        <f aca="false">VLOOKUP(CJ$7,'[2]Curve Summary'!$A$19:$AG$169,30)</f>
        <v>32.0935668945313</v>
      </c>
      <c r="CK22" s="31" t="n">
        <f aca="false">VLOOKUP(CK$7,'[2]Curve Summary'!$A$19:$AG$169,30)</f>
        <v>32.8235664367676</v>
      </c>
      <c r="CL22" s="31" t="n">
        <f aca="false">VLOOKUP(CL$7,'[2]Curve Summary'!$A$19:$AG$169,30)</f>
        <v>43.5700035095215</v>
      </c>
      <c r="CM22" s="31" t="n">
        <f aca="false">VLOOKUP(CM$7,'[2]Curve Summary'!$A$19:$AG$169,30)</f>
        <v>51.9650048828125</v>
      </c>
      <c r="CN22" s="31" t="n">
        <f aca="false">VLOOKUP(CN$7,'[2]Curve Summary'!$A$19:$AG$169,30)</f>
        <v>51.8400048828125</v>
      </c>
      <c r="CO22" s="31" t="n">
        <f aca="false">VLOOKUP(CO$7,'[2]Curve Summary'!$A$19:$AG$169,30)</f>
        <v>31.120002746582</v>
      </c>
      <c r="CP22" s="31" t="n">
        <f aca="false">VLOOKUP(CP$7,'[2]Curve Summary'!$A$19:$AG$169,30)</f>
        <v>31.5953178405762</v>
      </c>
      <c r="CQ22" s="31" t="n">
        <f aca="false">VLOOKUP(CQ$7,'[2]Curve Summary'!$A$19:$AG$169,30)</f>
        <v>32.0703163146973</v>
      </c>
      <c r="CR22" s="31" t="n">
        <f aca="false">VLOOKUP(CR$7,'[2]Curve Summary'!$A$19:$AG$169,30)</f>
        <v>31.7953147888184</v>
      </c>
      <c r="CS22" s="31" t="n">
        <f aca="false">VLOOKUP(CS$7,'[2]Curve Summary'!$A$19:$AG$169,30)</f>
        <v>35.6328620910645</v>
      </c>
      <c r="CT22" s="31" t="n">
        <f aca="false">VLOOKUP(CT$7,'[2]Curve Summary'!$A$19:$AG$169,30)</f>
        <v>34.9078598022461</v>
      </c>
      <c r="CU22" s="31" t="n">
        <f aca="false">VLOOKUP(CU$7,'[2]Curve Summary'!$A$19:$AG$169,30)</f>
        <v>33.2985572814941</v>
      </c>
      <c r="CV22" s="31" t="n">
        <f aca="false">VLOOKUP(CV$7,'[2]Curve Summary'!$A$19:$AG$169,30)</f>
        <v>33.1235580444336</v>
      </c>
      <c r="CW22" s="31" t="n">
        <f aca="false">VLOOKUP(CW$7,'[2]Curve Summary'!$A$19:$AG$169,30)</f>
        <v>34.3535652160645</v>
      </c>
      <c r="CX22" s="31" t="n">
        <f aca="false">VLOOKUP(CX$7,'[2]Curve Summary'!$A$19:$AG$169,30)</f>
        <v>45.5999984741211</v>
      </c>
      <c r="CY22" s="31" t="n">
        <f aca="false">VLOOKUP(CY$7,'[2]Curve Summary'!$A$19:$AG$169,30)</f>
        <v>53.8074998474121</v>
      </c>
      <c r="CZ22" s="31" t="n">
        <f aca="false">VLOOKUP(CZ$7,'[2]Curve Summary'!$A$19:$AG$169,30)</f>
        <v>53.7449998474121</v>
      </c>
      <c r="DA22" s="31" t="n">
        <f aca="false">VLOOKUP(DA$7,'[2]Curve Summary'!$A$19:$AG$169,30)</f>
        <v>31.2750015258789</v>
      </c>
      <c r="DB22" s="31" t="n">
        <f aca="false">VLOOKUP(DB$7,'[2]Curve Summary'!$A$19:$AG$169,30)</f>
        <v>31.937816619873</v>
      </c>
      <c r="DC22" s="31" t="n">
        <f aca="false">VLOOKUP(DC$7,'[2]Curve Summary'!$A$19:$AG$169,30)</f>
        <v>32.4753150939941</v>
      </c>
      <c r="DD22" s="31" t="n">
        <f aca="false">VLOOKUP(DD$7,'[2]Curve Summary'!$A$19:$AG$169,30)</f>
        <v>32.2628135681152</v>
      </c>
      <c r="DE22" s="31" t="n">
        <f aca="false">VLOOKUP(DE$7,'[2]Curve Summary'!$A$19:$AG$169,30)</f>
        <v>35.7828636169434</v>
      </c>
      <c r="DF22" s="31" t="n">
        <f aca="false">VLOOKUP(DF$7,'[2]Curve Summary'!$A$19:$AG$169,30)</f>
        <v>35.057861328125</v>
      </c>
      <c r="DG22" s="31" t="n">
        <f aca="false">VLOOKUP(DG$7,'[2]Curve Summary'!$A$19:$AG$169,30)</f>
        <v>33.4485549926758</v>
      </c>
      <c r="DH22" s="31" t="n">
        <f aca="false">VLOOKUP(DH$7,'[2]Curve Summary'!$A$19:$AG$169,30)</f>
        <v>33.2735595703125</v>
      </c>
      <c r="DI22" s="31" t="n">
        <f aca="false">VLOOKUP(DI$7,'[2]Curve Summary'!$A$19:$AG$169,30)</f>
        <v>35.0035667419434</v>
      </c>
      <c r="DJ22" s="31" t="n">
        <f aca="false">VLOOKUP(DJ$7,'[2]Curve Summary'!$A$19:$AG$169,30)</f>
        <v>47.25</v>
      </c>
      <c r="DK22" s="31" t="n">
        <f aca="false">VLOOKUP(DK$7,'[2]Curve Summary'!$A$19:$AG$169,30)</f>
        <v>55.457501373291</v>
      </c>
      <c r="DL22" s="31" t="n">
        <f aca="false">VLOOKUP(DL$7,'[2]Curve Summary'!$A$19:$AG$169,30)</f>
        <v>55.395001373291</v>
      </c>
      <c r="DM22" s="31" t="n">
        <f aca="false">VLOOKUP(DM$7,'[2]Curve Summary'!$A$19:$AG$169,30)</f>
        <v>31.1750030517578</v>
      </c>
      <c r="DN22" s="31" t="n">
        <f aca="false">VLOOKUP(DN$7,'[2]Curve Summary'!$A$19:$AG$169,30)</f>
        <v>32.087818145752</v>
      </c>
      <c r="DO22" s="31" t="n">
        <f aca="false">VLOOKUP(DO$7,'[2]Curve Summary'!$A$19:$AG$169,30)</f>
        <v>32.6253166198731</v>
      </c>
      <c r="DP22" s="31" t="n">
        <f aca="false">VLOOKUP(DP$7,'[2]Curve Summary'!$A$19:$AG$169,30)</f>
        <v>32.4128150939941</v>
      </c>
      <c r="DQ22" s="31" t="n">
        <f aca="false">VLOOKUP(DQ$7,'[2]Curve Summary'!$A$19:$AG$169,30)</f>
        <v>36.0228614807129</v>
      </c>
      <c r="DR22" s="31" t="n">
        <f aca="false">VLOOKUP(DR$7,'[2]Curve Summary'!$A$19:$AG$169,30)</f>
        <v>35.2978591918945</v>
      </c>
      <c r="DS22" s="31" t="n">
        <f aca="false">VLOOKUP(DS$7,'[2]Curve Summary'!$A$19:$AG$169,30)</f>
        <v>33.6885528564453</v>
      </c>
      <c r="DT22" s="31" t="n">
        <f aca="false">VLOOKUP(DT$7,'[2]Curve Summary'!$A$19:$AG$169,30)</f>
        <v>33.513557434082</v>
      </c>
      <c r="DU22" s="31" t="n">
        <f aca="false">VLOOKUP(DU$7,'[2]Curve Summary'!$A$19:$AG$169,30)</f>
        <v>35.7435646057129</v>
      </c>
      <c r="DV22" s="31" t="n">
        <f aca="false">VLOOKUP(DV$7,'[2]Curve Summary'!$A$19:$AG$169,30)</f>
        <v>48.9899978637695</v>
      </c>
      <c r="DW22" s="31" t="n">
        <f aca="false">VLOOKUP(DW$7,'[2]Curve Summary'!$A$19:$AG$169,30)</f>
        <v>57.1974992370606</v>
      </c>
      <c r="DX22" s="31" t="n">
        <f aca="false">VLOOKUP(DX$7,'[2]Curve Summary'!$A$19:$AG$169,30)</f>
        <v>57.1349992370606</v>
      </c>
      <c r="DY22" s="31" t="n">
        <f aca="false">VLOOKUP(DY$7,'[2]Curve Summary'!$A$19:$AG$169,30)</f>
        <v>31.165002822876</v>
      </c>
      <c r="DZ22" s="31" t="n">
        <f aca="false">VLOOKUP(DZ$7,'[2]Curve Summary'!$A$19:$AG$169,30)</f>
        <v>32.3278160095215</v>
      </c>
      <c r="EA22" s="31" t="n">
        <f aca="false">VLOOKUP(EA$7,'[2]Curve Summary'!$A$19:$AG$169,30)</f>
        <v>32.8653144836426</v>
      </c>
      <c r="EB22" s="31" t="n">
        <f aca="false">VLOOKUP(EB$7,'[2]Curve Summary'!$A$19:$AG$169,30)</f>
        <v>32.6528129577637</v>
      </c>
      <c r="EC22" s="31" t="n">
        <f aca="false">VLOOKUP(EC$7,'[2]Curve Summary'!$A$19:$AG$169,30)</f>
        <v>36.3928642272949</v>
      </c>
      <c r="ED22" s="31" t="n">
        <f aca="false">VLOOKUP(ED$7,'[2]Curve Summary'!$A$19:$AG$169,30)</f>
        <v>35.6678619384766</v>
      </c>
      <c r="EE22" s="31" t="n">
        <f aca="false">VLOOKUP(EE$7,'[2]Curve Summary'!$A$19:$AG$169,30)</f>
        <v>34.0585556030273</v>
      </c>
      <c r="EF22" s="31" t="n">
        <f aca="false">VLOOKUP(EF$7,'[2]Curve Summary'!$A$19:$AG$169,30)</f>
        <v>33.8835601806641</v>
      </c>
      <c r="EG22" s="31" t="n">
        <f aca="false">VLOOKUP(EG$7,'[2]Curve Summary'!$A$19:$AG$169,30)</f>
        <v>36.6135673522949</v>
      </c>
      <c r="EH22" s="31" t="n">
        <f aca="false">VLOOKUP(EH$7,'[2]Curve Summary'!$A$19:$AG$169,30)</f>
        <v>50.8600006103516</v>
      </c>
      <c r="EI22" s="31" t="n">
        <f aca="false">VLOOKUP(EI$7,'[2]Curve Summary'!$A$19:$AG$169,30)</f>
        <v>59.0675019836426</v>
      </c>
      <c r="EJ22" s="31" t="n">
        <f aca="false">VLOOKUP(EJ$7,'[2]Curve Summary'!$A$19:$AG$169,30)</f>
        <v>59.0050019836426</v>
      </c>
      <c r="EK22" s="31" t="n">
        <f aca="false">VLOOKUP(EK$7,'[2]Curve Summary'!$A$19:$AG$169,30)</f>
        <v>31.2850017547607</v>
      </c>
      <c r="EL22" s="31" t="n">
        <f aca="false">VLOOKUP(EL$7,'[2]Curve Summary'!$A$19:$AG$169,30)</f>
        <v>32.6978187561035</v>
      </c>
      <c r="EM22" s="31" t="n">
        <f aca="false">VLOOKUP(EM$7,'[2]Curve Summary'!$A$19:$AG$169,30)</f>
        <v>33.2353172302246</v>
      </c>
      <c r="EN22" s="31" t="n">
        <f aca="false">VLOOKUP(EN$7,'[2]Curve Summary'!$A$19:$AG$169,30)</f>
        <v>33.0228157043457</v>
      </c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</row>
    <row r="23" customFormat="false" ht="13.7" hidden="false" customHeight="true" outlineLevel="0" collapsed="false">
      <c r="A23" s="52" t="s">
        <v>37</v>
      </c>
      <c r="B23" s="1" t="s">
        <v>37</v>
      </c>
      <c r="C23" s="31" t="e">
        <f aca="false">'E. Power Desk Daily Price'!$AC23</f>
        <v>#VALUE!</v>
      </c>
      <c r="D23" s="31" t="n">
        <f aca="true">IF(ISERROR((AVERAGE(OFFSET('[2]Curve Summary'!$AE$6,17,0,7,1))*7+16*'[2]Curve Summary Backup'!$AE$38)/23),'[2]Curve Summary Backup'!$AE$38,(AVERAGE(OFFSET('[2]Curve Summary'!$AE$6,17,0,7,1))*7+16*'[2]Curve Summary Backup'!$AE$38)/23)</f>
        <v>55</v>
      </c>
      <c r="E23" s="31" t="n">
        <f aca="false">VLOOKUP(E$7,'[2]Curve Summary'!$A$7:$AG$79,31)</f>
        <v>33.4500007629395</v>
      </c>
      <c r="F23" s="31" t="n">
        <f aca="false">AVERAGE(G23:I23)</f>
        <v>31.7499923706055</v>
      </c>
      <c r="G23" s="31" t="n">
        <f aca="false">VLOOKUP(G$7,'[2]Curve Summary'!$A$7:$AG$79,31)</f>
        <v>31.7499923706055</v>
      </c>
      <c r="H23" s="31" t="n">
        <f aca="false">VLOOKUP(H$7,'[2]Curve Summary'!$A$7:$AG$79,31)</f>
        <v>31.7499923706055</v>
      </c>
      <c r="I23" s="31" t="n">
        <f aca="false">VLOOKUP(I$7,'[2]Curve Summary'!$A$7:$AG$79,31)</f>
        <v>31.7499923706055</v>
      </c>
      <c r="J23" s="39" t="n">
        <v>39.1151937090764</v>
      </c>
      <c r="K23" s="31" t="n">
        <f aca="false">AVERAGE(L23:M23)</f>
        <v>34.75</v>
      </c>
      <c r="L23" s="31" t="n">
        <f aca="false">AK23</f>
        <v>34.75</v>
      </c>
      <c r="M23" s="31" t="n">
        <f aca="false">AL23</f>
        <v>34.75</v>
      </c>
      <c r="N23" s="31" t="n">
        <f aca="false">AVERAGE(O23:P23)</f>
        <v>33.25</v>
      </c>
      <c r="O23" s="31" t="n">
        <f aca="false">AM23</f>
        <v>33.25</v>
      </c>
      <c r="P23" s="31" t="n">
        <f aca="false">AN23</f>
        <v>33.25</v>
      </c>
      <c r="Q23" s="31" t="n">
        <f aca="false">AO23</f>
        <v>37.5</v>
      </c>
      <c r="R23" s="31" t="n">
        <f aca="false">AP23</f>
        <v>45.75</v>
      </c>
      <c r="S23" s="31" t="n">
        <f aca="false">AVERAGE(T23:U23)</f>
        <v>60.5020008087158</v>
      </c>
      <c r="T23" s="31" t="n">
        <f aca="false">AQ23</f>
        <v>60.5040016174316</v>
      </c>
      <c r="U23" s="31" t="n">
        <f aca="false">AR23</f>
        <v>60.5</v>
      </c>
      <c r="V23" s="31" t="n">
        <f aca="false">AS23</f>
        <v>31.8500007629395</v>
      </c>
      <c r="W23" s="31" t="n">
        <f aca="false">AVERAGE(X23:Z23)</f>
        <v>31.5</v>
      </c>
      <c r="X23" s="31" t="n">
        <f aca="false">AT23</f>
        <v>31.5</v>
      </c>
      <c r="Y23" s="40" t="n">
        <f aca="false">AU23</f>
        <v>31.5</v>
      </c>
      <c r="Z23" s="40" t="n">
        <f aca="false">AV23</f>
        <v>31.5</v>
      </c>
      <c r="AA23" s="39" t="n">
        <v>38.9974041209501</v>
      </c>
      <c r="AB23" s="39" t="n">
        <v>37.5390200820624</v>
      </c>
      <c r="AC23" s="39" t="n">
        <v>37.1021910688942</v>
      </c>
      <c r="AD23" s="39" t="n">
        <v>37.2754322099873</v>
      </c>
      <c r="AE23" s="39" t="n">
        <v>39.0142780616067</v>
      </c>
      <c r="AF23" s="41" t="n">
        <v>38.4914525306838</v>
      </c>
      <c r="AG23" s="42" t="n">
        <v>38.4758507971645</v>
      </c>
      <c r="AH23" s="45"/>
      <c r="AI23" s="45"/>
      <c r="AJ23" s="36"/>
      <c r="AK23" s="31" t="n">
        <f aca="false">VLOOKUP(AK$7,'[2]Curve Summary'!$A$24:$AG$177,31)</f>
        <v>34.75</v>
      </c>
      <c r="AL23" s="31" t="n">
        <f aca="false">VLOOKUP(AL$7,'[2]Curve Summary'!$A$24:$AG$177,31)</f>
        <v>34.75</v>
      </c>
      <c r="AM23" s="31" t="n">
        <f aca="false">VLOOKUP(AM$7,'[2]Curve Summary'!$A$24:$AG$177,31)</f>
        <v>33.25</v>
      </c>
      <c r="AN23" s="31" t="n">
        <f aca="false">VLOOKUP(AN$7,'[2]Curve Summary'!$A$24:$AG$177,31)</f>
        <v>33.25</v>
      </c>
      <c r="AO23" s="31" t="n">
        <f aca="false">VLOOKUP(AO$7,'[2]Curve Summary'!$A$24:$AG$177,31)</f>
        <v>37.5</v>
      </c>
      <c r="AP23" s="31" t="n">
        <f aca="false">VLOOKUP(AP$7,'[2]Curve Summary'!$A$24:$AG$177,31)</f>
        <v>45.75</v>
      </c>
      <c r="AQ23" s="31" t="n">
        <f aca="false">VLOOKUP(AQ$7,'[2]Curve Summary'!$A$24:$AG$177,31)</f>
        <v>60.5040016174316</v>
      </c>
      <c r="AR23" s="31" t="n">
        <f aca="false">VLOOKUP(AR$7,'[2]Curve Summary'!$A$24:$AG$177,31)</f>
        <v>60.5</v>
      </c>
      <c r="AS23" s="31" t="n">
        <f aca="false">VLOOKUP(AS$7,'[2]Curve Summary'!$A$24:$AG$177,31)</f>
        <v>31.8500007629395</v>
      </c>
      <c r="AT23" s="31" t="n">
        <f aca="false">VLOOKUP(AT$7,'[2]Curve Summary'!$A$24:$AG$177,31)</f>
        <v>31.5</v>
      </c>
      <c r="AU23" s="31" t="n">
        <f aca="false">VLOOKUP(AU$7,'[2]Curve Summary'!$A$24:$AG$177,31)</f>
        <v>31.5</v>
      </c>
      <c r="AV23" s="31" t="n">
        <f aca="false">VLOOKUP(AV$7,'[2]Curve Summary'!$A$24:$AG$177,31)</f>
        <v>31.5</v>
      </c>
      <c r="AW23" s="31" t="n">
        <f aca="false">VLOOKUP(AW$7,'[2]Curve Summary'!$A$24:$AG$177,31)</f>
        <v>34.9000015258789</v>
      </c>
      <c r="AX23" s="31" t="n">
        <f aca="false">VLOOKUP(AX$7,'[2]Curve Summary'!$A$24:$AG$177,31)</f>
        <v>34.9000015258789</v>
      </c>
      <c r="AY23" s="31" t="n">
        <f aca="false">VLOOKUP(AY$7,'[2]Curve Summary'!$A$24:$AG$177,31)</f>
        <v>31.0500011444092</v>
      </c>
      <c r="AZ23" s="31" t="n">
        <f aca="false">VLOOKUP(AZ$7,'[2]Curve Summary'!$A$24:$AG$177,31)</f>
        <v>31.0500011444092</v>
      </c>
      <c r="BA23" s="31" t="n">
        <f aca="false">VLOOKUP(BA$7,'[2]Curve Summary'!$A$24:$AG$177,31)</f>
        <v>36.9000015258789</v>
      </c>
      <c r="BB23" s="31" t="n">
        <f aca="false">VLOOKUP(BB$7,'[2]Curve Summary'!$A$24:$AG$177,31)</f>
        <v>44.75</v>
      </c>
      <c r="BC23" s="31" t="n">
        <f aca="false">VLOOKUP(BC$7,'[2]Curve Summary'!$A$24:$AG$177,31)</f>
        <v>55</v>
      </c>
      <c r="BD23" s="31" t="n">
        <f aca="false">VLOOKUP(BD$7,'[2]Curve Summary'!$A$24:$AG$177,31)</f>
        <v>55</v>
      </c>
      <c r="BE23" s="31" t="n">
        <f aca="false">VLOOKUP(BE$7,'[2]Curve Summary'!$A$24:$AG$177,31)</f>
        <v>32</v>
      </c>
      <c r="BF23" s="31" t="n">
        <f aca="false">VLOOKUP(BF$7,'[2]Curve Summary'!$A$24:$AG$177,31)</f>
        <v>31.3999996185303</v>
      </c>
      <c r="BG23" s="31" t="n">
        <f aca="false">VLOOKUP(BG$7,'[2]Curve Summary'!$A$24:$AG$177,31)</f>
        <v>31.6499996185303</v>
      </c>
      <c r="BH23" s="31" t="n">
        <f aca="false">VLOOKUP(BH$7,'[2]Curve Summary'!$A$24:$AG$177,31)</f>
        <v>31.6499996185303</v>
      </c>
      <c r="BI23" s="31" t="n">
        <f aca="false">VLOOKUP(BI$7,'[2]Curve Summary'!$A$24:$AG$177,31)</f>
        <v>38.6550025939941</v>
      </c>
      <c r="BJ23" s="31" t="n">
        <f aca="false">VLOOKUP(BJ$7,'[2]Curve Summary'!$A$24:$AG$177,31)</f>
        <v>38.6550025939941</v>
      </c>
      <c r="BK23" s="31" t="n">
        <f aca="false">VLOOKUP(BK$7,'[2]Curve Summary'!$A$24:$AG$177,31)</f>
        <v>29.9050025939941</v>
      </c>
      <c r="BL23" s="31" t="n">
        <f aca="false">VLOOKUP(BL$7,'[2]Curve Summary'!$A$24:$AG$177,31)</f>
        <v>29.9050025939941</v>
      </c>
      <c r="BM23" s="31" t="n">
        <f aca="false">VLOOKUP(BM$7,'[2]Curve Summary'!$A$24:$AG$177,31)</f>
        <v>37.0300025939941</v>
      </c>
      <c r="BN23" s="31" t="n">
        <f aca="false">VLOOKUP(BN$7,'[2]Curve Summary'!$A$24:$AG$177,31)</f>
        <v>45.0300025939941</v>
      </c>
      <c r="BO23" s="31" t="n">
        <f aca="false">VLOOKUP(BO$7,'[2]Curve Summary'!$A$24:$AG$177,31)</f>
        <v>49.9528550720215</v>
      </c>
      <c r="BP23" s="31" t="n">
        <f aca="false">VLOOKUP(BP$7,'[2]Curve Summary'!$A$24:$AG$177,31)</f>
        <v>49.9528550720215</v>
      </c>
      <c r="BQ23" s="31" t="n">
        <f aca="false">VLOOKUP(BQ$7,'[2]Curve Summary'!$A$24:$AG$177,31)</f>
        <v>31.927864074707</v>
      </c>
      <c r="BR23" s="31" t="n">
        <f aca="false">VLOOKUP(BR$7,'[2]Curve Summary'!$A$24:$AG$177,31)</f>
        <v>31.5263824462891</v>
      </c>
      <c r="BS23" s="31" t="n">
        <f aca="false">VLOOKUP(BS$7,'[2]Curve Summary'!$A$24:$AG$177,31)</f>
        <v>31.5263824462891</v>
      </c>
      <c r="BT23" s="31" t="n">
        <f aca="false">VLOOKUP(BT$7,'[2]Curve Summary'!$A$24:$AG$177,31)</f>
        <v>31.7763824462891</v>
      </c>
      <c r="BU23" s="31" t="n">
        <f aca="false">VLOOKUP(BU$7,'[2]Curve Summary'!$A$24:$AG$177,31)</f>
        <v>39.9050025939941</v>
      </c>
      <c r="BV23" s="31" t="n">
        <f aca="false">VLOOKUP(BV$7,'[2]Curve Summary'!$A$24:$AG$177,31)</f>
        <v>39.9028663635254</v>
      </c>
      <c r="BW23" s="31" t="n">
        <f aca="false">VLOOKUP(BW$7,'[2]Curve Summary'!$A$24:$AG$177,31)</f>
        <v>31.9034976959229</v>
      </c>
      <c r="BX23" s="31" t="n">
        <f aca="false">VLOOKUP(BX$7,'[2]Curve Summary'!$A$24:$AG$177,31)</f>
        <v>31.9035453796387</v>
      </c>
      <c r="BY23" s="31" t="n">
        <f aca="false">VLOOKUP(BY$7,'[2]Curve Summary'!$A$24:$AG$177,31)</f>
        <v>38.983570098877</v>
      </c>
      <c r="BZ23" s="31" t="n">
        <f aca="false">VLOOKUP(BZ$7,'[2]Curve Summary'!$A$24:$AG$177,31)</f>
        <v>40.2328605651856</v>
      </c>
      <c r="CA23" s="31" t="n">
        <f aca="false">VLOOKUP(CA$7,'[2]Curve Summary'!$A$24:$AG$177,31)</f>
        <v>48.3000001525879</v>
      </c>
      <c r="CB23" s="31" t="n">
        <f aca="false">VLOOKUP(CB$7,'[2]Curve Summary'!$A$24:$AG$177,31)</f>
        <v>48.5500001525879</v>
      </c>
      <c r="CC23" s="31" t="n">
        <f aca="false">VLOOKUP(CC$7,'[2]Curve Summary'!$A$24:$AG$177,31)</f>
        <v>32.3800048828125</v>
      </c>
      <c r="CD23" s="31" t="n">
        <f aca="false">VLOOKUP(CD$7,'[2]Curve Summary'!$A$24:$AG$177,31)</f>
        <v>31.6303176879883</v>
      </c>
      <c r="CE23" s="31" t="n">
        <f aca="false">VLOOKUP(CE$7,'[2]Curve Summary'!$A$24:$AG$177,31)</f>
        <v>31.7303161621094</v>
      </c>
      <c r="CF23" s="31" t="n">
        <f aca="false">VLOOKUP(CF$7,'[2]Curve Summary'!$A$24:$AG$177,31)</f>
        <v>31.8303146362305</v>
      </c>
      <c r="CG23" s="31" t="n">
        <f aca="false">VLOOKUP(CG$7,'[2]Curve Summary'!$A$24:$AG$177,31)</f>
        <v>40.0878639221191</v>
      </c>
      <c r="CH23" s="31" t="n">
        <f aca="false">VLOOKUP(CH$7,'[2]Curve Summary'!$A$24:$AG$177,31)</f>
        <v>39.7378616333008</v>
      </c>
      <c r="CI23" s="31" t="n">
        <f aca="false">VLOOKUP(CI$7,'[2]Curve Summary'!$A$24:$AG$177,31)</f>
        <v>33.9535446166992</v>
      </c>
      <c r="CJ23" s="31" t="n">
        <f aca="false">VLOOKUP(CJ$7,'[2]Curve Summary'!$A$24:$AG$177,31)</f>
        <v>34.4035453796387</v>
      </c>
      <c r="CK23" s="31" t="n">
        <f aca="false">VLOOKUP(CK$7,'[2]Curve Summary'!$A$24:$AG$177,31)</f>
        <v>34.9335670471191</v>
      </c>
      <c r="CL23" s="31" t="n">
        <f aca="false">VLOOKUP(CL$7,'[2]Curve Summary'!$A$24:$AG$177,31)</f>
        <v>37.4328575134277</v>
      </c>
      <c r="CM23" s="31" t="n">
        <f aca="false">VLOOKUP(CM$7,'[2]Curve Summary'!$A$24:$AG$177,31)</f>
        <v>47.0000009155273</v>
      </c>
      <c r="CN23" s="31" t="n">
        <f aca="false">VLOOKUP(CN$7,'[2]Curve Summary'!$A$24:$AG$177,31)</f>
        <v>47.0000009155273</v>
      </c>
      <c r="CO23" s="31" t="n">
        <f aca="false">VLOOKUP(CO$7,'[2]Curve Summary'!$A$24:$AG$177,31)</f>
        <v>33.580005645752</v>
      </c>
      <c r="CP23" s="31" t="n">
        <f aca="false">VLOOKUP(CP$7,'[2]Curve Summary'!$A$24:$AG$177,31)</f>
        <v>31.8303108215332</v>
      </c>
      <c r="CQ23" s="31" t="n">
        <f aca="false">VLOOKUP(CQ$7,'[2]Curve Summary'!$A$24:$AG$177,31)</f>
        <v>31.9303092956543</v>
      </c>
      <c r="CR23" s="31" t="n">
        <f aca="false">VLOOKUP(CR$7,'[2]Curve Summary'!$A$24:$AG$177,31)</f>
        <v>32.0303077697754</v>
      </c>
      <c r="CS23" s="31" t="n">
        <f aca="false">VLOOKUP(CS$7,'[2]Curve Summary'!$A$24:$AG$177,31)</f>
        <v>40.3378639221191</v>
      </c>
      <c r="CT23" s="31" t="n">
        <f aca="false">VLOOKUP(CT$7,'[2]Curve Summary'!$A$24:$AG$177,31)</f>
        <v>39.9878616333008</v>
      </c>
      <c r="CU23" s="31" t="n">
        <f aca="false">VLOOKUP(CU$7,'[2]Curve Summary'!$A$24:$AG$177,31)</f>
        <v>34.2035446166992</v>
      </c>
      <c r="CV23" s="31" t="n">
        <f aca="false">VLOOKUP(CV$7,'[2]Curve Summary'!$A$24:$AG$177,31)</f>
        <v>34.6535453796387</v>
      </c>
      <c r="CW23" s="31" t="n">
        <f aca="false">VLOOKUP(CW$7,'[2]Curve Summary'!$A$24:$AG$177,31)</f>
        <v>35.1835670471191</v>
      </c>
      <c r="CX23" s="31" t="n">
        <f aca="false">VLOOKUP(CX$7,'[2]Curve Summary'!$A$24:$AG$177,31)</f>
        <v>40.9328575134277</v>
      </c>
      <c r="CY23" s="31" t="n">
        <f aca="false">VLOOKUP(CY$7,'[2]Curve Summary'!$A$24:$AG$177,31)</f>
        <v>58.6250009155273</v>
      </c>
      <c r="CZ23" s="31" t="n">
        <f aca="false">VLOOKUP(CZ$7,'[2]Curve Summary'!$A$24:$AG$177,31)</f>
        <v>58.6250009155273</v>
      </c>
      <c r="DA23" s="31" t="n">
        <f aca="false">VLOOKUP(DA$7,'[2]Curve Summary'!$A$24:$AG$177,31)</f>
        <v>33.830005645752</v>
      </c>
      <c r="DB23" s="31" t="n">
        <f aca="false">VLOOKUP(DB$7,'[2]Curve Summary'!$A$24:$AG$177,31)</f>
        <v>32.0803108215332</v>
      </c>
      <c r="DC23" s="31" t="n">
        <f aca="false">VLOOKUP(DC$7,'[2]Curve Summary'!$A$24:$AG$177,31)</f>
        <v>32.1803092956543</v>
      </c>
      <c r="DD23" s="31" t="n">
        <f aca="false">VLOOKUP(DD$7,'[2]Curve Summary'!$A$24:$AG$177,31)</f>
        <v>32.2803077697754</v>
      </c>
      <c r="DE23" s="31" t="n">
        <f aca="false">VLOOKUP(DE$7,'[2]Curve Summary'!$A$24:$AG$177,31)</f>
        <v>40.3378639221191</v>
      </c>
      <c r="DF23" s="31" t="n">
        <f aca="false">VLOOKUP(DF$7,'[2]Curve Summary'!$A$24:$AG$177,31)</f>
        <v>39.9878616333008</v>
      </c>
      <c r="DG23" s="31" t="n">
        <f aca="false">VLOOKUP(DG$7,'[2]Curve Summary'!$A$24:$AG$177,31)</f>
        <v>34.2035446166992</v>
      </c>
      <c r="DH23" s="31" t="n">
        <f aca="false">VLOOKUP(DH$7,'[2]Curve Summary'!$A$24:$AG$177,31)</f>
        <v>34.6535453796387</v>
      </c>
      <c r="DI23" s="31" t="n">
        <f aca="false">VLOOKUP(DI$7,'[2]Curve Summary'!$A$24:$AG$177,31)</f>
        <v>35.1835670471191</v>
      </c>
      <c r="DJ23" s="31" t="n">
        <f aca="false">VLOOKUP(DJ$7,'[2]Curve Summary'!$A$24:$AG$177,31)</f>
        <v>41.1828575134277</v>
      </c>
      <c r="DK23" s="31" t="n">
        <f aca="false">VLOOKUP(DK$7,'[2]Curve Summary'!$A$24:$AG$177,31)</f>
        <v>58.8750009155273</v>
      </c>
      <c r="DL23" s="31" t="n">
        <f aca="false">VLOOKUP(DL$7,'[2]Curve Summary'!$A$24:$AG$177,31)</f>
        <v>58.8750009155273</v>
      </c>
      <c r="DM23" s="31" t="n">
        <f aca="false">VLOOKUP(DM$7,'[2]Curve Summary'!$A$24:$AG$177,31)</f>
        <v>33.830005645752</v>
      </c>
      <c r="DN23" s="31" t="n">
        <f aca="false">VLOOKUP(DN$7,'[2]Curve Summary'!$A$24:$AG$177,31)</f>
        <v>32.0803108215332</v>
      </c>
      <c r="DO23" s="31" t="n">
        <f aca="false">VLOOKUP(DO$7,'[2]Curve Summary'!$A$24:$AG$177,31)</f>
        <v>32.1803092956543</v>
      </c>
      <c r="DP23" s="31" t="n">
        <f aca="false">VLOOKUP(DP$7,'[2]Curve Summary'!$A$24:$AG$177,31)</f>
        <v>32.2803077697754</v>
      </c>
      <c r="DQ23" s="31" t="n">
        <f aca="false">VLOOKUP(DQ$7,'[2]Curve Summary'!$A$24:$AG$177,31)</f>
        <v>40.5878639221191</v>
      </c>
      <c r="DR23" s="31" t="n">
        <f aca="false">VLOOKUP(DR$7,'[2]Curve Summary'!$A$24:$AG$177,31)</f>
        <v>39.7378616333008</v>
      </c>
      <c r="DS23" s="31" t="n">
        <f aca="false">VLOOKUP(DS$7,'[2]Curve Summary'!$A$24:$AG$177,31)</f>
        <v>33.9535446166992</v>
      </c>
      <c r="DT23" s="31" t="n">
        <f aca="false">VLOOKUP(DT$7,'[2]Curve Summary'!$A$24:$AG$177,31)</f>
        <v>34.4035453796387</v>
      </c>
      <c r="DU23" s="31" t="n">
        <f aca="false">VLOOKUP(DU$7,'[2]Curve Summary'!$A$24:$AG$177,31)</f>
        <v>35.4335670471191</v>
      </c>
      <c r="DV23" s="31" t="n">
        <f aca="false">VLOOKUP(DV$7,'[2]Curve Summary'!$A$24:$AG$177,31)</f>
        <v>42.1828575134277</v>
      </c>
      <c r="DW23" s="31" t="n">
        <f aca="false">VLOOKUP(DW$7,'[2]Curve Summary'!$A$24:$AG$177,31)</f>
        <v>60.1250009155273</v>
      </c>
      <c r="DX23" s="31" t="n">
        <f aca="false">VLOOKUP(DX$7,'[2]Curve Summary'!$A$24:$AG$177,31)</f>
        <v>60.1250009155273</v>
      </c>
      <c r="DY23" s="31" t="n">
        <f aca="false">VLOOKUP(DY$7,'[2]Curve Summary'!$A$24:$AG$177,31)</f>
        <v>33.080005645752</v>
      </c>
      <c r="DZ23" s="31" t="n">
        <f aca="false">VLOOKUP(DZ$7,'[2]Curve Summary'!$A$24:$AG$177,31)</f>
        <v>31.3303146362305</v>
      </c>
      <c r="EA23" s="31" t="n">
        <f aca="false">VLOOKUP(EA$7,'[2]Curve Summary'!$A$24:$AG$177,31)</f>
        <v>31.4303131103516</v>
      </c>
      <c r="EB23" s="31" t="n">
        <f aca="false">VLOOKUP(EB$7,'[2]Curve Summary'!$A$24:$AG$177,31)</f>
        <v>31.5303115844727</v>
      </c>
      <c r="EC23" s="31" t="n">
        <f aca="false">VLOOKUP(EC$7,'[2]Curve Summary'!$A$24:$AG$177,31)</f>
        <v>39.8378639221191</v>
      </c>
      <c r="ED23" s="31" t="n">
        <f aca="false">VLOOKUP(ED$7,'[2]Curve Summary'!$A$24:$AG$177,31)</f>
        <v>39.4878616333008</v>
      </c>
      <c r="EE23" s="31" t="n">
        <f aca="false">VLOOKUP(EE$7,'[2]Curve Summary'!$A$24:$AG$177,31)</f>
        <v>33.7035446166992</v>
      </c>
      <c r="EF23" s="31" t="n">
        <f aca="false">VLOOKUP(EF$7,'[2]Curve Summary'!$A$24:$AG$177,31)</f>
        <v>34.1535453796387</v>
      </c>
      <c r="EG23" s="31" t="n">
        <f aca="false">VLOOKUP(EG$7,'[2]Curve Summary'!$A$24:$AG$177,31)</f>
        <v>35.1835670471191</v>
      </c>
      <c r="EH23" s="31" t="n">
        <f aca="false">VLOOKUP(EH$7,'[2]Curve Summary'!$A$24:$AG$177,31)</f>
        <v>42.4328575134277</v>
      </c>
      <c r="EI23" s="31" t="n">
        <f aca="false">VLOOKUP(EI$7,'[2]Curve Summary'!$A$24:$AG$177,31)</f>
        <v>61.3750009155273</v>
      </c>
      <c r="EJ23" s="31" t="n">
        <f aca="false">VLOOKUP(EJ$7,'[2]Curve Summary'!$A$24:$AG$177,31)</f>
        <v>61.3750009155273</v>
      </c>
      <c r="EK23" s="31" t="n">
        <f aca="false">VLOOKUP(EK$7,'[2]Curve Summary'!$A$24:$AG$177,31)</f>
        <v>32.830005645752</v>
      </c>
      <c r="EL23" s="31" t="n">
        <f aca="false">VLOOKUP(EL$7,'[2]Curve Summary'!$A$24:$AG$177,31)</f>
        <v>31.0803146362305</v>
      </c>
      <c r="EM23" s="31" t="n">
        <f aca="false">VLOOKUP(EM$7,'[2]Curve Summary'!$A$24:$AG$177,31)</f>
        <v>31.1803131103516</v>
      </c>
      <c r="EN23" s="31" t="n">
        <f aca="false">VLOOKUP(EN$7,'[2]Curve Summary'!$A$24:$AG$177,31)</f>
        <v>31.2803115844727</v>
      </c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</row>
    <row r="24" customFormat="false" ht="13.7" hidden="false" customHeight="true" outlineLevel="0" collapsed="false">
      <c r="A24" s="52" t="s">
        <v>38</v>
      </c>
      <c r="B24" s="1" t="s">
        <v>39</v>
      </c>
      <c r="C24" s="31" t="e">
        <f aca="false">'E. Power Desk Daily Price'!$AC24</f>
        <v>#VALUE!</v>
      </c>
      <c r="D24" s="31" t="n">
        <f aca="true">IF(ISERROR((AVERAGE(OFFSET('[2]Curve Summary'!$AB$6,17,0,7,1))*7+16*'[2]Curve Summary Backup'!$AB$38)/23),'[2]Curve Summary Backup'!$AB$38,(AVERAGE(OFFSET('[2]Curve Summary'!$AB$6,17,0,7,1))*7+16*'[2]Curve Summary Backup'!$AB$38)/23)</f>
        <v>61.5</v>
      </c>
      <c r="E24" s="31" t="n">
        <f aca="false">VLOOKUP(E$7,'[2]Curve Summary'!$A$7:$AG$81,28)</f>
        <v>35.75</v>
      </c>
      <c r="F24" s="31" t="n">
        <f aca="false">AVERAGE(G24:I24)</f>
        <v>35.25</v>
      </c>
      <c r="G24" s="31" t="n">
        <f aca="false">VLOOKUP(G$7,'[2]Curve Summary'!$A$7:$AG$81,28)</f>
        <v>35.25</v>
      </c>
      <c r="H24" s="31" t="n">
        <f aca="false">VLOOKUP(H$7,'[2]Curve Summary'!$A$7:$AG$81,28)</f>
        <v>35.25</v>
      </c>
      <c r="I24" s="31" t="n">
        <f aca="false">VLOOKUP(I$7,'[2]Curve Summary'!$A$7:$AG$81,28)</f>
        <v>35.25</v>
      </c>
      <c r="J24" s="39" t="n">
        <v>42.9200829677895</v>
      </c>
      <c r="K24" s="31" t="n">
        <f aca="false">AVERAGE(L24:M24)</f>
        <v>37.2525005340576</v>
      </c>
      <c r="L24" s="31" t="n">
        <f aca="false">AK24</f>
        <v>37.254997253418</v>
      </c>
      <c r="M24" s="31" t="n">
        <f aca="false">AL24</f>
        <v>37.2500038146973</v>
      </c>
      <c r="N24" s="31" t="n">
        <f aca="false">AVERAGE(O24:P24)</f>
        <v>34.25</v>
      </c>
      <c r="O24" s="31" t="n">
        <f aca="false">AM24</f>
        <v>34.25</v>
      </c>
      <c r="P24" s="31" t="n">
        <f aca="false">AN24</f>
        <v>34.25</v>
      </c>
      <c r="Q24" s="31" t="n">
        <f aca="false">AO24</f>
        <v>39.5</v>
      </c>
      <c r="R24" s="31" t="n">
        <f aca="false">AP24</f>
        <v>49</v>
      </c>
      <c r="S24" s="31" t="n">
        <f aca="false">AVERAGE(T24:U24)</f>
        <v>66.25</v>
      </c>
      <c r="T24" s="31" t="n">
        <f aca="false">AQ24</f>
        <v>66.25</v>
      </c>
      <c r="U24" s="31" t="n">
        <f aca="false">AR24</f>
        <v>66.25</v>
      </c>
      <c r="V24" s="31" t="n">
        <f aca="false">AS24</f>
        <v>34</v>
      </c>
      <c r="W24" s="31" t="n">
        <f aca="false">AVERAGE(X24:Z24)</f>
        <v>33.5</v>
      </c>
      <c r="X24" s="31" t="n">
        <f aca="false">AT24</f>
        <v>33.5</v>
      </c>
      <c r="Y24" s="40" t="n">
        <f aca="false">AU24</f>
        <v>33.5</v>
      </c>
      <c r="Z24" s="40" t="n">
        <f aca="false">AV24</f>
        <v>33.5</v>
      </c>
      <c r="AA24" s="39" t="n">
        <v>41.6680784936045</v>
      </c>
      <c r="AB24" s="39" t="n">
        <v>38.9600470748602</v>
      </c>
      <c r="AC24" s="39" t="n">
        <v>38.37382688886</v>
      </c>
      <c r="AD24" s="39" t="n">
        <v>37.7762526580212</v>
      </c>
      <c r="AE24" s="39" t="n">
        <v>40.7863820873009</v>
      </c>
      <c r="AF24" s="41" t="n">
        <v>40.0103140277564</v>
      </c>
      <c r="AG24" s="42" t="n">
        <v>40.2210180263046</v>
      </c>
      <c r="AH24" s="45"/>
      <c r="AI24" s="45"/>
      <c r="AJ24" s="36"/>
      <c r="AK24" s="31" t="n">
        <f aca="false">VLOOKUP(AK$7,'[2]Curve Summary'!$A$25:$AG$179,28)</f>
        <v>37.254997253418</v>
      </c>
      <c r="AL24" s="31" t="n">
        <f aca="false">VLOOKUP(AL$7,'[2]Curve Summary'!$A$25:$AG$179,28)</f>
        <v>37.2500038146973</v>
      </c>
      <c r="AM24" s="31" t="n">
        <f aca="false">VLOOKUP(AM$7,'[2]Curve Summary'!$A$25:$AG$179,28)</f>
        <v>34.25</v>
      </c>
      <c r="AN24" s="31" t="n">
        <f aca="false">VLOOKUP(AN$7,'[2]Curve Summary'!$A$25:$AG$179,28)</f>
        <v>34.25</v>
      </c>
      <c r="AO24" s="31" t="n">
        <f aca="false">VLOOKUP(AO$7,'[2]Curve Summary'!$A$25:$AG$179,28)</f>
        <v>39.5</v>
      </c>
      <c r="AP24" s="31" t="n">
        <f aca="false">VLOOKUP(AP$7,'[2]Curve Summary'!$A$25:$AG$179,28)</f>
        <v>49</v>
      </c>
      <c r="AQ24" s="31" t="n">
        <f aca="false">VLOOKUP(AQ$7,'[2]Curve Summary'!$A$25:$AG$179,28)</f>
        <v>66.25</v>
      </c>
      <c r="AR24" s="31" t="n">
        <f aca="false">VLOOKUP(AR$7,'[2]Curve Summary'!$A$25:$AG$179,28)</f>
        <v>66.25</v>
      </c>
      <c r="AS24" s="31" t="n">
        <f aca="false">VLOOKUP(AS$7,'[2]Curve Summary'!$A$25:$AG$179,28)</f>
        <v>34</v>
      </c>
      <c r="AT24" s="31" t="n">
        <f aca="false">VLOOKUP(AT$7,'[2]Curve Summary'!$A$25:$AG$179,28)</f>
        <v>33.5</v>
      </c>
      <c r="AU24" s="31" t="n">
        <f aca="false">VLOOKUP(AU$7,'[2]Curve Summary'!$A$25:$AG$179,28)</f>
        <v>33.5</v>
      </c>
      <c r="AV24" s="31" t="n">
        <f aca="false">VLOOKUP(AV$7,'[2]Curve Summary'!$A$25:$AG$179,28)</f>
        <v>33.5</v>
      </c>
      <c r="AW24" s="31" t="n">
        <f aca="false">VLOOKUP(AW$7,'[2]Curve Summary'!$A$25:$AG$179,28)</f>
        <v>36.2507171630859</v>
      </c>
      <c r="AX24" s="31" t="n">
        <f aca="false">VLOOKUP(AX$7,'[2]Curve Summary'!$A$25:$AG$179,28)</f>
        <v>36.2457237243652</v>
      </c>
      <c r="AY24" s="31" t="n">
        <f aca="false">VLOOKUP(AY$7,'[2]Curve Summary'!$A$25:$AG$179,28)</f>
        <v>33.7475051879883</v>
      </c>
      <c r="AZ24" s="31" t="n">
        <f aca="false">VLOOKUP(AZ$7,'[2]Curve Summary'!$A$25:$AG$179,28)</f>
        <v>33.747501373291</v>
      </c>
      <c r="BA24" s="31" t="n">
        <f aca="false">VLOOKUP(BA$7,'[2]Curve Summary'!$A$25:$AG$179,28)</f>
        <v>38.7535705566406</v>
      </c>
      <c r="BB24" s="31" t="n">
        <f aca="false">VLOOKUP(BB$7,'[2]Curve Summary'!$A$25:$AG$179,28)</f>
        <v>46.502857208252</v>
      </c>
      <c r="BC24" s="31" t="n">
        <f aca="false">VLOOKUP(BC$7,'[2]Curve Summary'!$A$25:$AG$179,28)</f>
        <v>56.9971466064453</v>
      </c>
      <c r="BD24" s="31" t="n">
        <f aca="false">VLOOKUP(BD$7,'[2]Curve Summary'!$A$25:$AG$179,28)</f>
        <v>56.9971466064453</v>
      </c>
      <c r="BE24" s="31" t="n">
        <f aca="false">VLOOKUP(BE$7,'[2]Curve Summary'!$A$25:$AG$179,28)</f>
        <v>32.502140045166</v>
      </c>
      <c r="BF24" s="31" t="n">
        <f aca="false">VLOOKUP(BF$7,'[2]Curve Summary'!$A$25:$AG$179,28)</f>
        <v>31.7489356994629</v>
      </c>
      <c r="BG24" s="31" t="n">
        <f aca="false">VLOOKUP(BG$7,'[2]Curve Summary'!$A$25:$AG$179,28)</f>
        <v>31.7489356994629</v>
      </c>
      <c r="BH24" s="31" t="n">
        <f aca="false">VLOOKUP(BH$7,'[2]Curve Summary'!$A$25:$AG$179,28)</f>
        <v>31.9989356994629</v>
      </c>
      <c r="BI24" s="31" t="n">
        <f aca="false">VLOOKUP(BI$7,'[2]Curve Summary'!$A$25:$AG$179,28)</f>
        <v>37.2057189941406</v>
      </c>
      <c r="BJ24" s="31" t="n">
        <f aca="false">VLOOKUP(BJ$7,'[2]Curve Summary'!$A$25:$AG$179,28)</f>
        <v>37.4507255554199</v>
      </c>
      <c r="BK24" s="31" t="n">
        <f aca="false">VLOOKUP(BK$7,'[2]Curve Summary'!$A$25:$AG$179,28)</f>
        <v>35.202507019043</v>
      </c>
      <c r="BL24" s="31" t="n">
        <f aca="false">VLOOKUP(BL$7,'[2]Curve Summary'!$A$25:$AG$179,28)</f>
        <v>35.2025032043457</v>
      </c>
      <c r="BM24" s="31" t="n">
        <f aca="false">VLOOKUP(BM$7,'[2]Curve Summary'!$A$25:$AG$179,28)</f>
        <v>35.5835723876953</v>
      </c>
      <c r="BN24" s="31" t="n">
        <f aca="false">VLOOKUP(BN$7,'[2]Curve Summary'!$A$25:$AG$179,28)</f>
        <v>42.4178590393066</v>
      </c>
      <c r="BO24" s="31" t="n">
        <f aca="false">VLOOKUP(BO$7,'[2]Curve Summary'!$A$25:$AG$179,28)</f>
        <v>50.7249993896484</v>
      </c>
      <c r="BP24" s="31" t="n">
        <f aca="false">VLOOKUP(BP$7,'[2]Curve Summary'!$A$25:$AG$179,28)</f>
        <v>51.3899993896484</v>
      </c>
      <c r="BQ24" s="31" t="n">
        <f aca="false">VLOOKUP(BQ$7,'[2]Curve Summary'!$A$25:$AG$179,28)</f>
        <v>31.9800033569336</v>
      </c>
      <c r="BR24" s="31" t="n">
        <f aca="false">VLOOKUP(BR$7,'[2]Curve Summary'!$A$25:$AG$179,28)</f>
        <v>35.4815673828125</v>
      </c>
      <c r="BS24" s="31" t="n">
        <f aca="false">VLOOKUP(BS$7,'[2]Curve Summary'!$A$25:$AG$179,28)</f>
        <v>35.5815658569336</v>
      </c>
      <c r="BT24" s="31" t="n">
        <f aca="false">VLOOKUP(BT$7,'[2]Curve Summary'!$A$25:$AG$179,28)</f>
        <v>32.3065643310547</v>
      </c>
      <c r="BU24" s="31" t="n">
        <f aca="false">VLOOKUP(BU$7,'[2]Curve Summary'!$A$25:$AG$179,28)</f>
        <v>38.9623870849609</v>
      </c>
      <c r="BV24" s="31" t="n">
        <f aca="false">VLOOKUP(BV$7,'[2]Curve Summary'!$A$25:$AG$179,28)</f>
        <v>38.8623847961426</v>
      </c>
      <c r="BW24" s="31" t="n">
        <f aca="false">VLOOKUP(BW$7,'[2]Curve Summary'!$A$25:$AG$179,28)</f>
        <v>33.5772743225098</v>
      </c>
      <c r="BX24" s="31" t="n">
        <f aca="false">VLOOKUP(BX$7,'[2]Curve Summary'!$A$25:$AG$179,28)</f>
        <v>33.7772750854492</v>
      </c>
      <c r="BY24" s="31" t="n">
        <f aca="false">VLOOKUP(BY$7,'[2]Curve Summary'!$A$25:$AG$179,28)</f>
        <v>37.8085708618164</v>
      </c>
      <c r="BZ24" s="31" t="n">
        <f aca="false">VLOOKUP(BZ$7,'[2]Curve Summary'!$A$25:$AG$179,28)</f>
        <v>40.0178575134277</v>
      </c>
      <c r="CA24" s="31" t="n">
        <f aca="false">VLOOKUP(CA$7,'[2]Curve Summary'!$A$25:$AG$179,28)</f>
        <v>48.8250016784668</v>
      </c>
      <c r="CB24" s="31" t="n">
        <f aca="false">VLOOKUP(CB$7,'[2]Curve Summary'!$A$25:$AG$179,28)</f>
        <v>49.4900016784668</v>
      </c>
      <c r="CC24" s="31" t="n">
        <f aca="false">VLOOKUP(CC$7,'[2]Curve Summary'!$A$25:$AG$179,28)</f>
        <v>32.7050018310547</v>
      </c>
      <c r="CD24" s="31" t="n">
        <f aca="false">VLOOKUP(CD$7,'[2]Curve Summary'!$A$25:$AG$179,28)</f>
        <v>32.7065658569336</v>
      </c>
      <c r="CE24" s="31" t="n">
        <f aca="false">VLOOKUP(CE$7,'[2]Curve Summary'!$A$25:$AG$179,28)</f>
        <v>32.8065643310547</v>
      </c>
      <c r="CF24" s="31" t="n">
        <f aca="false">VLOOKUP(CF$7,'[2]Curve Summary'!$A$25:$AG$179,28)</f>
        <v>33.5315628051758</v>
      </c>
      <c r="CG24" s="31" t="n">
        <f aca="false">VLOOKUP(CG$7,'[2]Curve Summary'!$A$25:$AG$179,28)</f>
        <v>41.2373886108398</v>
      </c>
      <c r="CH24" s="31" t="n">
        <f aca="false">VLOOKUP(CH$7,'[2]Curve Summary'!$A$25:$AG$179,28)</f>
        <v>41.1373863220215</v>
      </c>
      <c r="CI24" s="31" t="n">
        <f aca="false">VLOOKUP(CI$7,'[2]Curve Summary'!$A$25:$AG$179,28)</f>
        <v>35.8522720336914</v>
      </c>
      <c r="CJ24" s="31" t="n">
        <f aca="false">VLOOKUP(CJ$7,'[2]Curve Summary'!$A$25:$AG$179,28)</f>
        <v>36.0522727966309</v>
      </c>
      <c r="CK24" s="31" t="n">
        <f aca="false">VLOOKUP(CK$7,'[2]Curve Summary'!$A$25:$AG$179,28)</f>
        <v>40.0835723876953</v>
      </c>
      <c r="CL24" s="31" t="n">
        <f aca="false">VLOOKUP(CL$7,'[2]Curve Summary'!$A$25:$AG$179,28)</f>
        <v>40.5428590393066</v>
      </c>
      <c r="CM24" s="31" t="n">
        <f aca="false">VLOOKUP(CM$7,'[2]Curve Summary'!$A$25:$AG$179,28)</f>
        <v>51.0999993896484</v>
      </c>
      <c r="CN24" s="31" t="n">
        <f aca="false">VLOOKUP(CN$7,'[2]Curve Summary'!$A$25:$AG$179,28)</f>
        <v>51.7649993896484</v>
      </c>
      <c r="CO24" s="31" t="n">
        <f aca="false">VLOOKUP(CO$7,'[2]Curve Summary'!$A$25:$AG$179,28)</f>
        <v>34.9800033569336</v>
      </c>
      <c r="CP24" s="31" t="n">
        <f aca="false">VLOOKUP(CP$7,'[2]Curve Summary'!$A$25:$AG$179,28)</f>
        <v>35.2315635681152</v>
      </c>
      <c r="CQ24" s="31" t="n">
        <f aca="false">VLOOKUP(CQ$7,'[2]Curve Summary'!$A$25:$AG$179,28)</f>
        <v>35.3315620422363</v>
      </c>
      <c r="CR24" s="31" t="n">
        <f aca="false">VLOOKUP(CR$7,'[2]Curve Summary'!$A$25:$AG$179,28)</f>
        <v>36.0565605163574</v>
      </c>
      <c r="CS24" s="31" t="n">
        <f aca="false">VLOOKUP(CS$7,'[2]Curve Summary'!$A$25:$AG$179,28)</f>
        <v>41.9873886108398</v>
      </c>
      <c r="CT24" s="31" t="n">
        <f aca="false">VLOOKUP(CT$7,'[2]Curve Summary'!$A$25:$AG$179,28)</f>
        <v>41.8873863220215</v>
      </c>
      <c r="CU24" s="31" t="n">
        <f aca="false">VLOOKUP(CU$7,'[2]Curve Summary'!$A$25:$AG$179,28)</f>
        <v>36.6022720336914</v>
      </c>
      <c r="CV24" s="31" t="n">
        <f aca="false">VLOOKUP(CV$7,'[2]Curve Summary'!$A$25:$AG$179,28)</f>
        <v>36.8022727966309</v>
      </c>
      <c r="CW24" s="31" t="n">
        <f aca="false">VLOOKUP(CW$7,'[2]Curve Summary'!$A$25:$AG$179,28)</f>
        <v>40.8335723876953</v>
      </c>
      <c r="CX24" s="31" t="n">
        <f aca="false">VLOOKUP(CX$7,'[2]Curve Summary'!$A$25:$AG$179,28)</f>
        <v>41.2928590393066</v>
      </c>
      <c r="CY24" s="31" t="n">
        <f aca="false">VLOOKUP(CY$7,'[2]Curve Summary'!$A$25:$AG$179,28)</f>
        <v>51.8499993896484</v>
      </c>
      <c r="CZ24" s="31" t="n">
        <f aca="false">VLOOKUP(CZ$7,'[2]Curve Summary'!$A$25:$AG$179,28)</f>
        <v>52.5149993896484</v>
      </c>
      <c r="DA24" s="31" t="n">
        <f aca="false">VLOOKUP(DA$7,'[2]Curve Summary'!$A$25:$AG$179,28)</f>
        <v>35.7300033569336</v>
      </c>
      <c r="DB24" s="31" t="n">
        <f aca="false">VLOOKUP(DB$7,'[2]Curve Summary'!$A$25:$AG$179,28)</f>
        <v>35.9815635681152</v>
      </c>
      <c r="DC24" s="31" t="n">
        <f aca="false">VLOOKUP(DC$7,'[2]Curve Summary'!$A$25:$AG$179,28)</f>
        <v>36.0815620422363</v>
      </c>
      <c r="DD24" s="31" t="n">
        <f aca="false">VLOOKUP(DD$7,'[2]Curve Summary'!$A$25:$AG$179,28)</f>
        <v>36.8065605163574</v>
      </c>
      <c r="DE24" s="31" t="n">
        <f aca="false">VLOOKUP(DE$7,'[2]Curve Summary'!$A$25:$AG$179,28)</f>
        <v>41.9873886108398</v>
      </c>
      <c r="DF24" s="31" t="n">
        <f aca="false">VLOOKUP(DF$7,'[2]Curve Summary'!$A$25:$AG$179,28)</f>
        <v>41.8873863220215</v>
      </c>
      <c r="DG24" s="31" t="n">
        <f aca="false">VLOOKUP(DG$7,'[2]Curve Summary'!$A$25:$AG$179,28)</f>
        <v>36.6022720336914</v>
      </c>
      <c r="DH24" s="31" t="n">
        <f aca="false">VLOOKUP(DH$7,'[2]Curve Summary'!$A$25:$AG$179,28)</f>
        <v>36.8022727966309</v>
      </c>
      <c r="DI24" s="31" t="n">
        <f aca="false">VLOOKUP(DI$7,'[2]Curve Summary'!$A$25:$AG$179,28)</f>
        <v>40.8335723876953</v>
      </c>
      <c r="DJ24" s="31" t="n">
        <f aca="false">VLOOKUP(DJ$7,'[2]Curve Summary'!$A$25:$AG$179,28)</f>
        <v>41.5428590393066</v>
      </c>
      <c r="DK24" s="31" t="n">
        <f aca="false">VLOOKUP(DK$7,'[2]Curve Summary'!$A$25:$AG$179,28)</f>
        <v>52.0999993896484</v>
      </c>
      <c r="DL24" s="31" t="n">
        <f aca="false">VLOOKUP(DL$7,'[2]Curve Summary'!$A$25:$AG$179,28)</f>
        <v>52.7649993896484</v>
      </c>
      <c r="DM24" s="31" t="n">
        <f aca="false">VLOOKUP(DM$7,'[2]Curve Summary'!$A$25:$AG$179,28)</f>
        <v>35.7300033569336</v>
      </c>
      <c r="DN24" s="31" t="n">
        <f aca="false">VLOOKUP(DN$7,'[2]Curve Summary'!$A$25:$AG$179,28)</f>
        <v>35.9815635681152</v>
      </c>
      <c r="DO24" s="31" t="n">
        <f aca="false">VLOOKUP(DO$7,'[2]Curve Summary'!$A$25:$AG$179,28)</f>
        <v>36.0815620422363</v>
      </c>
      <c r="DP24" s="31" t="n">
        <f aca="false">VLOOKUP(DP$7,'[2]Curve Summary'!$A$25:$AG$179,28)</f>
        <v>36.8065605163574</v>
      </c>
      <c r="DQ24" s="31" t="n">
        <f aca="false">VLOOKUP(DQ$7,'[2]Curve Summary'!$A$25:$AG$179,28)</f>
        <v>41.9873886108398</v>
      </c>
      <c r="DR24" s="31" t="n">
        <f aca="false">VLOOKUP(DR$7,'[2]Curve Summary'!$A$25:$AG$179,28)</f>
        <v>41.8873863220215</v>
      </c>
      <c r="DS24" s="31" t="n">
        <f aca="false">VLOOKUP(DS$7,'[2]Curve Summary'!$A$25:$AG$179,28)</f>
        <v>36.6022720336914</v>
      </c>
      <c r="DT24" s="31" t="n">
        <f aca="false">VLOOKUP(DT$7,'[2]Curve Summary'!$A$25:$AG$179,28)</f>
        <v>36.8022727966309</v>
      </c>
      <c r="DU24" s="31" t="n">
        <f aca="false">VLOOKUP(DU$7,'[2]Curve Summary'!$A$25:$AG$179,28)</f>
        <v>40.8335723876953</v>
      </c>
      <c r="DV24" s="31" t="n">
        <f aca="false">VLOOKUP(DV$7,'[2]Curve Summary'!$A$25:$AG$179,28)</f>
        <v>42.0428590393066</v>
      </c>
      <c r="DW24" s="31" t="n">
        <f aca="false">VLOOKUP(DW$7,'[2]Curve Summary'!$A$25:$AG$179,28)</f>
        <v>53.5999993896484</v>
      </c>
      <c r="DX24" s="31" t="n">
        <f aca="false">VLOOKUP(DX$7,'[2]Curve Summary'!$A$25:$AG$179,28)</f>
        <v>54.2649993896484</v>
      </c>
      <c r="DY24" s="31" t="n">
        <f aca="false">VLOOKUP(DY$7,'[2]Curve Summary'!$A$25:$AG$179,28)</f>
        <v>35.7300033569336</v>
      </c>
      <c r="DZ24" s="31" t="n">
        <f aca="false">VLOOKUP(DZ$7,'[2]Curve Summary'!$A$25:$AG$179,28)</f>
        <v>35.9815635681152</v>
      </c>
      <c r="EA24" s="31" t="n">
        <f aca="false">VLOOKUP(EA$7,'[2]Curve Summary'!$A$25:$AG$179,28)</f>
        <v>36.0815620422363</v>
      </c>
      <c r="EB24" s="31" t="n">
        <f aca="false">VLOOKUP(EB$7,'[2]Curve Summary'!$A$25:$AG$179,28)</f>
        <v>36.8065605163574</v>
      </c>
      <c r="EC24" s="31" t="n">
        <f aca="false">VLOOKUP(EC$7,'[2]Curve Summary'!$A$25:$AG$179,28)</f>
        <v>41.9873886108398</v>
      </c>
      <c r="ED24" s="31" t="n">
        <f aca="false">VLOOKUP(ED$7,'[2]Curve Summary'!$A$25:$AG$179,28)</f>
        <v>41.8873863220215</v>
      </c>
      <c r="EE24" s="31" t="n">
        <f aca="false">VLOOKUP(EE$7,'[2]Curve Summary'!$A$25:$AG$179,28)</f>
        <v>36.6022720336914</v>
      </c>
      <c r="EF24" s="31" t="n">
        <f aca="false">VLOOKUP(EF$7,'[2]Curve Summary'!$A$25:$AG$179,28)</f>
        <v>36.8022727966309</v>
      </c>
      <c r="EG24" s="31" t="n">
        <f aca="false">VLOOKUP(EG$7,'[2]Curve Summary'!$A$25:$AG$179,28)</f>
        <v>40.8335723876953</v>
      </c>
      <c r="EH24" s="31" t="n">
        <f aca="false">VLOOKUP(EH$7,'[2]Curve Summary'!$A$25:$AG$179,28)</f>
        <v>42.5428590393066</v>
      </c>
      <c r="EI24" s="31" t="n">
        <f aca="false">VLOOKUP(EI$7,'[2]Curve Summary'!$A$25:$AG$179,28)</f>
        <v>55.0999993896484</v>
      </c>
      <c r="EJ24" s="31" t="n">
        <f aca="false">VLOOKUP(EJ$7,'[2]Curve Summary'!$A$25:$AG$179,28)</f>
        <v>55.7649993896484</v>
      </c>
      <c r="EK24" s="31" t="n">
        <f aca="false">VLOOKUP(EK$7,'[2]Curve Summary'!$A$25:$AG$179,28)</f>
        <v>35.7300033569336</v>
      </c>
      <c r="EL24" s="31" t="n">
        <f aca="false">VLOOKUP(EL$7,'[2]Curve Summary'!$A$25:$AG$179,28)</f>
        <v>35.9815635681152</v>
      </c>
      <c r="EM24" s="31" t="n">
        <f aca="false">VLOOKUP(EM$7,'[2]Curve Summary'!$A$25:$AG$179,28)</f>
        <v>36.0815620422363</v>
      </c>
      <c r="EN24" s="31" t="n">
        <f aca="false">VLOOKUP(EN$7,'[2]Curve Summary'!$A$25:$AG$179,28)</f>
        <v>36.8065605163574</v>
      </c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</row>
    <row r="25" customFormat="false" ht="13.7" hidden="false" customHeight="true" outlineLevel="0" collapsed="false">
      <c r="A25" s="54" t="s">
        <v>40</v>
      </c>
      <c r="B25" s="55" t="s">
        <v>40</v>
      </c>
      <c r="C25" s="56" t="e">
        <f aca="false">'E. Power Desk Daily Price'!$AC25</f>
        <v>#VALUE!</v>
      </c>
      <c r="D25" s="56" t="n">
        <f aca="true">IF(ISERROR((AVERAGE(OFFSET('[2]Curve Summary'!$AG$6,17,0,7,1))*7+16*'[2]Curve Summary Backup'!$AG$38)/23),'[2]Curve Summary Backup'!$AG$38,(AVERAGE(OFFSET('[2]Curve Summary'!$AG$6,17,0,7,1))*7+16*'[2]Curve Summary Backup'!$AG$38)/23)</f>
        <v>44</v>
      </c>
      <c r="E25" s="56" t="n">
        <f aca="false">VLOOKUP(E$7,'[2]Curve Summary'!$A$7:$AG$85,33)</f>
        <v>35.6000015258789</v>
      </c>
      <c r="F25" s="56" t="n">
        <f aca="false">AVERAGE(G25:I25)</f>
        <v>32.4966538747152</v>
      </c>
      <c r="G25" s="56" t="n">
        <f aca="false">VLOOKUP(G$7,'[2]Curve Summary'!$A$7:$AG$85,33)</f>
        <v>34.0799903869629</v>
      </c>
      <c r="H25" s="56" t="n">
        <f aca="false">VLOOKUP(H$7,'[2]Curve Summary'!$A$7:$AG$85,33)</f>
        <v>31.079984664917</v>
      </c>
      <c r="I25" s="56" t="n">
        <f aca="false">VLOOKUP(I$7,'[2]Curve Summary'!$A$7:$AG$85,33)</f>
        <v>32.3299865722656</v>
      </c>
      <c r="J25" s="57" t="n">
        <v>36.264501781151</v>
      </c>
      <c r="K25" s="56" t="n">
        <f aca="false">AVERAGE(L25:M25)</f>
        <v>34.2549910736084</v>
      </c>
      <c r="L25" s="56" t="n">
        <f aca="false">AK25</f>
        <v>36.129992980957</v>
      </c>
      <c r="M25" s="56" t="n">
        <f aca="false">AL25</f>
        <v>32.3799891662598</v>
      </c>
      <c r="N25" s="56" t="n">
        <f aca="false">AVERAGE(O25:P25)</f>
        <v>31.2499885559082</v>
      </c>
      <c r="O25" s="56" t="n">
        <f aca="false">AM25</f>
        <v>31.3999900817871</v>
      </c>
      <c r="P25" s="56" t="n">
        <f aca="false">AN25</f>
        <v>31.0999870300293</v>
      </c>
      <c r="Q25" s="56" t="n">
        <f aca="false">AO25</f>
        <v>34.3500061035156</v>
      </c>
      <c r="R25" s="56" t="n">
        <f aca="false">AP25</f>
        <v>38.2499946594238</v>
      </c>
      <c r="S25" s="56" t="n">
        <f aca="false">AVERAGE(T25:U25)</f>
        <v>44.4999961853027</v>
      </c>
      <c r="T25" s="56" t="n">
        <f aca="false">AQ25</f>
        <v>44.4999923706055</v>
      </c>
      <c r="U25" s="56" t="n">
        <f aca="false">AR25</f>
        <v>44.5</v>
      </c>
      <c r="V25" s="56" t="n">
        <f aca="false">AS25</f>
        <v>35.6000022888184</v>
      </c>
      <c r="W25" s="56" t="n">
        <f aca="false">AVERAGE(X25:Z25)</f>
        <v>33.3533327738444</v>
      </c>
      <c r="X25" s="56" t="n">
        <f aca="false">AT25</f>
        <v>34.5200019836426</v>
      </c>
      <c r="Y25" s="58" t="n">
        <f aca="false">AU25</f>
        <v>32.7699981689453</v>
      </c>
      <c r="Z25" s="58" t="n">
        <f aca="false">AV25</f>
        <v>32.7699981689453</v>
      </c>
      <c r="AA25" s="57" t="n">
        <v>35.7423098479626</v>
      </c>
      <c r="AB25" s="57" t="n">
        <v>35.6002724262312</v>
      </c>
      <c r="AC25" s="57" t="n">
        <v>35.4876242878836</v>
      </c>
      <c r="AD25" s="57" t="n">
        <v>35.0077626097436</v>
      </c>
      <c r="AE25" s="57" t="n">
        <v>36.7334931884813</v>
      </c>
      <c r="AF25" s="59" t="n">
        <v>36.3082976599401</v>
      </c>
      <c r="AG25" s="60" t="n">
        <v>36.1718445922284</v>
      </c>
      <c r="AH25" s="61"/>
      <c r="AI25" s="61"/>
      <c r="AJ25" s="36"/>
      <c r="AK25" s="56" t="n">
        <f aca="false">VLOOKUP(AK$7,'[2]Curve Summary'!$A$29:$AG$183,33)</f>
        <v>36.129992980957</v>
      </c>
      <c r="AL25" s="56" t="n">
        <f aca="false">VLOOKUP(AL$7,'[2]Curve Summary'!$A$29:$AG$183,33)</f>
        <v>32.3799891662598</v>
      </c>
      <c r="AM25" s="56" t="n">
        <f aca="false">VLOOKUP(AM$7,'[2]Curve Summary'!$A$29:$AG$183,33)</f>
        <v>31.3999900817871</v>
      </c>
      <c r="AN25" s="56" t="n">
        <f aca="false">VLOOKUP(AN$7,'[2]Curve Summary'!$A$29:$AG$183,33)</f>
        <v>31.0999870300293</v>
      </c>
      <c r="AO25" s="56" t="n">
        <f aca="false">VLOOKUP(AO$7,'[2]Curve Summary'!$A$29:$AG$183,33)</f>
        <v>34.3500061035156</v>
      </c>
      <c r="AP25" s="56" t="n">
        <f aca="false">VLOOKUP(AP$7,'[2]Curve Summary'!$A$29:$AG$183,33)</f>
        <v>38.2499946594238</v>
      </c>
      <c r="AQ25" s="56" t="n">
        <f aca="false">VLOOKUP(AQ$7,'[2]Curve Summary'!$A$29:$AG$183,33)</f>
        <v>44.4999923706055</v>
      </c>
      <c r="AR25" s="56" t="n">
        <f aca="false">VLOOKUP(AR$7,'[2]Curve Summary'!$A$29:$AG$183,33)</f>
        <v>44.5</v>
      </c>
      <c r="AS25" s="56" t="n">
        <f aca="false">VLOOKUP(AS$7,'[2]Curve Summary'!$A$29:$AG$183,33)</f>
        <v>35.6000022888184</v>
      </c>
      <c r="AT25" s="56" t="n">
        <f aca="false">VLOOKUP(AT$7,'[2]Curve Summary'!$A$29:$AG$183,33)</f>
        <v>34.5200019836426</v>
      </c>
      <c r="AU25" s="56" t="n">
        <f aca="false">VLOOKUP(AU$7,'[2]Curve Summary'!$A$29:$AG$183,33)</f>
        <v>32.7699981689453</v>
      </c>
      <c r="AV25" s="56" t="n">
        <f aca="false">VLOOKUP(AV$7,'[2]Curve Summary'!$A$29:$AG$183,33)</f>
        <v>32.7699981689453</v>
      </c>
      <c r="AW25" s="56" t="n">
        <f aca="false">VLOOKUP(AW$7,'[2]Curve Summary'!$A$29:$AG$183,33)</f>
        <v>34.7199996948242</v>
      </c>
      <c r="AX25" s="56" t="n">
        <f aca="false">VLOOKUP(AX$7,'[2]Curve Summary'!$A$29:$AG$183,33)</f>
        <v>33.569994354248</v>
      </c>
      <c r="AY25" s="56" t="n">
        <f aca="false">VLOOKUP(AY$7,'[2]Curve Summary'!$A$29:$AG$183,33)</f>
        <v>31.5999931335449</v>
      </c>
      <c r="AZ25" s="56" t="n">
        <f aca="false">VLOOKUP(AZ$7,'[2]Curve Summary'!$A$29:$AG$183,33)</f>
        <v>32.7999938964844</v>
      </c>
      <c r="BA25" s="56" t="n">
        <f aca="false">VLOOKUP(BA$7,'[2]Curve Summary'!$A$29:$AG$183,33)</f>
        <v>32.7500061035156</v>
      </c>
      <c r="BB25" s="56" t="n">
        <f aca="false">VLOOKUP(BB$7,'[2]Curve Summary'!$A$29:$AG$183,33)</f>
        <v>38.4999946594238</v>
      </c>
      <c r="BC25" s="56" t="n">
        <f aca="false">VLOOKUP(BC$7,'[2]Curve Summary'!$A$29:$AG$183,33)</f>
        <v>44.4999923706055</v>
      </c>
      <c r="BD25" s="56" t="n">
        <f aca="false">VLOOKUP(BD$7,'[2]Curve Summary'!$A$29:$AG$183,33)</f>
        <v>44.5</v>
      </c>
      <c r="BE25" s="56" t="n">
        <f aca="false">VLOOKUP(BE$7,'[2]Curve Summary'!$A$29:$AG$183,33)</f>
        <v>35.3500022888184</v>
      </c>
      <c r="BF25" s="56" t="n">
        <f aca="false">VLOOKUP(BF$7,'[2]Curve Summary'!$A$29:$AG$183,33)</f>
        <v>34.0200019836426</v>
      </c>
      <c r="BG25" s="56" t="n">
        <f aca="false">VLOOKUP(BG$7,'[2]Curve Summary'!$A$29:$AG$183,33)</f>
        <v>32.2699981689453</v>
      </c>
      <c r="BH25" s="56" t="n">
        <f aca="false">VLOOKUP(BH$7,'[2]Curve Summary'!$A$29:$AG$183,33)</f>
        <v>32.2699981689453</v>
      </c>
      <c r="BI25" s="56" t="n">
        <f aca="false">VLOOKUP(BI$7,'[2]Curve Summary'!$A$29:$AG$183,33)</f>
        <v>33.9699996948242</v>
      </c>
      <c r="BJ25" s="56" t="n">
        <f aca="false">VLOOKUP(BJ$7,'[2]Curve Summary'!$A$29:$AG$183,33)</f>
        <v>33.319994354248</v>
      </c>
      <c r="BK25" s="56" t="n">
        <f aca="false">VLOOKUP(BK$7,'[2]Curve Summary'!$A$29:$AG$183,33)</f>
        <v>31.5999931335449</v>
      </c>
      <c r="BL25" s="56" t="n">
        <f aca="false">VLOOKUP(BL$7,'[2]Curve Summary'!$A$29:$AG$183,33)</f>
        <v>32.7999938964844</v>
      </c>
      <c r="BM25" s="56" t="n">
        <f aca="false">VLOOKUP(BM$7,'[2]Curve Summary'!$A$29:$AG$183,33)</f>
        <v>32.7500061035156</v>
      </c>
      <c r="BN25" s="56" t="n">
        <f aca="false">VLOOKUP(BN$7,'[2]Curve Summary'!$A$29:$AG$183,33)</f>
        <v>36.9999946594238</v>
      </c>
      <c r="BO25" s="56" t="n">
        <f aca="false">VLOOKUP(BO$7,'[2]Curve Summary'!$A$29:$AG$183,33)</f>
        <v>43.9999923706055</v>
      </c>
      <c r="BP25" s="56" t="n">
        <f aca="false">VLOOKUP(BP$7,'[2]Curve Summary'!$A$29:$AG$183,33)</f>
        <v>44</v>
      </c>
      <c r="BQ25" s="56" t="n">
        <f aca="false">VLOOKUP(BQ$7,'[2]Curve Summary'!$A$29:$AG$183,33)</f>
        <v>35.3500022888184</v>
      </c>
      <c r="BR25" s="56" t="n">
        <f aca="false">VLOOKUP(BR$7,'[2]Curve Summary'!$A$29:$AG$183,33)</f>
        <v>34.7700019836426</v>
      </c>
      <c r="BS25" s="56" t="n">
        <f aca="false">VLOOKUP(BS$7,'[2]Curve Summary'!$A$29:$AG$183,33)</f>
        <v>33.0199981689453</v>
      </c>
      <c r="BT25" s="56" t="n">
        <f aca="false">VLOOKUP(BT$7,'[2]Curve Summary'!$A$29:$AG$183,33)</f>
        <v>33.2699981689453</v>
      </c>
      <c r="BU25" s="56" t="n">
        <f aca="false">VLOOKUP(BU$7,'[2]Curve Summary'!$A$29:$AG$183,33)</f>
        <v>33.2199996948242</v>
      </c>
      <c r="BV25" s="56" t="n">
        <f aca="false">VLOOKUP(BV$7,'[2]Curve Summary'!$A$29:$AG$183,33)</f>
        <v>32.569994354248</v>
      </c>
      <c r="BW25" s="56" t="n">
        <f aca="false">VLOOKUP(BW$7,'[2]Curve Summary'!$A$29:$AG$183,33)</f>
        <v>31.0999931335449</v>
      </c>
      <c r="BX25" s="56" t="n">
        <f aca="false">VLOOKUP(BX$7,'[2]Curve Summary'!$A$29:$AG$183,33)</f>
        <v>32.2999938964844</v>
      </c>
      <c r="BY25" s="56" t="n">
        <f aca="false">VLOOKUP(BY$7,'[2]Curve Summary'!$A$29:$AG$183,33)</f>
        <v>32.7500061035156</v>
      </c>
      <c r="BZ25" s="56" t="n">
        <f aca="false">VLOOKUP(BZ$7,'[2]Curve Summary'!$A$29:$AG$183,33)</f>
        <v>36.9999946594238</v>
      </c>
      <c r="CA25" s="56" t="n">
        <f aca="false">VLOOKUP(CA$7,'[2]Curve Summary'!$A$29:$AG$183,33)</f>
        <v>43.4999923706055</v>
      </c>
      <c r="CB25" s="56" t="n">
        <f aca="false">VLOOKUP(CB$7,'[2]Curve Summary'!$A$29:$AG$183,33)</f>
        <v>43.5</v>
      </c>
      <c r="CC25" s="56" t="n">
        <f aca="false">VLOOKUP(CC$7,'[2]Curve Summary'!$A$29:$AG$183,33)</f>
        <v>34.3500022888184</v>
      </c>
      <c r="CD25" s="56" t="n">
        <f aca="false">VLOOKUP(CD$7,'[2]Curve Summary'!$A$29:$AG$183,33)</f>
        <v>34.0200019836426</v>
      </c>
      <c r="CE25" s="56" t="n">
        <f aca="false">VLOOKUP(CE$7,'[2]Curve Summary'!$A$29:$AG$183,33)</f>
        <v>32.2699981689453</v>
      </c>
      <c r="CF25" s="56" t="n">
        <f aca="false">VLOOKUP(CF$7,'[2]Curve Summary'!$A$29:$AG$183,33)</f>
        <v>33.2699981689453</v>
      </c>
      <c r="CG25" s="56" t="n">
        <f aca="false">VLOOKUP(CG$7,'[2]Curve Summary'!$A$29:$AG$183,33)</f>
        <v>33.2199996948242</v>
      </c>
      <c r="CH25" s="56" t="n">
        <f aca="false">VLOOKUP(CH$7,'[2]Curve Summary'!$A$29:$AG$183,33)</f>
        <v>32.569994354248</v>
      </c>
      <c r="CI25" s="56" t="n">
        <f aca="false">VLOOKUP(CI$7,'[2]Curve Summary'!$A$29:$AG$183,33)</f>
        <v>31.0999931335449</v>
      </c>
      <c r="CJ25" s="56" t="n">
        <f aca="false">VLOOKUP(CJ$7,'[2]Curve Summary'!$A$29:$AG$183,33)</f>
        <v>32.2999938964844</v>
      </c>
      <c r="CK25" s="56" t="n">
        <f aca="false">VLOOKUP(CK$7,'[2]Curve Summary'!$A$29:$AG$183,33)</f>
        <v>32.7500061035156</v>
      </c>
      <c r="CL25" s="56" t="n">
        <f aca="false">VLOOKUP(CL$7,'[2]Curve Summary'!$A$29:$AG$183,33)</f>
        <v>36.9999946594238</v>
      </c>
      <c r="CM25" s="56" t="n">
        <f aca="false">VLOOKUP(CM$7,'[2]Curve Summary'!$A$29:$AG$183,33)</f>
        <v>43.9999923706055</v>
      </c>
      <c r="CN25" s="56" t="n">
        <f aca="false">VLOOKUP(CN$7,'[2]Curve Summary'!$A$29:$AG$183,33)</f>
        <v>44</v>
      </c>
      <c r="CO25" s="56" t="n">
        <f aca="false">VLOOKUP(CO$7,'[2]Curve Summary'!$A$29:$AG$183,33)</f>
        <v>33.8500022888184</v>
      </c>
      <c r="CP25" s="56" t="n">
        <f aca="false">VLOOKUP(CP$7,'[2]Curve Summary'!$A$29:$AG$183,33)</f>
        <v>33.5200019836426</v>
      </c>
      <c r="CQ25" s="56" t="n">
        <f aca="false">VLOOKUP(CQ$7,'[2]Curve Summary'!$A$29:$AG$183,33)</f>
        <v>31.7699981689453</v>
      </c>
      <c r="CR25" s="56" t="n">
        <f aca="false">VLOOKUP(CR$7,'[2]Curve Summary'!$A$29:$AG$183,33)</f>
        <v>33.2699981689453</v>
      </c>
      <c r="CS25" s="56" t="n">
        <f aca="false">VLOOKUP(CS$7,'[2]Curve Summary'!$A$29:$AG$183,33)</f>
        <v>34.2199996948242</v>
      </c>
      <c r="CT25" s="56" t="n">
        <f aca="false">VLOOKUP(CT$7,'[2]Curve Summary'!$A$29:$AG$183,33)</f>
        <v>33.569994354248</v>
      </c>
      <c r="CU25" s="56" t="n">
        <f aca="false">VLOOKUP(CU$7,'[2]Curve Summary'!$A$29:$AG$183,33)</f>
        <v>32.0999931335449</v>
      </c>
      <c r="CV25" s="56" t="n">
        <f aca="false">VLOOKUP(CV$7,'[2]Curve Summary'!$A$29:$AG$183,33)</f>
        <v>33.2999938964844</v>
      </c>
      <c r="CW25" s="56" t="n">
        <f aca="false">VLOOKUP(CW$7,'[2]Curve Summary'!$A$29:$AG$183,33)</f>
        <v>34.2500061035156</v>
      </c>
      <c r="CX25" s="56" t="n">
        <f aca="false">VLOOKUP(CX$7,'[2]Curve Summary'!$A$29:$AG$183,33)</f>
        <v>38.4999946594238</v>
      </c>
      <c r="CY25" s="56" t="n">
        <f aca="false">VLOOKUP(CY$7,'[2]Curve Summary'!$A$29:$AG$183,33)</f>
        <v>44.4999923706055</v>
      </c>
      <c r="CZ25" s="56" t="n">
        <f aca="false">VLOOKUP(CZ$7,'[2]Curve Summary'!$A$29:$AG$183,33)</f>
        <v>44.5</v>
      </c>
      <c r="DA25" s="56" t="n">
        <f aca="false">VLOOKUP(DA$7,'[2]Curve Summary'!$A$29:$AG$183,33)</f>
        <v>34.8500022888184</v>
      </c>
      <c r="DB25" s="56" t="n">
        <f aca="false">VLOOKUP(DB$7,'[2]Curve Summary'!$A$29:$AG$183,33)</f>
        <v>34.5200019836426</v>
      </c>
      <c r="DC25" s="56" t="n">
        <f aca="false">VLOOKUP(DC$7,'[2]Curve Summary'!$A$29:$AG$183,33)</f>
        <v>32.7699981689453</v>
      </c>
      <c r="DD25" s="56" t="n">
        <f aca="false">VLOOKUP(DD$7,'[2]Curve Summary'!$A$29:$AG$183,33)</f>
        <v>34.2699981689453</v>
      </c>
      <c r="DE25" s="56" t="n">
        <f aca="false">VLOOKUP(DE$7,'[2]Curve Summary'!$A$29:$AG$183,33)</f>
        <v>35.2199996948242</v>
      </c>
      <c r="DF25" s="56" t="n">
        <f aca="false">VLOOKUP(DF$7,'[2]Curve Summary'!$A$29:$AG$183,33)</f>
        <v>34.569994354248</v>
      </c>
      <c r="DG25" s="56" t="n">
        <f aca="false">VLOOKUP(DG$7,'[2]Curve Summary'!$A$29:$AG$183,33)</f>
        <v>33.0999931335449</v>
      </c>
      <c r="DH25" s="56" t="n">
        <f aca="false">VLOOKUP(DH$7,'[2]Curve Summary'!$A$29:$AG$183,33)</f>
        <v>34.2999938964844</v>
      </c>
      <c r="DI25" s="56" t="n">
        <f aca="false">VLOOKUP(DI$7,'[2]Curve Summary'!$A$29:$AG$183,33)</f>
        <v>35.7500061035156</v>
      </c>
      <c r="DJ25" s="56" t="n">
        <f aca="false">VLOOKUP(DJ$7,'[2]Curve Summary'!$A$29:$AG$183,33)</f>
        <v>39.9999946594238</v>
      </c>
      <c r="DK25" s="56" t="n">
        <f aca="false">VLOOKUP(DK$7,'[2]Curve Summary'!$A$29:$AG$183,33)</f>
        <v>44.9999923706055</v>
      </c>
      <c r="DL25" s="56" t="n">
        <f aca="false">VLOOKUP(DL$7,'[2]Curve Summary'!$A$29:$AG$183,33)</f>
        <v>45</v>
      </c>
      <c r="DM25" s="56" t="n">
        <f aca="false">VLOOKUP(DM$7,'[2]Curve Summary'!$A$29:$AG$183,33)</f>
        <v>35.8500022888184</v>
      </c>
      <c r="DN25" s="56" t="n">
        <f aca="false">VLOOKUP(DN$7,'[2]Curve Summary'!$A$29:$AG$183,33)</f>
        <v>35.5200019836426</v>
      </c>
      <c r="DO25" s="56" t="n">
        <f aca="false">VLOOKUP(DO$7,'[2]Curve Summary'!$A$29:$AG$183,33)</f>
        <v>33.7699981689453</v>
      </c>
      <c r="DP25" s="56" t="n">
        <f aca="false">VLOOKUP(DP$7,'[2]Curve Summary'!$A$29:$AG$183,33)</f>
        <v>35.2699981689453</v>
      </c>
      <c r="DQ25" s="56" t="n">
        <f aca="false">VLOOKUP(DQ$7,'[2]Curve Summary'!$A$29:$AG$183,33)</f>
        <v>35.7199996948242</v>
      </c>
      <c r="DR25" s="56" t="n">
        <f aca="false">VLOOKUP(DR$7,'[2]Curve Summary'!$A$29:$AG$183,33)</f>
        <v>35.069994354248</v>
      </c>
      <c r="DS25" s="56" t="n">
        <f aca="false">VLOOKUP(DS$7,'[2]Curve Summary'!$A$29:$AG$183,33)</f>
        <v>33.5999931335449</v>
      </c>
      <c r="DT25" s="56" t="n">
        <f aca="false">VLOOKUP(DT$7,'[2]Curve Summary'!$A$29:$AG$183,33)</f>
        <v>34.7999938964844</v>
      </c>
      <c r="DU25" s="56" t="n">
        <f aca="false">VLOOKUP(DU$7,'[2]Curve Summary'!$A$29:$AG$183,33)</f>
        <v>36.2500061035156</v>
      </c>
      <c r="DV25" s="56" t="n">
        <f aca="false">VLOOKUP(DV$7,'[2]Curve Summary'!$A$29:$AG$183,33)</f>
        <v>40.4999946594238</v>
      </c>
      <c r="DW25" s="56" t="n">
        <f aca="false">VLOOKUP(DW$7,'[2]Curve Summary'!$A$29:$AG$183,33)</f>
        <v>45.4999923706055</v>
      </c>
      <c r="DX25" s="56" t="n">
        <f aca="false">VLOOKUP(DX$7,'[2]Curve Summary'!$A$29:$AG$183,33)</f>
        <v>45.5</v>
      </c>
      <c r="DY25" s="56" t="n">
        <f aca="false">VLOOKUP(DY$7,'[2]Curve Summary'!$A$29:$AG$183,33)</f>
        <v>36.3500022888184</v>
      </c>
      <c r="DZ25" s="56" t="n">
        <f aca="false">VLOOKUP(DZ$7,'[2]Curve Summary'!$A$29:$AG$183,33)</f>
        <v>36.0200019836426</v>
      </c>
      <c r="EA25" s="56" t="n">
        <f aca="false">VLOOKUP(EA$7,'[2]Curve Summary'!$A$29:$AG$183,33)</f>
        <v>34.2699981689453</v>
      </c>
      <c r="EB25" s="56" t="n">
        <f aca="false">VLOOKUP(EB$7,'[2]Curve Summary'!$A$29:$AG$183,33)</f>
        <v>35.7699981689453</v>
      </c>
      <c r="EC25" s="56" t="n">
        <f aca="false">VLOOKUP(EC$7,'[2]Curve Summary'!$A$29:$AG$183,33)</f>
        <v>36.2199996948242</v>
      </c>
      <c r="ED25" s="56" t="n">
        <f aca="false">VLOOKUP(ED$7,'[2]Curve Summary'!$A$29:$AG$183,33)</f>
        <v>35.569994354248</v>
      </c>
      <c r="EE25" s="56" t="n">
        <f aca="false">VLOOKUP(EE$7,'[2]Curve Summary'!$A$29:$AG$183,33)</f>
        <v>34.0999931335449</v>
      </c>
      <c r="EF25" s="56" t="n">
        <f aca="false">VLOOKUP(EF$7,'[2]Curve Summary'!$A$29:$AG$183,33)</f>
        <v>35.2999938964844</v>
      </c>
      <c r="EG25" s="56" t="n">
        <f aca="false">VLOOKUP(EG$7,'[2]Curve Summary'!$A$29:$AG$183,33)</f>
        <v>36.7500061035156</v>
      </c>
      <c r="EH25" s="56" t="n">
        <f aca="false">VLOOKUP(EH$7,'[2]Curve Summary'!$A$29:$AG$183,33)</f>
        <v>41.7499946594238</v>
      </c>
      <c r="EI25" s="56" t="n">
        <f aca="false">VLOOKUP(EI$7,'[2]Curve Summary'!$A$29:$AG$183,33)</f>
        <v>47.4999923706055</v>
      </c>
      <c r="EJ25" s="56" t="n">
        <f aca="false">VLOOKUP(EJ$7,'[2]Curve Summary'!$A$29:$AG$183,33)</f>
        <v>47.5</v>
      </c>
      <c r="EK25" s="56" t="n">
        <f aca="false">VLOOKUP(EK$7,'[2]Curve Summary'!$A$29:$AG$183,33)</f>
        <v>36.8500022888184</v>
      </c>
      <c r="EL25" s="56" t="n">
        <f aca="false">VLOOKUP(EL$7,'[2]Curve Summary'!$A$29:$AG$183,33)</f>
        <v>36.3700019836426</v>
      </c>
      <c r="EM25" s="56" t="n">
        <f aca="false">VLOOKUP(EM$7,'[2]Curve Summary'!$A$29:$AG$183,33)</f>
        <v>34.6199981689453</v>
      </c>
      <c r="EN25" s="56" t="n">
        <f aca="false">VLOOKUP(EN$7,'[2]Curve Summary'!$A$29:$AG$183,33)</f>
        <v>36.1199981689453</v>
      </c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</row>
    <row r="26" customFormat="false" ht="10.5" hidden="false" customHeight="true" outlineLevel="0" collapsed="false">
      <c r="A26" s="2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45"/>
      <c r="AH26" s="45"/>
      <c r="AI26" s="45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</row>
    <row r="27" customFormat="false" ht="13.5" hidden="false" customHeight="true" outlineLevel="0" collapsed="false">
      <c r="A27" s="62" t="s">
        <v>41</v>
      </c>
      <c r="B27" s="62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  <c r="IW27" s="9"/>
    </row>
    <row r="28" customFormat="false" ht="13.7" hidden="false" customHeight="true" outlineLevel="0" collapsed="false">
      <c r="A28" s="28" t="s">
        <v>18</v>
      </c>
      <c r="B28" s="9"/>
      <c r="C28" s="29" t="e">
        <f aca="false">C9-C47</f>
        <v>#VALUE!</v>
      </c>
      <c r="D28" s="29" t="n">
        <f aca="false">D9-D47</f>
        <v>0</v>
      </c>
      <c r="E28" s="29" t="n">
        <f aca="false">E9-E47</f>
        <v>0</v>
      </c>
      <c r="F28" s="29" t="n">
        <f aca="false">F9-F47</f>
        <v>0</v>
      </c>
      <c r="G28" s="29" t="n">
        <f aca="false">G9-G47</f>
        <v>0</v>
      </c>
      <c r="H28" s="29" t="n">
        <f aca="false">H9-H47</f>
        <v>0</v>
      </c>
      <c r="I28" s="29" t="n">
        <f aca="false">I9-I47</f>
        <v>0</v>
      </c>
      <c r="J28" s="30" t="n">
        <f aca="false">J9-J47</f>
        <v>0</v>
      </c>
      <c r="K28" s="29" t="n">
        <f aca="false">K9-K47</f>
        <v>0</v>
      </c>
      <c r="L28" s="29" t="n">
        <f aca="false">L9-L47</f>
        <v>0</v>
      </c>
      <c r="M28" s="29" t="n">
        <f aca="false">M9-M47</f>
        <v>0</v>
      </c>
      <c r="N28" s="29" t="n">
        <f aca="false">N9-N47</f>
        <v>0</v>
      </c>
      <c r="O28" s="29" t="n">
        <f aca="false">O9-O47</f>
        <v>0</v>
      </c>
      <c r="P28" s="29" t="n">
        <f aca="false">P9-P47</f>
        <v>0</v>
      </c>
      <c r="Q28" s="29" t="n">
        <f aca="false">Q9-Q47</f>
        <v>0</v>
      </c>
      <c r="R28" s="29" t="n">
        <f aca="false">R9-R47</f>
        <v>0</v>
      </c>
      <c r="S28" s="29" t="n">
        <f aca="false">S9-S47</f>
        <v>0</v>
      </c>
      <c r="T28" s="29" t="n">
        <f aca="false">T9-T47</f>
        <v>0</v>
      </c>
      <c r="U28" s="29" t="n">
        <f aca="false">U9-U47</f>
        <v>0</v>
      </c>
      <c r="V28" s="29" t="n">
        <f aca="false">V9-V47</f>
        <v>0</v>
      </c>
      <c r="W28" s="29" t="n">
        <f aca="false">W9-W47</f>
        <v>0</v>
      </c>
      <c r="X28" s="29" t="n">
        <f aca="false">X9-X47</f>
        <v>0</v>
      </c>
      <c r="Y28" s="29" t="n">
        <f aca="false">Y9-Y47</f>
        <v>0</v>
      </c>
      <c r="Z28" s="29" t="n">
        <f aca="false">Z9-Z47</f>
        <v>0</v>
      </c>
      <c r="AA28" s="30" t="n">
        <f aca="false">AA9-AA47</f>
        <v>0</v>
      </c>
      <c r="AB28" s="30" t="n">
        <f aca="false">AB9-AB47</f>
        <v>0</v>
      </c>
      <c r="AC28" s="30" t="n">
        <f aca="false">AC9-AC47</f>
        <v>0</v>
      </c>
      <c r="AD28" s="30" t="n">
        <f aca="false">AD9-AD47</f>
        <v>0</v>
      </c>
      <c r="AE28" s="30" t="n">
        <f aca="false">AE9-AE47</f>
        <v>0</v>
      </c>
      <c r="AF28" s="30" t="n">
        <f aca="false">AF9-AF47</f>
        <v>0</v>
      </c>
      <c r="AG28" s="34" t="n">
        <f aca="false">AG9-AG47</f>
        <v>-0.0017377496539277</v>
      </c>
      <c r="AH28" s="35"/>
      <c r="AI28" s="35"/>
      <c r="AJ28" s="36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</row>
    <row r="29" customFormat="false" ht="13.7" hidden="false" customHeight="true" outlineLevel="0" collapsed="false">
      <c r="A29" s="37" t="s">
        <v>20</v>
      </c>
      <c r="B29" s="38"/>
      <c r="C29" s="31" t="e">
        <f aca="false">C10-C48</f>
        <v>#VALUE!</v>
      </c>
      <c r="D29" s="31" t="n">
        <f aca="false">D10-D48</f>
        <v>0</v>
      </c>
      <c r="E29" s="31" t="n">
        <f aca="false">E10-E48</f>
        <v>0</v>
      </c>
      <c r="F29" s="31" t="n">
        <f aca="false">F10-F48</f>
        <v>0</v>
      </c>
      <c r="G29" s="31" t="n">
        <f aca="false">G10-G48</f>
        <v>0</v>
      </c>
      <c r="H29" s="31" t="n">
        <f aca="false">H10-H48</f>
        <v>0</v>
      </c>
      <c r="I29" s="31" t="n">
        <f aca="false">I10-I48</f>
        <v>0</v>
      </c>
      <c r="J29" s="39" t="n">
        <f aca="false">J10-J48</f>
        <v>0</v>
      </c>
      <c r="K29" s="31" t="n">
        <f aca="false">K10-K48</f>
        <v>0</v>
      </c>
      <c r="L29" s="31" t="n">
        <f aca="false">L10-L48</f>
        <v>0</v>
      </c>
      <c r="M29" s="31" t="n">
        <f aca="false">M10-M48</f>
        <v>0</v>
      </c>
      <c r="N29" s="31" t="n">
        <f aca="false">N10-N48</f>
        <v>0</v>
      </c>
      <c r="O29" s="31" t="n">
        <f aca="false">O10-O48</f>
        <v>0</v>
      </c>
      <c r="P29" s="31" t="n">
        <f aca="false">P10-P48</f>
        <v>0</v>
      </c>
      <c r="Q29" s="31" t="n">
        <f aca="false">Q10-Q48</f>
        <v>0</v>
      </c>
      <c r="R29" s="31" t="n">
        <f aca="false">R10-R48</f>
        <v>0</v>
      </c>
      <c r="S29" s="31" t="n">
        <f aca="false">S10-S48</f>
        <v>0</v>
      </c>
      <c r="T29" s="31" t="n">
        <f aca="false">T10-T48</f>
        <v>0</v>
      </c>
      <c r="U29" s="31" t="n">
        <f aca="false">U10-U48</f>
        <v>0</v>
      </c>
      <c r="V29" s="31" t="n">
        <f aca="false">V10-V48</f>
        <v>0</v>
      </c>
      <c r="W29" s="31" t="n">
        <f aca="false">W10-W48</f>
        <v>0</v>
      </c>
      <c r="X29" s="31" t="n">
        <f aca="false">X10-X48</f>
        <v>0</v>
      </c>
      <c r="Y29" s="31" t="n">
        <f aca="false">Y10-Y48</f>
        <v>0</v>
      </c>
      <c r="Z29" s="31" t="n">
        <f aca="false">Z10-Z48</f>
        <v>0</v>
      </c>
      <c r="AA29" s="39" t="n">
        <f aca="false">AA10-AA48</f>
        <v>0</v>
      </c>
      <c r="AB29" s="39" t="n">
        <f aca="false">AB10-AB48</f>
        <v>0</v>
      </c>
      <c r="AC29" s="39" t="n">
        <f aca="false">AC10-AC48</f>
        <v>0</v>
      </c>
      <c r="AD29" s="39" t="n">
        <f aca="false">AD10-AD48</f>
        <v>0</v>
      </c>
      <c r="AE29" s="39" t="n">
        <f aca="false">AE10-AE48</f>
        <v>0</v>
      </c>
      <c r="AF29" s="39" t="n">
        <f aca="false">AF10-AF48</f>
        <v>0</v>
      </c>
      <c r="AG29" s="42" t="n">
        <f aca="false">AG10-AG48</f>
        <v>-0.00224875152876303</v>
      </c>
      <c r="AH29" s="35"/>
      <c r="AI29" s="35"/>
      <c r="AJ29" s="3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</row>
    <row r="30" customFormat="false" ht="13.7" hidden="false" customHeight="true" outlineLevel="0" collapsed="false">
      <c r="A30" s="37" t="s">
        <v>22</v>
      </c>
      <c r="B30" s="9"/>
      <c r="C30" s="31" t="e">
        <f aca="false">C11-C49</f>
        <v>#VALUE!</v>
      </c>
      <c r="D30" s="31" t="n">
        <f aca="false">D11-D49</f>
        <v>0</v>
      </c>
      <c r="E30" s="31" t="n">
        <f aca="false">E11-E49</f>
        <v>0</v>
      </c>
      <c r="F30" s="31" t="n">
        <f aca="false">F11-F49</f>
        <v>0</v>
      </c>
      <c r="G30" s="31" t="n">
        <f aca="false">G11-G49</f>
        <v>0</v>
      </c>
      <c r="H30" s="31" t="n">
        <f aca="false">H11-H49</f>
        <v>0</v>
      </c>
      <c r="I30" s="31" t="n">
        <f aca="false">I11-I49</f>
        <v>0</v>
      </c>
      <c r="J30" s="39" t="n">
        <f aca="false">J11-J49</f>
        <v>0</v>
      </c>
      <c r="K30" s="31" t="n">
        <f aca="false">K11-K49</f>
        <v>0</v>
      </c>
      <c r="L30" s="31" t="n">
        <f aca="false">L11-L49</f>
        <v>0</v>
      </c>
      <c r="M30" s="31" t="n">
        <f aca="false">M11-M49</f>
        <v>0</v>
      </c>
      <c r="N30" s="31" t="n">
        <f aca="false">N11-N49</f>
        <v>0</v>
      </c>
      <c r="O30" s="31" t="n">
        <f aca="false">O11-O49</f>
        <v>0</v>
      </c>
      <c r="P30" s="31" t="n">
        <f aca="false">P11-P49</f>
        <v>0</v>
      </c>
      <c r="Q30" s="31" t="n">
        <f aca="false">Q11-Q49</f>
        <v>0</v>
      </c>
      <c r="R30" s="31" t="n">
        <f aca="false">R11-R49</f>
        <v>0</v>
      </c>
      <c r="S30" s="31" t="n">
        <f aca="false">S11-S49</f>
        <v>0</v>
      </c>
      <c r="T30" s="31" t="n">
        <f aca="false">T11-T49</f>
        <v>0</v>
      </c>
      <c r="U30" s="31" t="n">
        <f aca="false">U11-U49</f>
        <v>0</v>
      </c>
      <c r="V30" s="31" t="n">
        <f aca="false">V11-V49</f>
        <v>0</v>
      </c>
      <c r="W30" s="31" t="n">
        <f aca="false">W11-W49</f>
        <v>0</v>
      </c>
      <c r="X30" s="31" t="n">
        <f aca="false">X11-X49</f>
        <v>0</v>
      </c>
      <c r="Y30" s="31" t="n">
        <f aca="false">Y11-Y49</f>
        <v>0</v>
      </c>
      <c r="Z30" s="31" t="n">
        <f aca="false">Z11-Z49</f>
        <v>0</v>
      </c>
      <c r="AA30" s="39" t="n">
        <f aca="false">AA11-AA49</f>
        <v>0</v>
      </c>
      <c r="AB30" s="39" t="n">
        <f aca="false">AB11-AB49</f>
        <v>0</v>
      </c>
      <c r="AC30" s="39" t="n">
        <f aca="false">AC11-AC49</f>
        <v>0</v>
      </c>
      <c r="AD30" s="39" t="n">
        <f aca="false">AD11-AD49</f>
        <v>0</v>
      </c>
      <c r="AE30" s="39" t="n">
        <f aca="false">AE11-AE49</f>
        <v>0</v>
      </c>
      <c r="AF30" s="39" t="n">
        <f aca="false">AF11-AF49</f>
        <v>0</v>
      </c>
      <c r="AG30" s="42" t="n">
        <f aca="false">AG11-AG49</f>
        <v>-0.00197731453871031</v>
      </c>
      <c r="AH30" s="35"/>
      <c r="AI30" s="35"/>
      <c r="AJ30" s="3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</row>
    <row r="31" customFormat="false" ht="13.7" hidden="false" customHeight="true" outlineLevel="0" collapsed="false">
      <c r="A31" s="37" t="s">
        <v>23</v>
      </c>
      <c r="B31" s="9"/>
      <c r="C31" s="31" t="e">
        <f aca="false">C12-C50</f>
        <v>#VALUE!</v>
      </c>
      <c r="D31" s="31" t="n">
        <f aca="false">D12-D50</f>
        <v>0</v>
      </c>
      <c r="E31" s="31" t="n">
        <f aca="false">E12-E50</f>
        <v>0</v>
      </c>
      <c r="F31" s="31" t="n">
        <f aca="false">F12-F50</f>
        <v>0</v>
      </c>
      <c r="G31" s="31" t="n">
        <f aca="false">G12-G50</f>
        <v>0</v>
      </c>
      <c r="H31" s="31" t="n">
        <f aca="false">H12-H50</f>
        <v>0</v>
      </c>
      <c r="I31" s="31" t="n">
        <f aca="false">I12-I50</f>
        <v>0</v>
      </c>
      <c r="J31" s="39" t="n">
        <f aca="false">J12-J50</f>
        <v>0</v>
      </c>
      <c r="K31" s="31" t="n">
        <f aca="false">K12-K50</f>
        <v>0</v>
      </c>
      <c r="L31" s="31" t="n">
        <f aca="false">L12-L50</f>
        <v>0</v>
      </c>
      <c r="M31" s="31" t="n">
        <f aca="false">M12-M50</f>
        <v>0</v>
      </c>
      <c r="N31" s="31" t="n">
        <f aca="false">N12-N50</f>
        <v>0</v>
      </c>
      <c r="O31" s="31" t="n">
        <f aca="false">O12-O50</f>
        <v>0</v>
      </c>
      <c r="P31" s="31" t="n">
        <f aca="false">P12-P50</f>
        <v>0</v>
      </c>
      <c r="Q31" s="31" t="n">
        <f aca="false">Q12-Q50</f>
        <v>0</v>
      </c>
      <c r="R31" s="31" t="n">
        <f aca="false">R12-R50</f>
        <v>0</v>
      </c>
      <c r="S31" s="31" t="n">
        <f aca="false">S12-S50</f>
        <v>0</v>
      </c>
      <c r="T31" s="31" t="n">
        <f aca="false">T12-T50</f>
        <v>0</v>
      </c>
      <c r="U31" s="31" t="n">
        <f aca="false">U12-U50</f>
        <v>0</v>
      </c>
      <c r="V31" s="31" t="n">
        <f aca="false">V12-V50</f>
        <v>0</v>
      </c>
      <c r="W31" s="31" t="n">
        <f aca="false">W12-W50</f>
        <v>0</v>
      </c>
      <c r="X31" s="31" t="n">
        <f aca="false">X12-X50</f>
        <v>0</v>
      </c>
      <c r="Y31" s="31" t="n">
        <f aca="false">Y12-Y50</f>
        <v>0</v>
      </c>
      <c r="Z31" s="31" t="n">
        <f aca="false">Z12-Z50</f>
        <v>0</v>
      </c>
      <c r="AA31" s="39" t="n">
        <f aca="false">AA12-AA50</f>
        <v>0</v>
      </c>
      <c r="AB31" s="39" t="n">
        <f aca="false">AB12-AB50</f>
        <v>0</v>
      </c>
      <c r="AC31" s="39" t="n">
        <f aca="false">AC12-AC50</f>
        <v>0</v>
      </c>
      <c r="AD31" s="39" t="n">
        <f aca="false">AD12-AD50</f>
        <v>0</v>
      </c>
      <c r="AE31" s="39" t="n">
        <f aca="false">AE12-AE50</f>
        <v>0</v>
      </c>
      <c r="AF31" s="39" t="n">
        <f aca="false">AF12-AF50</f>
        <v>0</v>
      </c>
      <c r="AG31" s="42" t="n">
        <f aca="false">AG12-AG50</f>
        <v>0.000666589912102111</v>
      </c>
      <c r="AH31" s="35"/>
      <c r="AI31" s="35"/>
      <c r="AJ31" s="3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</row>
    <row r="32" customFormat="false" ht="13.7" hidden="false" customHeight="true" outlineLevel="0" collapsed="false">
      <c r="A32" s="37" t="s">
        <v>24</v>
      </c>
      <c r="B32" s="44"/>
      <c r="C32" s="31" t="e">
        <f aca="false">C13-C51</f>
        <v>#VALUE!</v>
      </c>
      <c r="D32" s="31" t="n">
        <f aca="false">D13-D51</f>
        <v>0</v>
      </c>
      <c r="E32" s="31" t="n">
        <f aca="false">E13-E51</f>
        <v>0</v>
      </c>
      <c r="F32" s="31" t="n">
        <f aca="false">F13-F51</f>
        <v>0</v>
      </c>
      <c r="G32" s="31" t="n">
        <f aca="false">G13-G51</f>
        <v>0</v>
      </c>
      <c r="H32" s="31" t="n">
        <f aca="false">H13-H51</f>
        <v>0</v>
      </c>
      <c r="I32" s="31" t="n">
        <f aca="false">I13-I51</f>
        <v>0</v>
      </c>
      <c r="J32" s="39" t="n">
        <f aca="false">J13-J51</f>
        <v>0</v>
      </c>
      <c r="K32" s="31" t="n">
        <f aca="false">K13-K51</f>
        <v>0</v>
      </c>
      <c r="L32" s="31" t="n">
        <f aca="false">L13-L51</f>
        <v>0</v>
      </c>
      <c r="M32" s="31" t="n">
        <f aca="false">M13-M51</f>
        <v>0</v>
      </c>
      <c r="N32" s="31" t="n">
        <f aca="false">N13-N51</f>
        <v>0</v>
      </c>
      <c r="O32" s="31" t="n">
        <f aca="false">O13-O51</f>
        <v>0</v>
      </c>
      <c r="P32" s="31" t="n">
        <f aca="false">P13-P51</f>
        <v>0</v>
      </c>
      <c r="Q32" s="31" t="n">
        <f aca="false">Q13-Q51</f>
        <v>0</v>
      </c>
      <c r="R32" s="31" t="n">
        <f aca="false">R13-R51</f>
        <v>0</v>
      </c>
      <c r="S32" s="31" t="n">
        <f aca="false">S13-S51</f>
        <v>0</v>
      </c>
      <c r="T32" s="31" t="n">
        <f aca="false">T13-T51</f>
        <v>0</v>
      </c>
      <c r="U32" s="31" t="n">
        <f aca="false">U13-U51</f>
        <v>0</v>
      </c>
      <c r="V32" s="31" t="n">
        <f aca="false">V13-V51</f>
        <v>0</v>
      </c>
      <c r="W32" s="31" t="n">
        <f aca="false">W13-W51</f>
        <v>0</v>
      </c>
      <c r="X32" s="31" t="n">
        <f aca="false">X13-X51</f>
        <v>0</v>
      </c>
      <c r="Y32" s="31" t="n">
        <f aca="false">Y13-Y51</f>
        <v>0</v>
      </c>
      <c r="Z32" s="31" t="n">
        <f aca="false">Z13-Z51</f>
        <v>0</v>
      </c>
      <c r="AA32" s="39" t="n">
        <f aca="false">AA13-AA51</f>
        <v>0</v>
      </c>
      <c r="AB32" s="39" t="n">
        <f aca="false">AB13-AB51</f>
        <v>0</v>
      </c>
      <c r="AC32" s="39" t="n">
        <f aca="false">AC13-AC51</f>
        <v>0</v>
      </c>
      <c r="AD32" s="39" t="n">
        <f aca="false">AD13-AD51</f>
        <v>0</v>
      </c>
      <c r="AE32" s="39" t="n">
        <f aca="false">AE13-AE51</f>
        <v>0</v>
      </c>
      <c r="AF32" s="39" t="n">
        <f aca="false">AF13-AF51</f>
        <v>0</v>
      </c>
      <c r="AG32" s="42" t="n">
        <f aca="false">AG13-AG51</f>
        <v>-0.000549326784186122</v>
      </c>
      <c r="AH32" s="45"/>
      <c r="AI32" s="45"/>
      <c r="AJ32" s="3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</row>
    <row r="33" customFormat="false" ht="13.7" hidden="false" customHeight="true" outlineLevel="0" collapsed="false">
      <c r="A33" s="46" t="s">
        <v>26</v>
      </c>
      <c r="B33" s="38"/>
      <c r="C33" s="43" t="e">
        <f aca="false">C14-C52</f>
        <v>#VALUE!</v>
      </c>
      <c r="D33" s="43" t="n">
        <f aca="false">D14-D52</f>
        <v>0</v>
      </c>
      <c r="E33" s="43" t="n">
        <f aca="false">E14-E52</f>
        <v>0</v>
      </c>
      <c r="F33" s="43" t="n">
        <f aca="false">F14-F52</f>
        <v>0</v>
      </c>
      <c r="G33" s="43" t="n">
        <f aca="false">G14-G52</f>
        <v>0</v>
      </c>
      <c r="H33" s="43" t="n">
        <f aca="false">H14-H52</f>
        <v>0</v>
      </c>
      <c r="I33" s="43" t="n">
        <f aca="false">I14-I52</f>
        <v>0</v>
      </c>
      <c r="J33" s="48" t="n">
        <f aca="false">J14-J52</f>
        <v>0</v>
      </c>
      <c r="K33" s="43" t="n">
        <f aca="false">K14-K52</f>
        <v>0</v>
      </c>
      <c r="L33" s="43" t="n">
        <f aca="false">L14-L52</f>
        <v>0</v>
      </c>
      <c r="M33" s="43" t="n">
        <f aca="false">M14-M52</f>
        <v>0</v>
      </c>
      <c r="N33" s="43" t="n">
        <f aca="false">N14-N52</f>
        <v>0</v>
      </c>
      <c r="O33" s="43" t="n">
        <f aca="false">O14-O52</f>
        <v>0</v>
      </c>
      <c r="P33" s="43" t="n">
        <f aca="false">P14-P52</f>
        <v>0</v>
      </c>
      <c r="Q33" s="43" t="n">
        <f aca="false">Q14-Q52</f>
        <v>0</v>
      </c>
      <c r="R33" s="43" t="n">
        <f aca="false">R14-R52</f>
        <v>0</v>
      </c>
      <c r="S33" s="43" t="n">
        <f aca="false">S14-S52</f>
        <v>0</v>
      </c>
      <c r="T33" s="43" t="n">
        <f aca="false">T14-T52</f>
        <v>0</v>
      </c>
      <c r="U33" s="43" t="n">
        <f aca="false">U14-U52</f>
        <v>0</v>
      </c>
      <c r="V33" s="43" t="n">
        <f aca="false">V14-V52</f>
        <v>0</v>
      </c>
      <c r="W33" s="43" t="n">
        <f aca="false">W14-W52</f>
        <v>0</v>
      </c>
      <c r="X33" s="43" t="n">
        <f aca="false">X14-X52</f>
        <v>0</v>
      </c>
      <c r="Y33" s="43" t="n">
        <f aca="false">Y14-Y52</f>
        <v>0</v>
      </c>
      <c r="Z33" s="43" t="n">
        <f aca="false">Z14-Z52</f>
        <v>0</v>
      </c>
      <c r="AA33" s="48" t="n">
        <f aca="false">AA14-AA52</f>
        <v>0</v>
      </c>
      <c r="AB33" s="48" t="n">
        <f aca="false">AB14-AB52</f>
        <v>0</v>
      </c>
      <c r="AC33" s="48" t="n">
        <f aca="false">AC14-AC52</f>
        <v>0</v>
      </c>
      <c r="AD33" s="48" t="n">
        <f aca="false">AD14-AD52</f>
        <v>0</v>
      </c>
      <c r="AE33" s="48" t="n">
        <f aca="false">AE14-AE52</f>
        <v>0</v>
      </c>
      <c r="AF33" s="48" t="n">
        <f aca="false">AF14-AF52</f>
        <v>0</v>
      </c>
      <c r="AG33" s="50" t="n">
        <f aca="false">AG14-AG52</f>
        <v>-0.000398442007455868</v>
      </c>
      <c r="AH33" s="35"/>
      <c r="AI33" s="35"/>
      <c r="AJ33" s="36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</row>
    <row r="34" customFormat="false" ht="13.7" hidden="false" customHeight="true" outlineLevel="0" collapsed="false">
      <c r="A34" s="52" t="s">
        <v>27</v>
      </c>
      <c r="C34" s="31" t="e">
        <f aca="false">C15-C53</f>
        <v>#VALUE!</v>
      </c>
      <c r="D34" s="31" t="n">
        <f aca="false">D15-D53</f>
        <v>1.75</v>
      </c>
      <c r="E34" s="31" t="n">
        <f aca="false">E15-E53</f>
        <v>0.5</v>
      </c>
      <c r="F34" s="31" t="n">
        <f aca="false">F15-F53</f>
        <v>0.5</v>
      </c>
      <c r="G34" s="31" t="n">
        <f aca="false">G15-G53</f>
        <v>0.5</v>
      </c>
      <c r="H34" s="31" t="n">
        <f aca="false">H15-H53</f>
        <v>0.5</v>
      </c>
      <c r="I34" s="31" t="n">
        <f aca="false">I15-I53</f>
        <v>0.5</v>
      </c>
      <c r="J34" s="39" t="n">
        <f aca="false">J15-J53</f>
        <v>0.561275489804075</v>
      </c>
      <c r="K34" s="31" t="n">
        <f aca="false">K15-K53</f>
        <v>0.5</v>
      </c>
      <c r="L34" s="31" t="n">
        <f aca="false">L15-L53</f>
        <v>0.5</v>
      </c>
      <c r="M34" s="31" t="n">
        <f aca="false">M15-M53</f>
        <v>0.5</v>
      </c>
      <c r="N34" s="31" t="n">
        <f aca="false">N15-N53</f>
        <v>0</v>
      </c>
      <c r="O34" s="31" t="n">
        <f aca="false">O15-O53</f>
        <v>0</v>
      </c>
      <c r="P34" s="31" t="n">
        <f aca="false">P15-P53</f>
        <v>0</v>
      </c>
      <c r="Q34" s="31" t="n">
        <f aca="false">Q15-Q53</f>
        <v>0</v>
      </c>
      <c r="R34" s="31" t="n">
        <f aca="false">R15-R53</f>
        <v>0</v>
      </c>
      <c r="S34" s="31" t="n">
        <f aca="false">S15-S53</f>
        <v>0</v>
      </c>
      <c r="T34" s="31" t="n">
        <f aca="false">T15-T53</f>
        <v>0</v>
      </c>
      <c r="U34" s="31" t="n">
        <f aca="false">U15-U53</f>
        <v>0</v>
      </c>
      <c r="V34" s="31" t="n">
        <f aca="false">V15-V53</f>
        <v>1</v>
      </c>
      <c r="W34" s="31" t="n">
        <f aca="false">W15-W53</f>
        <v>0.583333333333336</v>
      </c>
      <c r="X34" s="31" t="n">
        <f aca="false">X15-X53</f>
        <v>0.5</v>
      </c>
      <c r="Y34" s="31" t="n">
        <f aca="false">Y15-Y53</f>
        <v>0.5</v>
      </c>
      <c r="Z34" s="31" t="n">
        <f aca="false">Z15-Z53</f>
        <v>0.75</v>
      </c>
      <c r="AA34" s="39" t="n">
        <f aca="false">AA15-AA53</f>
        <v>0.306862745098037</v>
      </c>
      <c r="AB34" s="39" t="n">
        <f aca="false">AB15-AB53</f>
        <v>0.332352941176474</v>
      </c>
      <c r="AC34" s="39" t="n">
        <f aca="false">AC15-AC53</f>
        <v>0.332684824902728</v>
      </c>
      <c r="AD34" s="39" t="n">
        <f aca="false">AD15-AD53</f>
        <v>0.329411764705881</v>
      </c>
      <c r="AE34" s="39" t="n">
        <f aca="false">AE15-AE53</f>
        <v>0.329153605015677</v>
      </c>
      <c r="AF34" s="39" t="n">
        <f aca="false">AF15-AF53</f>
        <v>0.32969798657718</v>
      </c>
      <c r="AG34" s="42" t="n">
        <f aca="false">AG15-AG53</f>
        <v>0.338007568076847</v>
      </c>
      <c r="AH34" s="45"/>
      <c r="AI34" s="45"/>
      <c r="AJ34" s="36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</row>
    <row r="35" customFormat="false" ht="13.7" hidden="false" customHeight="true" outlineLevel="0" collapsed="false">
      <c r="A35" s="52" t="s">
        <v>28</v>
      </c>
      <c r="C35" s="31" t="e">
        <f aca="false">C16-C54</f>
        <v>#VALUE!</v>
      </c>
      <c r="D35" s="31" t="n">
        <f aca="false">D16-D54</f>
        <v>-1.45652173913044</v>
      </c>
      <c r="E35" s="31" t="n">
        <f aca="false">E16-E54</f>
        <v>-0.5</v>
      </c>
      <c r="F35" s="31" t="n">
        <f aca="false">F16-F54</f>
        <v>-0.666666666666668</v>
      </c>
      <c r="G35" s="31" t="n">
        <f aca="false">G16-G54</f>
        <v>-0.5</v>
      </c>
      <c r="H35" s="31" t="n">
        <f aca="false">H16-H54</f>
        <v>-0.5</v>
      </c>
      <c r="I35" s="31" t="n">
        <f aca="false">I16-I54</f>
        <v>-1</v>
      </c>
      <c r="J35" s="39" t="n">
        <f aca="false">J16-J54</f>
        <v>-1.15542449686792</v>
      </c>
      <c r="K35" s="31" t="n">
        <f aca="false">K16-K54</f>
        <v>-0.5</v>
      </c>
      <c r="L35" s="31" t="n">
        <f aca="false">L16-L54</f>
        <v>-0.5</v>
      </c>
      <c r="M35" s="31" t="n">
        <f aca="false">M16-M54</f>
        <v>-0.5</v>
      </c>
      <c r="N35" s="31" t="n">
        <f aca="false">N16-N54</f>
        <v>0</v>
      </c>
      <c r="O35" s="31" t="n">
        <f aca="false">O16-O54</f>
        <v>0</v>
      </c>
      <c r="P35" s="31" t="n">
        <f aca="false">P16-P54</f>
        <v>0</v>
      </c>
      <c r="Q35" s="31" t="n">
        <f aca="false">Q16-Q54</f>
        <v>-0.25</v>
      </c>
      <c r="R35" s="31" t="n">
        <f aca="false">R16-R54</f>
        <v>-0.25</v>
      </c>
      <c r="S35" s="31" t="n">
        <f aca="false">S16-S54</f>
        <v>0.5</v>
      </c>
      <c r="T35" s="31" t="n">
        <f aca="false">T16-T54</f>
        <v>0.5</v>
      </c>
      <c r="U35" s="31" t="n">
        <f aca="false">U16-U54</f>
        <v>0.5</v>
      </c>
      <c r="V35" s="31" t="n">
        <f aca="false">V16-V54</f>
        <v>-0.0500000000000007</v>
      </c>
      <c r="W35" s="31" t="n">
        <f aca="false">W16-W54</f>
        <v>0</v>
      </c>
      <c r="X35" s="31" t="n">
        <f aca="false">X16-X54</f>
        <v>0</v>
      </c>
      <c r="Y35" s="31" t="n">
        <f aca="false">Y16-Y54</f>
        <v>0</v>
      </c>
      <c r="Z35" s="31" t="n">
        <f aca="false">Z16-Z54</f>
        <v>0</v>
      </c>
      <c r="AA35" s="39" t="n">
        <f aca="false">AA16-AA54</f>
        <v>-0.0411764705882405</v>
      </c>
      <c r="AB35" s="39" t="n">
        <f aca="false">AB16-AB54</f>
        <v>0.272549019607844</v>
      </c>
      <c r="AC35" s="39" t="n">
        <f aca="false">AC16-AC54</f>
        <v>0.0632295719844365</v>
      </c>
      <c r="AD35" s="39" t="n">
        <f aca="false">AD16-AD54</f>
        <v>-0.122549184761795</v>
      </c>
      <c r="AE35" s="39" t="n">
        <f aca="false">AE16-AE54</f>
        <v>0.111481191222573</v>
      </c>
      <c r="AF35" s="39" t="n">
        <f aca="false">AF16-AF54</f>
        <v>0.0711688802492958</v>
      </c>
      <c r="AG35" s="42" t="n">
        <f aca="false">AG16-AG54</f>
        <v>0.0186182180171954</v>
      </c>
      <c r="AH35" s="45"/>
      <c r="AI35" s="45"/>
      <c r="AJ35" s="36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</row>
    <row r="36" customFormat="false" ht="13.7" hidden="false" customHeight="true" outlineLevel="0" collapsed="false">
      <c r="A36" s="52" t="s">
        <v>29</v>
      </c>
      <c r="C36" s="31" t="e">
        <f aca="false">C17-C55</f>
        <v>#VALUE!</v>
      </c>
      <c r="D36" s="31" t="n">
        <f aca="false">D17-D55</f>
        <v>-3</v>
      </c>
      <c r="E36" s="31" t="n">
        <f aca="false">E17-E55</f>
        <v>0</v>
      </c>
      <c r="F36" s="31" t="n">
        <f aca="false">F17-F55</f>
        <v>-0.25</v>
      </c>
      <c r="G36" s="31" t="n">
        <f aca="false">G17-G55</f>
        <v>-0.25</v>
      </c>
      <c r="H36" s="31" t="n">
        <f aca="false">H17-H55</f>
        <v>-0.25</v>
      </c>
      <c r="I36" s="31" t="n">
        <f aca="false">I17-I55</f>
        <v>-0.25</v>
      </c>
      <c r="J36" s="39" t="n">
        <f aca="false">J17-J55</f>
        <v>-1.52525456484073</v>
      </c>
      <c r="K36" s="31" t="n">
        <f aca="false">K17-K55</f>
        <v>0</v>
      </c>
      <c r="L36" s="31" t="n">
        <f aca="false">L17-L55</f>
        <v>0</v>
      </c>
      <c r="M36" s="31" t="n">
        <f aca="false">M17-M55</f>
        <v>0</v>
      </c>
      <c r="N36" s="31" t="n">
        <f aca="false">N17-N55</f>
        <v>0</v>
      </c>
      <c r="O36" s="31" t="n">
        <f aca="false">O17-O55</f>
        <v>0</v>
      </c>
      <c r="P36" s="31" t="n">
        <f aca="false">P17-P55</f>
        <v>0</v>
      </c>
      <c r="Q36" s="31" t="n">
        <f aca="false">Q17-Q55</f>
        <v>0</v>
      </c>
      <c r="R36" s="31" t="n">
        <f aca="false">R17-R55</f>
        <v>0</v>
      </c>
      <c r="S36" s="31" t="n">
        <f aca="false">S17-S55</f>
        <v>0</v>
      </c>
      <c r="T36" s="31" t="n">
        <f aca="false">T17-T55</f>
        <v>0</v>
      </c>
      <c r="U36" s="31" t="n">
        <f aca="false">U17-U55</f>
        <v>0</v>
      </c>
      <c r="V36" s="31" t="n">
        <f aca="false">V17-V55</f>
        <v>0</v>
      </c>
      <c r="W36" s="31" t="n">
        <f aca="false">W17-W55</f>
        <v>0</v>
      </c>
      <c r="X36" s="31" t="n">
        <f aca="false">X17-X55</f>
        <v>0</v>
      </c>
      <c r="Y36" s="31" t="n">
        <f aca="false">Y17-Y55</f>
        <v>0</v>
      </c>
      <c r="Z36" s="31" t="n">
        <f aca="false">Z17-Z55</f>
        <v>0</v>
      </c>
      <c r="AA36" s="39" t="n">
        <f aca="false">AA17-AA55</f>
        <v>0</v>
      </c>
      <c r="AB36" s="39" t="n">
        <f aca="false">AB17-AB55</f>
        <v>0</v>
      </c>
      <c r="AC36" s="39" t="n">
        <f aca="false">AC17-AC55</f>
        <v>0</v>
      </c>
      <c r="AD36" s="39" t="n">
        <f aca="false">AD17-AD55</f>
        <v>0</v>
      </c>
      <c r="AE36" s="39" t="n">
        <f aca="false">AE17-AE55</f>
        <v>0</v>
      </c>
      <c r="AF36" s="39" t="n">
        <f aca="false">AF17-AF55</f>
        <v>0</v>
      </c>
      <c r="AG36" s="42" t="n">
        <f aca="false">AG17-AG55</f>
        <v>-0.0790233511184866</v>
      </c>
      <c r="AH36" s="45"/>
      <c r="AI36" s="45"/>
      <c r="AJ36" s="36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</row>
    <row r="37" customFormat="false" ht="13.7" hidden="false" customHeight="true" outlineLevel="0" collapsed="false">
      <c r="A37" s="52" t="s">
        <v>31</v>
      </c>
      <c r="C37" s="31" t="e">
        <f aca="false">C18-C56</f>
        <v>#VALUE!</v>
      </c>
      <c r="D37" s="31" t="n">
        <f aca="false">D18-D56</f>
        <v>0</v>
      </c>
      <c r="E37" s="31" t="n">
        <f aca="false">E18-E56</f>
        <v>-0.350000000000001</v>
      </c>
      <c r="F37" s="31" t="n">
        <f aca="false">F18-F56</f>
        <v>-0.299999999999997</v>
      </c>
      <c r="G37" s="31" t="n">
        <f aca="false">G18-G56</f>
        <v>-0.299999999999997</v>
      </c>
      <c r="H37" s="31" t="n">
        <f aca="false">H18-H56</f>
        <v>-0.299999999999997</v>
      </c>
      <c r="I37" s="31" t="n">
        <f aca="false">I18-I56</f>
        <v>-0.299999999999997</v>
      </c>
      <c r="J37" s="39" t="n">
        <f aca="false">J18-J56</f>
        <v>-0.515780354524857</v>
      </c>
      <c r="K37" s="31" t="n">
        <f aca="false">K18-K56</f>
        <v>0</v>
      </c>
      <c r="L37" s="31" t="n">
        <f aca="false">L18-L56</f>
        <v>0</v>
      </c>
      <c r="M37" s="31" t="n">
        <f aca="false">M18-M56</f>
        <v>0</v>
      </c>
      <c r="N37" s="31" t="n">
        <f aca="false">N18-N56</f>
        <v>0</v>
      </c>
      <c r="O37" s="31" t="n">
        <f aca="false">O18-O56</f>
        <v>0</v>
      </c>
      <c r="P37" s="31" t="n">
        <f aca="false">P18-P56</f>
        <v>0</v>
      </c>
      <c r="Q37" s="31" t="n">
        <f aca="false">Q18-Q56</f>
        <v>0</v>
      </c>
      <c r="R37" s="31" t="n">
        <f aca="false">R18-R56</f>
        <v>0</v>
      </c>
      <c r="S37" s="31" t="n">
        <f aca="false">S18-S56</f>
        <v>0</v>
      </c>
      <c r="T37" s="31" t="n">
        <f aca="false">T18-T56</f>
        <v>0</v>
      </c>
      <c r="U37" s="31" t="n">
        <f aca="false">U18-U56</f>
        <v>0</v>
      </c>
      <c r="V37" s="31" t="n">
        <f aca="false">V18-V56</f>
        <v>0</v>
      </c>
      <c r="W37" s="31" t="n">
        <f aca="false">W18-W56</f>
        <v>0</v>
      </c>
      <c r="X37" s="31" t="n">
        <f aca="false">X18-X56</f>
        <v>0</v>
      </c>
      <c r="Y37" s="31" t="n">
        <f aca="false">Y18-Y56</f>
        <v>0</v>
      </c>
      <c r="Z37" s="31" t="n">
        <f aca="false">Z18-Z56</f>
        <v>0</v>
      </c>
      <c r="AA37" s="39" t="n">
        <f aca="false">AA18-AA56</f>
        <v>0</v>
      </c>
      <c r="AB37" s="39" t="n">
        <f aca="false">AB18-AB56</f>
        <v>0</v>
      </c>
      <c r="AC37" s="39" t="n">
        <f aca="false">AC18-AC56</f>
        <v>0</v>
      </c>
      <c r="AD37" s="39" t="n">
        <f aca="false">AD18-AD56</f>
        <v>0</v>
      </c>
      <c r="AE37" s="39" t="n">
        <f aca="false">AE18-AE56</f>
        <v>0</v>
      </c>
      <c r="AF37" s="39" t="n">
        <f aca="false">AF18-AF56</f>
        <v>0</v>
      </c>
      <c r="AG37" s="42" t="n">
        <f aca="false">AG18-AG56</f>
        <v>-0.0260813098883332</v>
      </c>
      <c r="AH37" s="45"/>
      <c r="AI37" s="45"/>
      <c r="AJ37" s="36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</row>
    <row r="38" customFormat="false" ht="13.7" hidden="false" customHeight="true" outlineLevel="0" collapsed="false">
      <c r="A38" s="52" t="s">
        <v>32</v>
      </c>
      <c r="C38" s="31" t="e">
        <f aca="false">C19-C57</f>
        <v>#VALUE!</v>
      </c>
      <c r="D38" s="31" t="n">
        <f aca="false">D19-D57</f>
        <v>-3</v>
      </c>
      <c r="E38" s="31" t="n">
        <f aca="false">E19-E57</f>
        <v>-0.5</v>
      </c>
      <c r="F38" s="31" t="n">
        <f aca="false">F19-F57</f>
        <v>-1</v>
      </c>
      <c r="G38" s="31" t="n">
        <f aca="false">G19-G57</f>
        <v>-1</v>
      </c>
      <c r="H38" s="31" t="n">
        <f aca="false">H19-H57</f>
        <v>-1</v>
      </c>
      <c r="I38" s="31" t="n">
        <f aca="false">I19-I57</f>
        <v>-1</v>
      </c>
      <c r="J38" s="39" t="n">
        <f aca="false">J19-J57</f>
        <v>-2.14625816340131</v>
      </c>
      <c r="K38" s="31" t="n">
        <f aca="false">K19-K57</f>
        <v>0</v>
      </c>
      <c r="L38" s="31" t="n">
        <f aca="false">L19-L57</f>
        <v>0</v>
      </c>
      <c r="M38" s="31" t="n">
        <f aca="false">M19-M57</f>
        <v>0</v>
      </c>
      <c r="N38" s="31" t="n">
        <f aca="false">N19-N57</f>
        <v>0</v>
      </c>
      <c r="O38" s="31" t="n">
        <f aca="false">O19-O57</f>
        <v>0</v>
      </c>
      <c r="P38" s="31" t="n">
        <f aca="false">P19-P57</f>
        <v>0</v>
      </c>
      <c r="Q38" s="31" t="n">
        <f aca="false">Q19-Q57</f>
        <v>0</v>
      </c>
      <c r="R38" s="31" t="n">
        <f aca="false">R19-R57</f>
        <v>0</v>
      </c>
      <c r="S38" s="31" t="n">
        <f aca="false">S19-S57</f>
        <v>0</v>
      </c>
      <c r="T38" s="31" t="n">
        <f aca="false">T19-T57</f>
        <v>0</v>
      </c>
      <c r="U38" s="31" t="n">
        <f aca="false">U19-U57</f>
        <v>0</v>
      </c>
      <c r="V38" s="31" t="n">
        <f aca="false">V19-V57</f>
        <v>0</v>
      </c>
      <c r="W38" s="31" t="n">
        <f aca="false">W19-W57</f>
        <v>0</v>
      </c>
      <c r="X38" s="31" t="n">
        <f aca="false">X19-X57</f>
        <v>0</v>
      </c>
      <c r="Y38" s="31" t="n">
        <f aca="false">Y19-Y57</f>
        <v>0</v>
      </c>
      <c r="Z38" s="31" t="n">
        <f aca="false">Z19-Z57</f>
        <v>0</v>
      </c>
      <c r="AA38" s="39" t="n">
        <f aca="false">AA19-AA57</f>
        <v>0</v>
      </c>
      <c r="AB38" s="39" t="n">
        <f aca="false">AB19-AB57</f>
        <v>0</v>
      </c>
      <c r="AC38" s="39" t="n">
        <f aca="false">AC19-AC57</f>
        <v>0</v>
      </c>
      <c r="AD38" s="39" t="n">
        <f aca="false">AD19-AD57</f>
        <v>0</v>
      </c>
      <c r="AE38" s="39" t="n">
        <f aca="false">AE19-AE57</f>
        <v>0</v>
      </c>
      <c r="AF38" s="39" t="n">
        <f aca="false">AF19-AF57</f>
        <v>0</v>
      </c>
      <c r="AG38" s="42" t="n">
        <f aca="false">AG19-AG57</f>
        <v>-0.109948559607567</v>
      </c>
      <c r="AH38" s="45"/>
      <c r="AI38" s="45"/>
      <c r="AJ38" s="36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</row>
    <row r="39" customFormat="false" ht="13.7" hidden="false" customHeight="true" outlineLevel="0" collapsed="false">
      <c r="A39" s="52" t="s">
        <v>33</v>
      </c>
      <c r="C39" s="31" t="e">
        <f aca="false">C20-C58</f>
        <v>#VALUE!</v>
      </c>
      <c r="D39" s="31" t="n">
        <f aca="false">D20-D58</f>
        <v>-1.75</v>
      </c>
      <c r="E39" s="31" t="n">
        <f aca="false">E20-E58</f>
        <v>-0.5</v>
      </c>
      <c r="F39" s="31" t="n">
        <f aca="false">F20-F58</f>
        <v>-0.291666666666668</v>
      </c>
      <c r="G39" s="31" t="n">
        <f aca="false">G20-G58</f>
        <v>-0.125</v>
      </c>
      <c r="H39" s="31" t="n">
        <f aca="false">H20-H58</f>
        <v>-0.25</v>
      </c>
      <c r="I39" s="31" t="n">
        <f aca="false">I20-I58</f>
        <v>-0.5</v>
      </c>
      <c r="J39" s="39" t="n">
        <f aca="false">J20-J58</f>
        <v>-1.03492978490164</v>
      </c>
      <c r="K39" s="31" t="n">
        <f aca="false">K20-K58</f>
        <v>-0.375</v>
      </c>
      <c r="L39" s="31" t="n">
        <f aca="false">L20-L58</f>
        <v>-0.375</v>
      </c>
      <c r="M39" s="31" t="n">
        <f aca="false">M20-M58</f>
        <v>-0.375</v>
      </c>
      <c r="N39" s="31" t="n">
        <f aca="false">N20-N58</f>
        <v>-0.124999977821524</v>
      </c>
      <c r="O39" s="31" t="n">
        <f aca="false">O20-O58</f>
        <v>-0.124999024147208</v>
      </c>
      <c r="P39" s="31" t="n">
        <f aca="false">P20-P58</f>
        <v>-0.12500093149584</v>
      </c>
      <c r="Q39" s="31" t="n">
        <f aca="false">Q20-Q58</f>
        <v>-0.375</v>
      </c>
      <c r="R39" s="31" t="n">
        <f aca="false">R20-R58</f>
        <v>0</v>
      </c>
      <c r="S39" s="31" t="n">
        <f aca="false">S20-S58</f>
        <v>0.75</v>
      </c>
      <c r="T39" s="31" t="n">
        <f aca="false">T20-T58</f>
        <v>0.75</v>
      </c>
      <c r="U39" s="31" t="n">
        <f aca="false">U20-U58</f>
        <v>0.75</v>
      </c>
      <c r="V39" s="31" t="n">
        <f aca="false">V20-V58</f>
        <v>-0.375</v>
      </c>
      <c r="W39" s="31" t="n">
        <f aca="false">W20-W58</f>
        <v>-0.875</v>
      </c>
      <c r="X39" s="31" t="n">
        <f aca="false">X20-X58</f>
        <v>-0.875</v>
      </c>
      <c r="Y39" s="31" t="n">
        <f aca="false">Y20-Y58</f>
        <v>-0.875</v>
      </c>
      <c r="Z39" s="31" t="n">
        <f aca="false">Z20-Z58</f>
        <v>-0.875</v>
      </c>
      <c r="AA39" s="39" t="n">
        <f aca="false">AA20-AA58</f>
        <v>-0.234803921568627</v>
      </c>
      <c r="AB39" s="39" t="n">
        <f aca="false">AB20-AB58</f>
        <v>-0.290686169792629</v>
      </c>
      <c r="AC39" s="39" t="n">
        <f aca="false">AC20-AC58</f>
        <v>-0.506691949671883</v>
      </c>
      <c r="AD39" s="39" t="n">
        <f aca="false">AD20-AD58</f>
        <v>-0.504783646095142</v>
      </c>
      <c r="AE39" s="39" t="n">
        <f aca="false">AE20-AE58</f>
        <v>-0.507749853925041</v>
      </c>
      <c r="AF39" s="39" t="n">
        <f aca="false">AF20-AF58</f>
        <v>-0.507174761984466</v>
      </c>
      <c r="AG39" s="42" t="n">
        <f aca="false">AG20-AG58</f>
        <v>-0.481755840379847</v>
      </c>
      <c r="AH39" s="45"/>
      <c r="AI39" s="45"/>
      <c r="AJ39" s="36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</row>
    <row r="40" customFormat="false" ht="13.7" hidden="false" customHeight="true" outlineLevel="0" collapsed="false">
      <c r="A40" s="52" t="s">
        <v>34</v>
      </c>
      <c r="C40" s="31" t="e">
        <f aca="false">C21-C59</f>
        <v>#VALUE!</v>
      </c>
      <c r="D40" s="31" t="n">
        <f aca="false">D21-D59</f>
        <v>-1.75</v>
      </c>
      <c r="E40" s="31" t="n">
        <f aca="false">E21-E59</f>
        <v>-0.5</v>
      </c>
      <c r="F40" s="31" t="n">
        <f aca="false">F21-F59</f>
        <v>-0.291666666666668</v>
      </c>
      <c r="G40" s="31" t="n">
        <f aca="false">G21-G59</f>
        <v>-0.125</v>
      </c>
      <c r="H40" s="31" t="n">
        <f aca="false">H21-H59</f>
        <v>-0.25</v>
      </c>
      <c r="I40" s="31" t="n">
        <f aca="false">I21-I59</f>
        <v>-0.5</v>
      </c>
      <c r="J40" s="39" t="n">
        <f aca="false">J21-J59</f>
        <v>-1.07107404586587</v>
      </c>
      <c r="K40" s="31" t="n">
        <f aca="false">K21-K59</f>
        <v>-0.375</v>
      </c>
      <c r="L40" s="31" t="n">
        <f aca="false">L21-L59</f>
        <v>-0.375</v>
      </c>
      <c r="M40" s="31" t="n">
        <f aca="false">M21-M59</f>
        <v>-0.375</v>
      </c>
      <c r="N40" s="31" t="n">
        <f aca="false">N21-N59</f>
        <v>-0.124999977821524</v>
      </c>
      <c r="O40" s="31" t="n">
        <f aca="false">O21-O59</f>
        <v>-0.12500093149584</v>
      </c>
      <c r="P40" s="31" t="n">
        <f aca="false">P21-P59</f>
        <v>-0.124999024147208</v>
      </c>
      <c r="Q40" s="31" t="n">
        <f aca="false">Q21-Q59</f>
        <v>-0.375</v>
      </c>
      <c r="R40" s="31" t="n">
        <f aca="false">R21-R59</f>
        <v>0</v>
      </c>
      <c r="S40" s="31" t="n">
        <f aca="false">S21-S59</f>
        <v>0.75</v>
      </c>
      <c r="T40" s="31" t="n">
        <f aca="false">T21-T59</f>
        <v>0.75</v>
      </c>
      <c r="U40" s="31" t="n">
        <f aca="false">U21-U59</f>
        <v>0.75</v>
      </c>
      <c r="V40" s="31" t="n">
        <f aca="false">V21-V59</f>
        <v>-0.375</v>
      </c>
      <c r="W40" s="31" t="n">
        <f aca="false">W21-W59</f>
        <v>-0.875</v>
      </c>
      <c r="X40" s="31" t="n">
        <f aca="false">X21-X59</f>
        <v>-0.875</v>
      </c>
      <c r="Y40" s="31" t="n">
        <f aca="false">Y21-Y59</f>
        <v>-0.875</v>
      </c>
      <c r="Z40" s="31" t="n">
        <f aca="false">Z21-Z59</f>
        <v>-0.875</v>
      </c>
      <c r="AA40" s="39" t="n">
        <f aca="false">AA21-AA59</f>
        <v>-0.234803914088829</v>
      </c>
      <c r="AB40" s="39" t="n">
        <f aca="false">AB21-AB59</f>
        <v>-0.290686169792622</v>
      </c>
      <c r="AC40" s="39" t="n">
        <f aca="false">AC21-AC59</f>
        <v>-0.506692112946858</v>
      </c>
      <c r="AD40" s="39" t="n">
        <f aca="false">AD21-AD59</f>
        <v>-0.504783316984003</v>
      </c>
      <c r="AE40" s="39" t="n">
        <f aca="false">AE21-AE59</f>
        <v>-0.507749789649182</v>
      </c>
      <c r="AF40" s="39" t="n">
        <f aca="false">AF21-AF59</f>
        <v>-0.507174692645741</v>
      </c>
      <c r="AG40" s="42" t="n">
        <f aca="false">AG21-AG59</f>
        <v>-0.483520778128899</v>
      </c>
      <c r="AH40" s="45"/>
      <c r="AI40" s="45"/>
      <c r="AJ40" s="36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</row>
    <row r="41" customFormat="false" ht="13.7" hidden="false" customHeight="true" outlineLevel="0" collapsed="false">
      <c r="A41" s="52" t="s">
        <v>36</v>
      </c>
      <c r="C41" s="31" t="e">
        <f aca="false">C22-C60</f>
        <v>#VALUE!</v>
      </c>
      <c r="D41" s="31" t="n">
        <f aca="false">D22-D60</f>
        <v>-1.75</v>
      </c>
      <c r="E41" s="31" t="n">
        <f aca="false">E22-E60</f>
        <v>-0.500001525878908</v>
      </c>
      <c r="F41" s="31" t="n">
        <f aca="false">F22-F60</f>
        <v>-0.291666666666664</v>
      </c>
      <c r="G41" s="31" t="n">
        <f aca="false">G22-G60</f>
        <v>-0.125</v>
      </c>
      <c r="H41" s="31" t="n">
        <f aca="false">H22-H60</f>
        <v>-0.25</v>
      </c>
      <c r="I41" s="31" t="n">
        <f aca="false">I22-I60</f>
        <v>-0.5</v>
      </c>
      <c r="J41" s="39" t="n">
        <f aca="false">J22-J60</f>
        <v>-0.984914675614334</v>
      </c>
      <c r="K41" s="31" t="n">
        <f aca="false">K22-K60</f>
        <v>-0.375</v>
      </c>
      <c r="L41" s="31" t="n">
        <f aca="false">L22-L60</f>
        <v>-0.375</v>
      </c>
      <c r="M41" s="31" t="n">
        <f aca="false">M22-M60</f>
        <v>-0.375</v>
      </c>
      <c r="N41" s="31" t="n">
        <f aca="false">N22-N60</f>
        <v>-0.12500093149584</v>
      </c>
      <c r="O41" s="31" t="n">
        <f aca="false">O22-O60</f>
        <v>-0.12500093149584</v>
      </c>
      <c r="P41" s="31" t="n">
        <f aca="false">P22-P60</f>
        <v>-0.12500093149584</v>
      </c>
      <c r="Q41" s="31" t="n">
        <f aca="false">Q22-Q60</f>
        <v>-0.375</v>
      </c>
      <c r="R41" s="31" t="n">
        <f aca="false">R22-R60</f>
        <v>0</v>
      </c>
      <c r="S41" s="31" t="n">
        <f aca="false">S22-S60</f>
        <v>0.5</v>
      </c>
      <c r="T41" s="31" t="n">
        <f aca="false">T22-T60</f>
        <v>0.5</v>
      </c>
      <c r="U41" s="31" t="n">
        <f aca="false">U22-U60</f>
        <v>0.5</v>
      </c>
      <c r="V41" s="31" t="n">
        <f aca="false">V22-V60</f>
        <v>-0.375</v>
      </c>
      <c r="W41" s="31" t="n">
        <f aca="false">W22-W60</f>
        <v>-0.875</v>
      </c>
      <c r="X41" s="31" t="n">
        <f aca="false">X22-X60</f>
        <v>-0.875</v>
      </c>
      <c r="Y41" s="31" t="n">
        <f aca="false">Y22-Y60</f>
        <v>-0.875</v>
      </c>
      <c r="Z41" s="31" t="n">
        <f aca="false">Z22-Z60</f>
        <v>-0.875</v>
      </c>
      <c r="AA41" s="39" t="n">
        <f aca="false">AA22-AA60</f>
        <v>-0.277941333546359</v>
      </c>
      <c r="AB41" s="39" t="n">
        <f aca="false">AB22-AB60</f>
        <v>-0.290686229631007</v>
      </c>
      <c r="AC41" s="39" t="n">
        <f aca="false">AC22-AC60</f>
        <v>-0.50669226137866</v>
      </c>
      <c r="AD41" s="39" t="n">
        <f aca="false">AD22-AD60</f>
        <v>-0.504783474059771</v>
      </c>
      <c r="AE41" s="39" t="n">
        <f aca="false">AE22-AE60</f>
        <v>-0.507750102956607</v>
      </c>
      <c r="AF41" s="39" t="n">
        <f aca="false">AF22-AF60</f>
        <v>-0.507174959973234</v>
      </c>
      <c r="AG41" s="42" t="n">
        <f aca="false">AG22-AG60</f>
        <v>-0.484232204205057</v>
      </c>
      <c r="AH41" s="45"/>
      <c r="AI41" s="45"/>
      <c r="AJ41" s="36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</row>
    <row r="42" customFormat="false" ht="13.7" hidden="false" customHeight="true" outlineLevel="0" collapsed="false">
      <c r="A42" s="52" t="s">
        <v>37</v>
      </c>
      <c r="C42" s="31" t="e">
        <f aca="false">C23-C61</f>
        <v>#VALUE!</v>
      </c>
      <c r="D42" s="31" t="n">
        <f aca="false">D23-D61</f>
        <v>-2.25</v>
      </c>
      <c r="E42" s="31" t="n">
        <f aca="false">E23-E61</f>
        <v>-0.75000076293945</v>
      </c>
      <c r="F42" s="31" t="n">
        <f aca="false">F23-F61</f>
        <v>-1.00000190734863</v>
      </c>
      <c r="G42" s="31" t="n">
        <f aca="false">G23-G61</f>
        <v>-1.00000190734863</v>
      </c>
      <c r="H42" s="31" t="n">
        <f aca="false">H23-H61</f>
        <v>-1.00000190734863</v>
      </c>
      <c r="I42" s="31" t="n">
        <f aca="false">I23-I61</f>
        <v>-1.00000190734863</v>
      </c>
      <c r="J42" s="39" t="n">
        <f aca="false">J23-J61</f>
        <v>-1.47865810302262</v>
      </c>
      <c r="K42" s="31" t="n">
        <f aca="false">K23-K61</f>
        <v>-0.25</v>
      </c>
      <c r="L42" s="31" t="n">
        <f aca="false">L23-L61</f>
        <v>-0.25</v>
      </c>
      <c r="M42" s="31" t="n">
        <f aca="false">M23-M61</f>
        <v>-0.25</v>
      </c>
      <c r="N42" s="31" t="n">
        <f aca="false">N23-N61</f>
        <v>-0.5</v>
      </c>
      <c r="O42" s="31" t="n">
        <f aca="false">O23-O61</f>
        <v>-0.5</v>
      </c>
      <c r="P42" s="31" t="n">
        <f aca="false">P23-P61</f>
        <v>-0.5</v>
      </c>
      <c r="Q42" s="31" t="n">
        <f aca="false">Q23-Q61</f>
        <v>-0.5</v>
      </c>
      <c r="R42" s="31" t="n">
        <f aca="false">R23-R61</f>
        <v>-0.25</v>
      </c>
      <c r="S42" s="31" t="n">
        <f aca="false">S23-S61</f>
        <v>0.25</v>
      </c>
      <c r="T42" s="31" t="n">
        <f aca="false">T23-T61</f>
        <v>0.25</v>
      </c>
      <c r="U42" s="31" t="n">
        <f aca="false">U23-U61</f>
        <v>0.25</v>
      </c>
      <c r="V42" s="31" t="n">
        <f aca="false">V23-V61</f>
        <v>-0.600000000000001</v>
      </c>
      <c r="W42" s="31" t="n">
        <f aca="false">W23-W61</f>
        <v>-1</v>
      </c>
      <c r="X42" s="31" t="n">
        <f aca="false">X23-X61</f>
        <v>-1</v>
      </c>
      <c r="Y42" s="31" t="n">
        <f aca="false">Y23-Y61</f>
        <v>-1</v>
      </c>
      <c r="Z42" s="31" t="n">
        <f aca="false">Z23-Z61</f>
        <v>-1</v>
      </c>
      <c r="AA42" s="39" t="n">
        <f aca="false">AA23-AA61</f>
        <v>-0.443137254901963</v>
      </c>
      <c r="AB42" s="39" t="n">
        <f aca="false">AB23-AB61</f>
        <v>-0.25</v>
      </c>
      <c r="AC42" s="39" t="n">
        <f aca="false">AC23-AC61</f>
        <v>-0.506691474690122</v>
      </c>
      <c r="AD42" s="39" t="n">
        <f aca="false">AD23-AD61</f>
        <v>-0.504783174867825</v>
      </c>
      <c r="AE42" s="39" t="n">
        <f aca="false">AE23-AE61</f>
        <v>-0.507749795628328</v>
      </c>
      <c r="AF42" s="39" t="n">
        <f aca="false">AF23-AF61</f>
        <v>-0.507174584904007</v>
      </c>
      <c r="AG42" s="42" t="n">
        <f aca="false">AG23-AG61</f>
        <v>-0.522962597022733</v>
      </c>
      <c r="AH42" s="45"/>
      <c r="AI42" s="45"/>
      <c r="AJ42" s="36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</row>
    <row r="43" customFormat="false" ht="13.7" hidden="false" customHeight="true" outlineLevel="0" collapsed="false">
      <c r="A43" s="52" t="s">
        <v>38</v>
      </c>
      <c r="C43" s="31" t="e">
        <f aca="false">C24-C62</f>
        <v>#VALUE!</v>
      </c>
      <c r="D43" s="31" t="n">
        <f aca="false">D24-D62</f>
        <v>-1</v>
      </c>
      <c r="E43" s="31" t="n">
        <f aca="false">E24-E62</f>
        <v>-0.5</v>
      </c>
      <c r="F43" s="31" t="n">
        <f aca="false">F24-F62</f>
        <v>-0.75</v>
      </c>
      <c r="G43" s="31" t="n">
        <f aca="false">G24-G62</f>
        <v>-0.75</v>
      </c>
      <c r="H43" s="31" t="n">
        <f aca="false">H24-H62</f>
        <v>-0.75</v>
      </c>
      <c r="I43" s="31" t="n">
        <f aca="false">I24-I62</f>
        <v>-0.75</v>
      </c>
      <c r="J43" s="39" t="n">
        <f aca="false">J24-J62</f>
        <v>-1.10227581025695</v>
      </c>
      <c r="K43" s="31" t="n">
        <f aca="false">K24-K62</f>
        <v>-0.5</v>
      </c>
      <c r="L43" s="31" t="n">
        <f aca="false">L24-L62</f>
        <v>-0.5</v>
      </c>
      <c r="M43" s="31" t="n">
        <f aca="false">M24-M62</f>
        <v>-0.5</v>
      </c>
      <c r="N43" s="31" t="n">
        <f aca="false">N24-N62</f>
        <v>-0.75</v>
      </c>
      <c r="O43" s="31" t="n">
        <f aca="false">O24-O62</f>
        <v>-0.75</v>
      </c>
      <c r="P43" s="31" t="n">
        <f aca="false">P24-P62</f>
        <v>-0.75</v>
      </c>
      <c r="Q43" s="31" t="n">
        <f aca="false">Q24-Q62</f>
        <v>-0.5</v>
      </c>
      <c r="R43" s="31" t="n">
        <f aca="false">R24-R62</f>
        <v>-0.75</v>
      </c>
      <c r="S43" s="31" t="n">
        <f aca="false">S24-S62</f>
        <v>-0.25</v>
      </c>
      <c r="T43" s="31" t="n">
        <f aca="false">T24-T62</f>
        <v>-0.25</v>
      </c>
      <c r="U43" s="31" t="n">
        <f aca="false">U24-U62</f>
        <v>-0.25</v>
      </c>
      <c r="V43" s="31" t="n">
        <f aca="false">V24-V62</f>
        <v>-0.5</v>
      </c>
      <c r="W43" s="31" t="n">
        <f aca="false">W24-W62</f>
        <v>0</v>
      </c>
      <c r="X43" s="31" t="n">
        <f aca="false">X24-X62</f>
        <v>0</v>
      </c>
      <c r="Y43" s="31" t="n">
        <f aca="false">Y24-Y62</f>
        <v>0</v>
      </c>
      <c r="Z43" s="31" t="n">
        <f aca="false">Z24-Z62</f>
        <v>0</v>
      </c>
      <c r="AA43" s="39" t="n">
        <f aca="false">AA24-AA62</f>
        <v>-0.393137254901959</v>
      </c>
      <c r="AB43" s="39" t="n">
        <f aca="false">AB24-AB62</f>
        <v>-0.831372549019605</v>
      </c>
      <c r="AC43" s="39" t="n">
        <f aca="false">AC24-AC62</f>
        <v>-0.504259716507129</v>
      </c>
      <c r="AD43" s="39" t="n">
        <f aca="false">AD24-AD62</f>
        <v>-0.503646062082041</v>
      </c>
      <c r="AE43" s="39" t="n">
        <f aca="false">AE24-AE62</f>
        <v>-0.506021739202005</v>
      </c>
      <c r="AF43" s="39" t="n">
        <f aca="false">AF24-AF62</f>
        <v>-0.50542966006428</v>
      </c>
      <c r="AG43" s="42" t="n">
        <f aca="false">AG24-AG62</f>
        <v>-0.559371012721208</v>
      </c>
      <c r="AH43" s="45"/>
      <c r="AI43" s="45"/>
      <c r="AJ43" s="36"/>
      <c r="AK43" s="31" t="n">
        <v>3.93000149726868</v>
      </c>
      <c r="AL43" s="31" t="n">
        <v>3.93000149726868</v>
      </c>
      <c r="AM43" s="31" t="n">
        <v>3.92499995231628</v>
      </c>
      <c r="AN43" s="31" t="n">
        <v>4.43000030517578</v>
      </c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</row>
    <row r="44" customFormat="false" ht="13.7" hidden="false" customHeight="true" outlineLevel="0" collapsed="false">
      <c r="A44" s="54" t="s">
        <v>40</v>
      </c>
      <c r="B44" s="9"/>
      <c r="C44" s="56" t="e">
        <f aca="false">C25-C63</f>
        <v>#VALUE!</v>
      </c>
      <c r="D44" s="56" t="n">
        <f aca="false">D25-D63</f>
        <v>-0.5</v>
      </c>
      <c r="E44" s="56" t="n">
        <f aca="false">E25-E63</f>
        <v>-0.299999999999997</v>
      </c>
      <c r="F44" s="56" t="n">
        <f aca="false">F25-F63</f>
        <v>0</v>
      </c>
      <c r="G44" s="56" t="n">
        <f aca="false">G25-G63</f>
        <v>0</v>
      </c>
      <c r="H44" s="56" t="n">
        <f aca="false">H25-H63</f>
        <v>0</v>
      </c>
      <c r="I44" s="56" t="n">
        <f aca="false">I25-I63</f>
        <v>0</v>
      </c>
      <c r="J44" s="57" t="n">
        <f aca="false">J25-J63</f>
        <v>-0.294191042429659</v>
      </c>
      <c r="K44" s="56" t="n">
        <f aca="false">K25-K63</f>
        <v>-0.229999999999997</v>
      </c>
      <c r="L44" s="56" t="n">
        <f aca="false">L25-L63</f>
        <v>-0.229999999999997</v>
      </c>
      <c r="M44" s="56" t="n">
        <f aca="false">M25-M63</f>
        <v>-0.229999999999997</v>
      </c>
      <c r="N44" s="56" t="n">
        <f aca="false">N25-N63</f>
        <v>-0.25</v>
      </c>
      <c r="O44" s="56" t="n">
        <f aca="false">O25-O63</f>
        <v>-0.25</v>
      </c>
      <c r="P44" s="56" t="n">
        <f aca="false">P25-P63</f>
        <v>-0.25</v>
      </c>
      <c r="Q44" s="56" t="n">
        <f aca="false">Q25-Q63</f>
        <v>-0.5</v>
      </c>
      <c r="R44" s="56" t="n">
        <f aca="false">R25-R63</f>
        <v>-0.350000000000001</v>
      </c>
      <c r="S44" s="56" t="n">
        <f aca="false">S25-S63</f>
        <v>0</v>
      </c>
      <c r="T44" s="56" t="n">
        <f aca="false">T25-T63</f>
        <v>0</v>
      </c>
      <c r="U44" s="56" t="n">
        <f aca="false">U25-U63</f>
        <v>0</v>
      </c>
      <c r="V44" s="56" t="n">
        <f aca="false">V25-V63</f>
        <v>-0.25</v>
      </c>
      <c r="W44" s="56" t="n">
        <f aca="false">W25-W63</f>
        <v>-0.149999999999991</v>
      </c>
      <c r="X44" s="56" t="n">
        <f aca="false">X25-X63</f>
        <v>-0.149999999999999</v>
      </c>
      <c r="Y44" s="56" t="n">
        <f aca="false">Y25-Y63</f>
        <v>-0.149999999999999</v>
      </c>
      <c r="Z44" s="56" t="n">
        <f aca="false">Z25-Z63</f>
        <v>-0.149999999999999</v>
      </c>
      <c r="AA44" s="57" t="n">
        <f aca="false">AA25-AA63</f>
        <v>-0.207882352941176</v>
      </c>
      <c r="AB44" s="57" t="n">
        <f aca="false">AB25-AB63</f>
        <v>-0.400196235507138</v>
      </c>
      <c r="AC44" s="57" t="n">
        <f aca="false">AC25-AC63</f>
        <v>-0.400000148431808</v>
      </c>
      <c r="AD44" s="57" t="n">
        <f aca="false">AD25-AD63</f>
        <v>-0.400000157075773</v>
      </c>
      <c r="AE44" s="57" t="n">
        <f aca="false">AE25-AE63</f>
        <v>-0.399921787046722</v>
      </c>
      <c r="AF44" s="57" t="n">
        <f aca="false">AF25-AF63</f>
        <v>-0.399944227333826</v>
      </c>
      <c r="AG44" s="60" t="n">
        <f aca="false">AG25-AG63</f>
        <v>-0.37440663937835</v>
      </c>
      <c r="AH44" s="9"/>
      <c r="AI44" s="9"/>
      <c r="AJ44" s="9"/>
      <c r="AK44" s="9" t="n">
        <v>2.11999988555908</v>
      </c>
      <c r="AL44" s="9" t="n">
        <v>2.11999988555908</v>
      </c>
      <c r="AM44" s="9" t="n">
        <v>2.11999988555908</v>
      </c>
      <c r="AN44" s="9" t="n">
        <v>2.11999988555908</v>
      </c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9"/>
      <c r="IU44" s="9"/>
      <c r="IV44" s="9"/>
      <c r="IW44" s="9"/>
    </row>
    <row r="45" customFormat="false" ht="15.75" hidden="false" customHeight="true" outlineLevel="0" collapsed="false">
      <c r="A45" s="62"/>
      <c r="B45" s="9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9"/>
      <c r="AI45" s="9"/>
      <c r="AJ45" s="9"/>
      <c r="AK45" s="9" t="n">
        <v>1.69000005722046</v>
      </c>
      <c r="AL45" s="9" t="n">
        <v>1.69000005722046</v>
      </c>
      <c r="AM45" s="9" t="n">
        <v>1.69000005722046</v>
      </c>
      <c r="AN45" s="9" t="n">
        <v>1.69000005722046</v>
      </c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" hidden="true" customHeight="false" outlineLevel="0" collapsed="false">
      <c r="A46" s="12" t="e">
        <f aca="false">WORKDAY(A2,-1,Holidays)</f>
        <v>#VALUE!</v>
      </c>
      <c r="B46" s="9" t="s">
        <v>19</v>
      </c>
      <c r="C46" s="31"/>
      <c r="D46" s="31"/>
      <c r="E46" s="31"/>
      <c r="F46" s="31"/>
      <c r="G46" s="31"/>
      <c r="H46" s="31"/>
      <c r="I46" s="31"/>
      <c r="J46" s="31"/>
      <c r="K46" s="64"/>
      <c r="L46" s="31"/>
      <c r="M46" s="31"/>
      <c r="N46" s="64"/>
      <c r="O46" s="31"/>
      <c r="P46" s="31"/>
      <c r="Q46" s="31"/>
      <c r="R46" s="31"/>
      <c r="S46" s="64"/>
      <c r="T46" s="31"/>
      <c r="U46" s="31"/>
      <c r="V46" s="31"/>
      <c r="W46" s="64"/>
      <c r="X46" s="31"/>
      <c r="Y46" s="31"/>
      <c r="Z46" s="31"/>
      <c r="AA46" s="31"/>
      <c r="AB46" s="31"/>
      <c r="AC46" s="31"/>
      <c r="AD46" s="31"/>
      <c r="AE46" s="31"/>
      <c r="AF46" s="56"/>
      <c r="AG46" s="31"/>
      <c r="AH46" s="9"/>
      <c r="AI46" s="9"/>
      <c r="AJ46" s="9"/>
      <c r="AK46" s="9" t="n">
        <v>5.13000011444092</v>
      </c>
      <c r="AL46" s="9" t="n">
        <v>5.13000011444092</v>
      </c>
      <c r="AM46" s="9" t="n">
        <v>5.13000011444092</v>
      </c>
      <c r="AN46" s="9" t="n">
        <v>5.13000011444092</v>
      </c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2.95" hidden="true" customHeight="true" outlineLevel="0" collapsed="false">
      <c r="A47" s="28" t="s">
        <v>18</v>
      </c>
      <c r="B47" s="38" t="s">
        <v>19</v>
      </c>
      <c r="C47" s="65" t="n">
        <v>11.2449989318848</v>
      </c>
      <c r="D47" s="65" t="n">
        <v>10.3699989318848</v>
      </c>
      <c r="E47" s="65" t="n">
        <v>2.92499995231628</v>
      </c>
      <c r="F47" s="65" t="n">
        <v>2.92666665712992</v>
      </c>
      <c r="G47" s="65" t="n">
        <v>2.9300000667572</v>
      </c>
      <c r="H47" s="65" t="n">
        <v>2.92499995231628</v>
      </c>
      <c r="I47" s="65" t="n">
        <v>2.92499995231628</v>
      </c>
      <c r="J47" s="32" t="n">
        <v>5.42065538539261</v>
      </c>
      <c r="K47" s="29" t="n">
        <v>2.93000149726868</v>
      </c>
      <c r="L47" s="29" t="n">
        <v>2.93000149726868</v>
      </c>
      <c r="M47" s="29" t="n">
        <v>2.93000149726868</v>
      </c>
      <c r="N47" s="29" t="n">
        <v>3.17750012874603</v>
      </c>
      <c r="O47" s="29" t="n">
        <v>2.92499995231628</v>
      </c>
      <c r="P47" s="29" t="n">
        <v>3.43000030517578</v>
      </c>
      <c r="Q47" s="29" t="n">
        <v>3.43000030517578</v>
      </c>
      <c r="R47" s="29" t="n">
        <v>11.3699989318848</v>
      </c>
      <c r="S47" s="29" t="n">
        <v>11.3699989318848</v>
      </c>
      <c r="T47" s="29" t="n">
        <v>11.3699989318848</v>
      </c>
      <c r="U47" s="29" t="n">
        <v>11.3699989318848</v>
      </c>
      <c r="V47" s="29" t="n">
        <v>2.92499995231628</v>
      </c>
      <c r="W47" s="29" t="n">
        <v>2.92666665712992</v>
      </c>
      <c r="X47" s="29" t="n">
        <v>2.9300000667572</v>
      </c>
      <c r="Y47" s="29" t="n">
        <v>2.92499995231628</v>
      </c>
      <c r="Z47" s="29" t="n">
        <v>2.92499995231628</v>
      </c>
      <c r="AA47" s="65" t="n">
        <v>5.132941198349</v>
      </c>
      <c r="AB47" s="65" t="n">
        <v>5.13096080480837</v>
      </c>
      <c r="AC47" s="65" t="n">
        <v>5.14463035791301</v>
      </c>
      <c r="AD47" s="65" t="n">
        <v>5.16203922383926</v>
      </c>
      <c r="AE47" s="65" t="n">
        <v>5.15449060803297</v>
      </c>
      <c r="AF47" s="51" t="n">
        <v>5.15414989928004</v>
      </c>
      <c r="AG47" s="66" t="n">
        <v>5.16464476937944</v>
      </c>
      <c r="AH47" s="9"/>
      <c r="AI47" s="9"/>
      <c r="AJ47" s="9"/>
      <c r="AK47" s="9" t="n">
        <v>1.80000305175781</v>
      </c>
      <c r="AL47" s="9" t="n">
        <v>1.80000305175781</v>
      </c>
      <c r="AM47" s="9" t="n">
        <v>1.79999923706055</v>
      </c>
      <c r="AN47" s="9" t="n">
        <v>1.79999542236328</v>
      </c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2.95" hidden="true" customHeight="true" outlineLevel="0" collapsed="false">
      <c r="A48" s="37" t="s">
        <v>20</v>
      </c>
      <c r="B48" s="9" t="s">
        <v>21</v>
      </c>
      <c r="C48" s="51" t="n">
        <v>10.0275001525879</v>
      </c>
      <c r="D48" s="51" t="n">
        <v>6.09000015258789</v>
      </c>
      <c r="E48" s="51" t="n">
        <v>2.12000012397766</v>
      </c>
      <c r="F48" s="51" t="n">
        <v>2.11999988555908</v>
      </c>
      <c r="G48" s="51" t="n">
        <v>2.11999988555908</v>
      </c>
      <c r="H48" s="51" t="n">
        <v>2.11999988555908</v>
      </c>
      <c r="I48" s="51" t="n">
        <v>2.11999988555908</v>
      </c>
      <c r="J48" s="40" t="n">
        <v>3.9054918113302</v>
      </c>
      <c r="K48" s="31" t="n">
        <v>2.11999988555908</v>
      </c>
      <c r="L48" s="31" t="n">
        <v>2.11999988555908</v>
      </c>
      <c r="M48" s="31" t="n">
        <v>2.11999988555908</v>
      </c>
      <c r="N48" s="31" t="n">
        <v>2.11999988555908</v>
      </c>
      <c r="O48" s="31" t="n">
        <v>2.11999988555908</v>
      </c>
      <c r="P48" s="31" t="n">
        <v>2.11999988555908</v>
      </c>
      <c r="Q48" s="31" t="n">
        <v>2.11999988555908</v>
      </c>
      <c r="R48" s="31" t="n">
        <v>8.09000015258789</v>
      </c>
      <c r="S48" s="31" t="n">
        <v>8.09000015258789</v>
      </c>
      <c r="T48" s="31" t="n">
        <v>8.09000015258789</v>
      </c>
      <c r="U48" s="31" t="n">
        <v>8.09000015258789</v>
      </c>
      <c r="V48" s="31" t="n">
        <v>2.12000012397766</v>
      </c>
      <c r="W48" s="31" t="n">
        <v>2.11999988555908</v>
      </c>
      <c r="X48" s="31" t="n">
        <v>2.11999988555908</v>
      </c>
      <c r="Y48" s="31" t="n">
        <v>2.11999988555908</v>
      </c>
      <c r="Z48" s="31" t="n">
        <v>2.11999988555908</v>
      </c>
      <c r="AA48" s="51" t="n">
        <v>3.61835291245404</v>
      </c>
      <c r="AB48" s="51" t="n">
        <v>3.61835291338902</v>
      </c>
      <c r="AC48" s="51" t="n">
        <v>3.62992215156555</v>
      </c>
      <c r="AD48" s="51" t="n">
        <v>3.64176467914207</v>
      </c>
      <c r="AE48" s="51" t="n">
        <v>3.63589338934907</v>
      </c>
      <c r="AF48" s="51" t="n">
        <v>3.63587245578467</v>
      </c>
      <c r="AG48" s="67" t="n">
        <v>3.64802145298135</v>
      </c>
      <c r="AH48" s="9"/>
      <c r="AI48" s="9"/>
      <c r="AJ48" s="9"/>
      <c r="AK48" s="9" t="n">
        <v>2.39999985694885</v>
      </c>
      <c r="AL48" s="9" t="n">
        <v>2.39999985694885</v>
      </c>
      <c r="AM48" s="9" t="n">
        <v>2.39999985694885</v>
      </c>
      <c r="AN48" s="9" t="n">
        <v>2.39999985694885</v>
      </c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12.95" hidden="true" customHeight="true" outlineLevel="0" collapsed="false">
      <c r="A49" s="37" t="s">
        <v>22</v>
      </c>
      <c r="B49" s="9"/>
      <c r="C49" s="51" t="n">
        <v>8.52250003814697</v>
      </c>
      <c r="D49" s="51" t="n">
        <v>6.96000003814697</v>
      </c>
      <c r="E49" s="51" t="n">
        <v>1.69000005722046</v>
      </c>
      <c r="F49" s="51" t="n">
        <v>1.69000005722046</v>
      </c>
      <c r="G49" s="51" t="n">
        <v>1.69000005722046</v>
      </c>
      <c r="H49" s="51" t="n">
        <v>1.69000005722046</v>
      </c>
      <c r="I49" s="51" t="n">
        <v>1.69000005722046</v>
      </c>
      <c r="J49" s="40" t="n">
        <v>3.57959021505762</v>
      </c>
      <c r="K49" s="31" t="n">
        <v>1.69000005722046</v>
      </c>
      <c r="L49" s="31" t="n">
        <v>1.69000005722046</v>
      </c>
      <c r="M49" s="31" t="n">
        <v>1.69000005722046</v>
      </c>
      <c r="N49" s="31" t="n">
        <v>1.69000005722046</v>
      </c>
      <c r="O49" s="31" t="n">
        <v>1.69000005722046</v>
      </c>
      <c r="P49" s="31" t="n">
        <v>1.69000005722046</v>
      </c>
      <c r="Q49" s="31" t="n">
        <v>1.69000005722046</v>
      </c>
      <c r="R49" s="31" t="n">
        <v>7.46000003814697</v>
      </c>
      <c r="S49" s="31" t="n">
        <v>7.46000003814697</v>
      </c>
      <c r="T49" s="31" t="n">
        <v>7.46000003814697</v>
      </c>
      <c r="U49" s="31" t="n">
        <v>7.46000003814697</v>
      </c>
      <c r="V49" s="31" t="n">
        <v>1.69000005722046</v>
      </c>
      <c r="W49" s="31" t="n">
        <v>1.69000005722046</v>
      </c>
      <c r="X49" s="31" t="n">
        <v>1.69000005722046</v>
      </c>
      <c r="Y49" s="31" t="n">
        <v>1.69000005722046</v>
      </c>
      <c r="Z49" s="31" t="n">
        <v>1.69000005722046</v>
      </c>
      <c r="AA49" s="51" t="n">
        <v>3.13815691517849</v>
      </c>
      <c r="AB49" s="51" t="n">
        <v>3.13815691517849</v>
      </c>
      <c r="AC49" s="51" t="n">
        <v>3.1493385737972</v>
      </c>
      <c r="AD49" s="51" t="n">
        <v>3.16078436608408</v>
      </c>
      <c r="AE49" s="51" t="n">
        <v>3.15510977024569</v>
      </c>
      <c r="AF49" s="51" t="n">
        <v>3.15508953783603</v>
      </c>
      <c r="AG49" s="67" t="n">
        <v>3.174898854468</v>
      </c>
      <c r="AH49" s="9"/>
      <c r="AI49" s="9"/>
      <c r="AJ49" s="9"/>
      <c r="AK49" s="9" t="n">
        <v>66.5</v>
      </c>
      <c r="AL49" s="9" t="n">
        <v>66.5</v>
      </c>
      <c r="AM49" s="9" t="n">
        <v>51</v>
      </c>
      <c r="AN49" s="9" t="n">
        <v>49.5</v>
      </c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2.95" hidden="true" customHeight="true" outlineLevel="0" collapsed="false">
      <c r="A50" s="37" t="s">
        <v>23</v>
      </c>
      <c r="B50" s="44"/>
      <c r="C50" s="51" t="n">
        <v>4.55999994277954</v>
      </c>
      <c r="D50" s="51" t="n">
        <v>4.55999994277954</v>
      </c>
      <c r="E50" s="51" t="n">
        <v>5.13000011444092</v>
      </c>
      <c r="F50" s="51" t="n">
        <v>5.13000011444092</v>
      </c>
      <c r="G50" s="51" t="n">
        <v>5.13000011444092</v>
      </c>
      <c r="H50" s="51" t="n">
        <v>5.13000011444092</v>
      </c>
      <c r="I50" s="51" t="n">
        <v>5.13000011444092</v>
      </c>
      <c r="J50" s="40" t="n">
        <v>4.94778694481146</v>
      </c>
      <c r="K50" s="31" t="n">
        <v>6.13000011444092</v>
      </c>
      <c r="L50" s="31" t="n">
        <v>6.13000011444092</v>
      </c>
      <c r="M50" s="31" t="n">
        <v>6.13000011444092</v>
      </c>
      <c r="N50" s="31" t="n">
        <v>6.13000011444092</v>
      </c>
      <c r="O50" s="31" t="n">
        <v>6.13000011444092</v>
      </c>
      <c r="P50" s="31" t="n">
        <v>6.13000011444092</v>
      </c>
      <c r="Q50" s="31" t="n">
        <v>6.13000011444092</v>
      </c>
      <c r="R50" s="31" t="n">
        <v>6.55999994277954</v>
      </c>
      <c r="S50" s="31" t="n">
        <v>6.55999994277954</v>
      </c>
      <c r="T50" s="31" t="n">
        <v>6.55999994277954</v>
      </c>
      <c r="U50" s="31" t="n">
        <v>6.55999994277954</v>
      </c>
      <c r="V50" s="31" t="n">
        <v>6.13000011444092</v>
      </c>
      <c r="W50" s="31" t="n">
        <v>6.13000011444092</v>
      </c>
      <c r="X50" s="31" t="n">
        <v>6.13000011444092</v>
      </c>
      <c r="Y50" s="31" t="n">
        <v>6.13000011444092</v>
      </c>
      <c r="Z50" s="31" t="n">
        <v>6.13000011444092</v>
      </c>
      <c r="AA50" s="51" t="n">
        <v>6.23792163998473</v>
      </c>
      <c r="AB50" s="51" t="n">
        <v>6.23792163998473</v>
      </c>
      <c r="AC50" s="51" t="n">
        <v>6.23875493483785</v>
      </c>
      <c r="AD50" s="51" t="n">
        <v>6.23960791382135</v>
      </c>
      <c r="AE50" s="51" t="n">
        <v>6.23918502383098</v>
      </c>
      <c r="AF50" s="51" t="n">
        <v>6.23918351604368</v>
      </c>
      <c r="AG50" s="67" t="n">
        <v>6.1731475300653</v>
      </c>
      <c r="AH50" s="9"/>
      <c r="AI50" s="9"/>
      <c r="AJ50" s="9"/>
      <c r="AK50" s="9" t="n">
        <v>48</v>
      </c>
      <c r="AL50" s="9" t="n">
        <v>48</v>
      </c>
      <c r="AM50" s="9" t="n">
        <v>40</v>
      </c>
      <c r="AN50" s="9" t="n">
        <v>39.5</v>
      </c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12.95" hidden="true" customHeight="true" outlineLevel="0" collapsed="false">
      <c r="A51" s="37" t="s">
        <v>24</v>
      </c>
      <c r="B51" s="9" t="s">
        <v>25</v>
      </c>
      <c r="C51" s="51" t="n">
        <v>1.80000305175781</v>
      </c>
      <c r="D51" s="51" t="n">
        <v>1.80000305175781</v>
      </c>
      <c r="E51" s="51" t="n">
        <v>1.79999923706055</v>
      </c>
      <c r="F51" s="51" t="n">
        <v>1.8000005086263</v>
      </c>
      <c r="G51" s="51" t="n">
        <v>1.79999923706055</v>
      </c>
      <c r="H51" s="51" t="n">
        <v>1.79999923706055</v>
      </c>
      <c r="I51" s="51" t="n">
        <v>1.80000305175781</v>
      </c>
      <c r="J51" s="40" t="n">
        <v>1.80000108187316</v>
      </c>
      <c r="K51" s="31" t="n">
        <v>1.80000305175781</v>
      </c>
      <c r="L51" s="31" t="n">
        <v>1.80000305175781</v>
      </c>
      <c r="M51" s="31" t="n">
        <v>1.80000305175781</v>
      </c>
      <c r="N51" s="31" t="n">
        <v>1.79999732971191</v>
      </c>
      <c r="O51" s="31" t="n">
        <v>1.79999923706055</v>
      </c>
      <c r="P51" s="31" t="n">
        <v>1.79999542236328</v>
      </c>
      <c r="Q51" s="31" t="n">
        <v>1.79999923706055</v>
      </c>
      <c r="R51" s="31" t="n">
        <v>1.80000305175781</v>
      </c>
      <c r="S51" s="31" t="n">
        <v>1.80000305175781</v>
      </c>
      <c r="T51" s="31" t="n">
        <v>1.80000305175781</v>
      </c>
      <c r="U51" s="31" t="n">
        <v>1.80000305175781</v>
      </c>
      <c r="V51" s="31" t="n">
        <v>1.79999923706055</v>
      </c>
      <c r="W51" s="31" t="n">
        <v>1.79999923706055</v>
      </c>
      <c r="X51" s="31" t="n">
        <v>1.79999542236328</v>
      </c>
      <c r="Y51" s="31" t="n">
        <v>1.79999923706055</v>
      </c>
      <c r="Z51" s="31" t="n">
        <v>1.80000305175781</v>
      </c>
      <c r="AA51" s="51" t="n">
        <v>1.80000046374751</v>
      </c>
      <c r="AB51" s="51" t="n">
        <v>1.80000151091931</v>
      </c>
      <c r="AC51" s="51" t="n">
        <v>0</v>
      </c>
      <c r="AD51" s="51" t="n">
        <v>0</v>
      </c>
      <c r="AE51" s="51" t="n">
        <v>0</v>
      </c>
      <c r="AF51" s="51" t="n">
        <v>0</v>
      </c>
      <c r="AG51" s="67" t="n">
        <v>0.470632234027395</v>
      </c>
      <c r="AH51" s="9"/>
      <c r="AI51" s="9"/>
      <c r="AJ51" s="9"/>
      <c r="AK51" s="9" t="n">
        <v>69.5</v>
      </c>
      <c r="AL51" s="9" t="n">
        <v>69.5</v>
      </c>
      <c r="AM51" s="9" t="n">
        <v>49.5</v>
      </c>
      <c r="AN51" s="9" t="n">
        <v>46.5</v>
      </c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12.95" hidden="true" customHeight="true" outlineLevel="0" collapsed="false">
      <c r="A52" s="37" t="s">
        <v>26</v>
      </c>
      <c r="C52" s="51" t="n">
        <v>2</v>
      </c>
      <c r="D52" s="51" t="n">
        <v>2</v>
      </c>
      <c r="E52" s="51" t="n">
        <v>1.75000047683716</v>
      </c>
      <c r="F52" s="51" t="n">
        <v>1.75</v>
      </c>
      <c r="G52" s="51" t="n">
        <v>1.75</v>
      </c>
      <c r="H52" s="51" t="n">
        <v>1.75</v>
      </c>
      <c r="I52" s="51" t="n">
        <v>1.75</v>
      </c>
      <c r="J52" s="68" t="n">
        <v>1.82991810704841</v>
      </c>
      <c r="K52" s="43" t="n">
        <v>1.54999983310699</v>
      </c>
      <c r="L52" s="31" t="n">
        <v>1.54999983310699</v>
      </c>
      <c r="M52" s="31" t="n">
        <v>1.54999983310699</v>
      </c>
      <c r="N52" s="43" t="n">
        <v>1.54999983310699</v>
      </c>
      <c r="O52" s="31" t="n">
        <v>1.54999983310699</v>
      </c>
      <c r="P52" s="31" t="n">
        <v>1.54999983310699</v>
      </c>
      <c r="Q52" s="31" t="n">
        <v>1.54999983310699</v>
      </c>
      <c r="R52" s="31" t="n">
        <v>1.54999983310699</v>
      </c>
      <c r="S52" s="43" t="n">
        <v>1.54999983310699</v>
      </c>
      <c r="T52" s="31" t="n">
        <v>1.54999983310699</v>
      </c>
      <c r="U52" s="31" t="n">
        <v>1.54999983310699</v>
      </c>
      <c r="V52" s="31" t="n">
        <v>1.54999983310699</v>
      </c>
      <c r="W52" s="43" t="n">
        <v>1.54999983310699</v>
      </c>
      <c r="X52" s="31" t="n">
        <v>1.54999983310699</v>
      </c>
      <c r="Y52" s="31" t="n">
        <v>1.54999983310699</v>
      </c>
      <c r="Z52" s="31" t="n">
        <v>1.54999983310699</v>
      </c>
      <c r="AA52" s="51" t="n">
        <v>1.54999983310699</v>
      </c>
      <c r="AB52" s="51" t="n">
        <v>1.30000019073486</v>
      </c>
      <c r="AC52" s="51" t="n">
        <v>0.75</v>
      </c>
      <c r="AD52" s="51" t="n">
        <v>0.75</v>
      </c>
      <c r="AE52" s="51" t="n">
        <v>0.918181804653993</v>
      </c>
      <c r="AF52" s="51" t="n">
        <v>0.870022361710568</v>
      </c>
      <c r="AG52" s="67" t="n">
        <v>1.03577034195707</v>
      </c>
      <c r="AH52" s="9"/>
      <c r="AI52" s="9"/>
      <c r="AJ52" s="9"/>
      <c r="AK52" s="9" t="n">
        <v>48</v>
      </c>
      <c r="AL52" s="9" t="n">
        <v>48</v>
      </c>
      <c r="AM52" s="9" t="n">
        <v>42</v>
      </c>
      <c r="AN52" s="9" t="n">
        <v>41</v>
      </c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12.95" hidden="true" customHeight="true" outlineLevel="0" collapsed="false">
      <c r="A53" s="52" t="s">
        <v>27</v>
      </c>
      <c r="B53" s="1" t="n">
        <v>55</v>
      </c>
      <c r="C53" s="51" t="n">
        <v>46.0147058823529</v>
      </c>
      <c r="D53" s="51" t="n">
        <v>47.5</v>
      </c>
      <c r="E53" s="51" t="n">
        <v>39</v>
      </c>
      <c r="F53" s="51" t="n">
        <v>39</v>
      </c>
      <c r="G53" s="51" t="n">
        <v>38</v>
      </c>
      <c r="H53" s="51" t="n">
        <v>37.25</v>
      </c>
      <c r="I53" s="51" t="n">
        <v>41.75</v>
      </c>
      <c r="J53" s="51" t="n">
        <v>41.4756097560976</v>
      </c>
      <c r="K53" s="31" t="n">
        <v>43.75</v>
      </c>
      <c r="L53" s="51" t="n">
        <v>43.75</v>
      </c>
      <c r="M53" s="51" t="n">
        <v>43.75</v>
      </c>
      <c r="N53" s="31" t="n">
        <v>36.5</v>
      </c>
      <c r="O53" s="51" t="n">
        <v>36.5</v>
      </c>
      <c r="P53" s="51" t="n">
        <v>36.5</v>
      </c>
      <c r="Q53" s="51" t="n">
        <v>36.75</v>
      </c>
      <c r="R53" s="51" t="n">
        <v>43.75</v>
      </c>
      <c r="S53" s="31" t="n">
        <v>50.75</v>
      </c>
      <c r="T53" s="51" t="n">
        <v>50.75</v>
      </c>
      <c r="U53" s="51" t="n">
        <v>50.75</v>
      </c>
      <c r="V53" s="51" t="n">
        <v>34.25</v>
      </c>
      <c r="W53" s="31" t="n">
        <v>34.6666666666667</v>
      </c>
      <c r="X53" s="51" t="n">
        <v>34.5</v>
      </c>
      <c r="Y53" s="51" t="n">
        <v>33.75</v>
      </c>
      <c r="Z53" s="51" t="n">
        <v>35.75</v>
      </c>
      <c r="AA53" s="51" t="n">
        <v>40.1088235294118</v>
      </c>
      <c r="AB53" s="51" t="n">
        <v>37.721568627451</v>
      </c>
      <c r="AC53" s="51" t="n">
        <v>37.6848249027237</v>
      </c>
      <c r="AD53" s="51" t="n">
        <v>37.7166666666667</v>
      </c>
      <c r="AE53" s="51" t="n">
        <v>38.326802507837</v>
      </c>
      <c r="AF53" s="51" t="n">
        <v>38.1475111856823</v>
      </c>
      <c r="AG53" s="67" t="n">
        <v>38.4783147459727</v>
      </c>
      <c r="AH53" s="9"/>
      <c r="AI53" s="9"/>
      <c r="AJ53" s="9"/>
      <c r="AK53" s="9"/>
      <c r="AL53" s="9"/>
      <c r="AM53" s="9"/>
      <c r="AN53" s="9"/>
      <c r="AO53" s="9" t="n">
        <v>56.9285714285714</v>
      </c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12.95" hidden="true" customHeight="true" outlineLevel="0" collapsed="false">
      <c r="A54" s="52" t="s">
        <v>28</v>
      </c>
      <c r="B54" s="1" t="n">
        <v>39.4999961853027</v>
      </c>
      <c r="C54" s="51" t="n">
        <v>48.2941176470588</v>
      </c>
      <c r="D54" s="51" t="n">
        <v>51.9565217391304</v>
      </c>
      <c r="E54" s="51" t="n">
        <v>31.5</v>
      </c>
      <c r="F54" s="51" t="n">
        <v>31.5</v>
      </c>
      <c r="G54" s="51" t="n">
        <v>31</v>
      </c>
      <c r="H54" s="51" t="n">
        <v>30.5</v>
      </c>
      <c r="I54" s="51" t="n">
        <v>33</v>
      </c>
      <c r="J54" s="51" t="n">
        <v>37.5082113821138</v>
      </c>
      <c r="K54" s="31" t="n">
        <v>36.5</v>
      </c>
      <c r="L54" s="51" t="n">
        <v>36.5</v>
      </c>
      <c r="M54" s="51" t="n">
        <v>36.5</v>
      </c>
      <c r="N54" s="31" t="n">
        <v>33.75</v>
      </c>
      <c r="O54" s="51" t="n">
        <v>34</v>
      </c>
      <c r="P54" s="51" t="n">
        <v>33.5</v>
      </c>
      <c r="Q54" s="51" t="n">
        <v>36.25</v>
      </c>
      <c r="R54" s="51" t="n">
        <v>44.5</v>
      </c>
      <c r="S54" s="31" t="n">
        <v>59.5</v>
      </c>
      <c r="T54" s="51" t="n">
        <v>59.5</v>
      </c>
      <c r="U54" s="51" t="n">
        <v>59.5</v>
      </c>
      <c r="V54" s="51" t="n">
        <v>31.75</v>
      </c>
      <c r="W54" s="31" t="n">
        <v>30.75</v>
      </c>
      <c r="X54" s="51" t="n">
        <v>30.75</v>
      </c>
      <c r="Y54" s="51" t="n">
        <v>30.75</v>
      </c>
      <c r="Z54" s="51" t="n">
        <v>30.75</v>
      </c>
      <c r="AA54" s="51" t="n">
        <v>38.7941176470588</v>
      </c>
      <c r="AB54" s="51" t="n">
        <v>36.7519607843137</v>
      </c>
      <c r="AC54" s="51" t="n">
        <v>36.2733463035019</v>
      </c>
      <c r="AD54" s="51" t="n">
        <v>36.7333334984873</v>
      </c>
      <c r="AE54" s="51" t="n">
        <v>37.3655956112853</v>
      </c>
      <c r="AF54" s="51" t="n">
        <v>37.118428435187</v>
      </c>
      <c r="AG54" s="67" t="n">
        <v>37.2761297158671</v>
      </c>
      <c r="AH54" s="9"/>
      <c r="AI54" s="9"/>
      <c r="AJ54" s="9"/>
      <c r="AK54" s="9"/>
      <c r="AL54" s="9"/>
      <c r="AM54" s="9"/>
      <c r="AN54" s="9"/>
      <c r="AO54" s="9" t="n">
        <v>44.1964269365583</v>
      </c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9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9"/>
      <c r="HB54" s="9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9"/>
      <c r="HQ54" s="9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9"/>
      <c r="IF54" s="9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9"/>
      <c r="IU54" s="9"/>
      <c r="IV54" s="9"/>
      <c r="IW54" s="9"/>
    </row>
    <row r="55" customFormat="false" ht="12.95" hidden="true" customHeight="true" outlineLevel="0" collapsed="false">
      <c r="A55" s="52" t="s">
        <v>29</v>
      </c>
      <c r="B55" s="1" t="n">
        <v>57.25</v>
      </c>
      <c r="C55" s="51" t="n">
        <v>61.8235294117647</v>
      </c>
      <c r="D55" s="51" t="n">
        <v>67</v>
      </c>
      <c r="E55" s="51" t="n">
        <v>43</v>
      </c>
      <c r="F55" s="51" t="n">
        <v>41.75</v>
      </c>
      <c r="G55" s="51" t="n">
        <v>41.75</v>
      </c>
      <c r="H55" s="51" t="n">
        <v>41.75</v>
      </c>
      <c r="I55" s="51" t="n">
        <v>41.75</v>
      </c>
      <c r="J55" s="51" t="n">
        <v>49.3089430894309</v>
      </c>
      <c r="K55" s="31" t="n">
        <v>47</v>
      </c>
      <c r="L55" s="51" t="n">
        <v>47</v>
      </c>
      <c r="M55" s="51" t="n">
        <v>47</v>
      </c>
      <c r="N55" s="31" t="n">
        <v>43</v>
      </c>
      <c r="O55" s="51" t="n">
        <v>43</v>
      </c>
      <c r="P55" s="51" t="n">
        <v>43</v>
      </c>
      <c r="Q55" s="51" t="n">
        <v>45</v>
      </c>
      <c r="R55" s="51" t="n">
        <v>54</v>
      </c>
      <c r="S55" s="31" t="n">
        <v>71</v>
      </c>
      <c r="T55" s="51" t="n">
        <v>71</v>
      </c>
      <c r="U55" s="51" t="n">
        <v>71</v>
      </c>
      <c r="V55" s="51" t="n">
        <v>39</v>
      </c>
      <c r="W55" s="31" t="n">
        <v>37</v>
      </c>
      <c r="X55" s="51" t="n">
        <v>37</v>
      </c>
      <c r="Y55" s="51" t="n">
        <v>37</v>
      </c>
      <c r="Z55" s="51" t="n">
        <v>37</v>
      </c>
      <c r="AA55" s="51" t="n">
        <v>47.7058823529412</v>
      </c>
      <c r="AB55" s="51" t="n">
        <v>44.8803921568628</v>
      </c>
      <c r="AC55" s="51" t="n">
        <v>42.8357976653696</v>
      </c>
      <c r="AD55" s="51" t="n">
        <v>42.4145098039216</v>
      </c>
      <c r="AE55" s="51" t="n">
        <v>43.414263322884</v>
      </c>
      <c r="AF55" s="51" t="n">
        <v>43.1885346756152</v>
      </c>
      <c r="AG55" s="67" t="n">
        <v>44.1534902932673</v>
      </c>
      <c r="AH55" s="9"/>
      <c r="AI55" s="9"/>
      <c r="AJ55" s="9"/>
      <c r="AK55" s="9"/>
      <c r="AL55" s="9"/>
      <c r="AM55" s="9"/>
      <c r="AN55" s="9"/>
      <c r="AO55" s="9" t="n">
        <v>60.0621428571429</v>
      </c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9"/>
      <c r="HQ55" s="9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9"/>
      <c r="IF55" s="9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9"/>
      <c r="IU55" s="9"/>
      <c r="IV55" s="9"/>
      <c r="IW55" s="9"/>
    </row>
    <row r="56" customFormat="false" ht="12.95" hidden="true" customHeight="true" outlineLevel="0" collapsed="false">
      <c r="A56" s="52" t="s">
        <v>31</v>
      </c>
      <c r="B56" s="1" t="n">
        <v>44.875</v>
      </c>
      <c r="C56" s="51" t="n">
        <v>41.7058823529412</v>
      </c>
      <c r="D56" s="51" t="n">
        <v>42</v>
      </c>
      <c r="E56" s="51" t="n">
        <v>32.75</v>
      </c>
      <c r="F56" s="51" t="n">
        <v>32.75</v>
      </c>
      <c r="G56" s="51" t="n">
        <v>32.75</v>
      </c>
      <c r="H56" s="51" t="n">
        <v>32.75</v>
      </c>
      <c r="I56" s="51" t="n">
        <v>32.75</v>
      </c>
      <c r="J56" s="51" t="n">
        <v>35.6747967479675</v>
      </c>
      <c r="K56" s="31" t="n">
        <v>36.5</v>
      </c>
      <c r="L56" s="51" t="n">
        <v>36.5</v>
      </c>
      <c r="M56" s="51" t="n">
        <v>36.5</v>
      </c>
      <c r="N56" s="31" t="n">
        <v>34</v>
      </c>
      <c r="O56" s="51" t="n">
        <v>34</v>
      </c>
      <c r="P56" s="51" t="n">
        <v>34</v>
      </c>
      <c r="Q56" s="51" t="n">
        <v>34.5</v>
      </c>
      <c r="R56" s="51" t="n">
        <v>41</v>
      </c>
      <c r="S56" s="31" t="n">
        <v>47</v>
      </c>
      <c r="T56" s="51" t="n">
        <v>47</v>
      </c>
      <c r="U56" s="51" t="n">
        <v>47</v>
      </c>
      <c r="V56" s="51" t="n">
        <v>33</v>
      </c>
      <c r="W56" s="31" t="n">
        <v>31.25</v>
      </c>
      <c r="X56" s="51" t="n">
        <v>31.25</v>
      </c>
      <c r="Y56" s="51" t="n">
        <v>31.25</v>
      </c>
      <c r="Z56" s="51" t="n">
        <v>31.25</v>
      </c>
      <c r="AA56" s="51" t="n">
        <v>36.478431372549</v>
      </c>
      <c r="AB56" s="51" t="n">
        <v>34.3254901960784</v>
      </c>
      <c r="AC56" s="51" t="n">
        <v>34.7464980544747</v>
      </c>
      <c r="AD56" s="51" t="n">
        <v>34.7872549019608</v>
      </c>
      <c r="AE56" s="51" t="n">
        <v>35.7847178683386</v>
      </c>
      <c r="AF56" s="51" t="n">
        <v>35.4932326621924</v>
      </c>
      <c r="AG56" s="67" t="n">
        <v>35.483230070219</v>
      </c>
      <c r="AH56" s="9"/>
      <c r="AI56" s="9"/>
      <c r="AJ56" s="9"/>
      <c r="AK56" s="9"/>
      <c r="AL56" s="9"/>
      <c r="AM56" s="9"/>
      <c r="AN56" s="9"/>
      <c r="AO56" s="9" t="n">
        <v>46.9003571428571</v>
      </c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9"/>
      <c r="FX56" s="9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9"/>
      <c r="GM56" s="9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9"/>
      <c r="HB56" s="9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9"/>
      <c r="HQ56" s="9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9"/>
      <c r="IF56" s="9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9"/>
      <c r="IU56" s="9"/>
      <c r="IV56" s="9"/>
      <c r="IW56" s="9"/>
    </row>
    <row r="57" customFormat="false" ht="12.95" hidden="true" customHeight="true" outlineLevel="0" collapsed="false">
      <c r="A57" s="52" t="s">
        <v>32</v>
      </c>
      <c r="B57" s="1" t="n">
        <v>67.5</v>
      </c>
      <c r="C57" s="51" t="n">
        <v>74.7647058823529</v>
      </c>
      <c r="D57" s="51" t="n">
        <v>81</v>
      </c>
      <c r="E57" s="51" t="n">
        <v>51.25</v>
      </c>
      <c r="F57" s="51" t="n">
        <v>50.75</v>
      </c>
      <c r="G57" s="51" t="n">
        <v>50.75</v>
      </c>
      <c r="H57" s="51" t="n">
        <v>50.75</v>
      </c>
      <c r="I57" s="51" t="n">
        <v>50.75</v>
      </c>
      <c r="J57" s="51" t="n">
        <v>59.6565040650407</v>
      </c>
      <c r="K57" s="31" t="n">
        <v>55</v>
      </c>
      <c r="L57" s="51" t="n">
        <v>55</v>
      </c>
      <c r="M57" s="51" t="n">
        <v>55</v>
      </c>
      <c r="N57" s="31" t="n">
        <v>48</v>
      </c>
      <c r="O57" s="51" t="n">
        <v>48</v>
      </c>
      <c r="P57" s="51" t="n">
        <v>48</v>
      </c>
      <c r="Q57" s="51" t="n">
        <v>49</v>
      </c>
      <c r="R57" s="51" t="n">
        <v>62</v>
      </c>
      <c r="S57" s="31" t="n">
        <v>85</v>
      </c>
      <c r="T57" s="51" t="n">
        <v>85</v>
      </c>
      <c r="U57" s="51" t="n">
        <v>85</v>
      </c>
      <c r="V57" s="51" t="n">
        <v>47</v>
      </c>
      <c r="W57" s="31" t="n">
        <v>45</v>
      </c>
      <c r="X57" s="51" t="n">
        <v>45</v>
      </c>
      <c r="Y57" s="51" t="n">
        <v>45</v>
      </c>
      <c r="Z57" s="51" t="n">
        <v>45</v>
      </c>
      <c r="AA57" s="51" t="n">
        <v>55.8901960784314</v>
      </c>
      <c r="AB57" s="51" t="n">
        <v>53.6221568627451</v>
      </c>
      <c r="AC57" s="51" t="n">
        <v>53.6108560311284</v>
      </c>
      <c r="AD57" s="51" t="n">
        <v>53.7055294117647</v>
      </c>
      <c r="AE57" s="51" t="n">
        <v>55.992460815047</v>
      </c>
      <c r="AF57" s="51" t="n">
        <v>55.3239821029083</v>
      </c>
      <c r="AG57" s="67" t="n">
        <v>55.4244857496902</v>
      </c>
      <c r="AH57" s="9"/>
      <c r="AI57" s="9"/>
      <c r="AJ57" s="9"/>
      <c r="AK57" s="9"/>
      <c r="AL57" s="9"/>
      <c r="AM57" s="9"/>
      <c r="AN57" s="9"/>
      <c r="AO57" s="9" t="n">
        <v>71.7721428571429</v>
      </c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9"/>
      <c r="GM57" s="9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9"/>
      <c r="HB57" s="9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9"/>
      <c r="HQ57" s="9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9"/>
      <c r="IF57" s="9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9"/>
      <c r="IU57" s="9"/>
      <c r="IV57" s="9"/>
      <c r="IW57" s="9"/>
    </row>
    <row r="58" customFormat="false" ht="12.95" hidden="true" customHeight="true" outlineLevel="0" collapsed="false">
      <c r="A58" s="52" t="s">
        <v>33</v>
      </c>
      <c r="B58" s="1" t="n">
        <v>33.9999961853027</v>
      </c>
      <c r="C58" s="51" t="n">
        <v>49.0016654519474</v>
      </c>
      <c r="D58" s="51" t="n">
        <v>51.75</v>
      </c>
      <c r="E58" s="51" t="n">
        <v>29.75</v>
      </c>
      <c r="F58" s="51" t="n">
        <v>30.4166666666667</v>
      </c>
      <c r="G58" s="51" t="n">
        <v>29.5</v>
      </c>
      <c r="H58" s="51" t="n">
        <v>29.25</v>
      </c>
      <c r="I58" s="51" t="n">
        <v>32.5</v>
      </c>
      <c r="J58" s="51" t="n">
        <v>36.7185634954189</v>
      </c>
      <c r="K58" s="31" t="n">
        <v>34.241666612171</v>
      </c>
      <c r="L58" s="51" t="n">
        <v>34.4166677565802</v>
      </c>
      <c r="M58" s="51" t="n">
        <v>34.0666654677618</v>
      </c>
      <c r="N58" s="31" t="n">
        <v>32.7447674108106</v>
      </c>
      <c r="O58" s="51" t="n">
        <v>32.5197660756666</v>
      </c>
      <c r="P58" s="51" t="n">
        <v>32.9697687459546</v>
      </c>
      <c r="Q58" s="51" t="n">
        <v>36</v>
      </c>
      <c r="R58" s="51" t="n">
        <v>45.25</v>
      </c>
      <c r="S58" s="31" t="n">
        <v>58.75</v>
      </c>
      <c r="T58" s="51" t="n">
        <v>58.75</v>
      </c>
      <c r="U58" s="51" t="n">
        <v>58.75</v>
      </c>
      <c r="V58" s="51" t="n">
        <v>30.75</v>
      </c>
      <c r="W58" s="31" t="n">
        <v>31.5062500536442</v>
      </c>
      <c r="X58" s="51" t="n">
        <v>31.3062492907047</v>
      </c>
      <c r="Y58" s="51" t="n">
        <v>31.5062519609928</v>
      </c>
      <c r="Z58" s="51" t="n">
        <v>31.706248909235</v>
      </c>
      <c r="AA58" s="51" t="n">
        <v>38.2735294117647</v>
      </c>
      <c r="AB58" s="51" t="n">
        <v>37.0058823529412</v>
      </c>
      <c r="AC58" s="51" t="n">
        <v>36.4559587221091</v>
      </c>
      <c r="AD58" s="51" t="n">
        <v>36.7827083792758</v>
      </c>
      <c r="AE58" s="51" t="n">
        <v>38.7445824616966</v>
      </c>
      <c r="AF58" s="51" t="n">
        <v>38.1358273207059</v>
      </c>
      <c r="AG58" s="67" t="n">
        <v>37.9593112595451</v>
      </c>
      <c r="AH58" s="9"/>
      <c r="AI58" s="9"/>
      <c r="AJ58" s="9"/>
      <c r="AK58" s="9"/>
      <c r="AL58" s="9"/>
      <c r="AM58" s="9"/>
      <c r="AN58" s="9"/>
      <c r="AO58" s="9" t="n">
        <v>40.2857099260603</v>
      </c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  <c r="GT58" s="9"/>
      <c r="GU58" s="9"/>
      <c r="GV58" s="9"/>
      <c r="GW58" s="9"/>
      <c r="GX58" s="9"/>
      <c r="GY58" s="9"/>
      <c r="GZ58" s="9"/>
      <c r="HA58" s="9"/>
      <c r="HB58" s="9"/>
      <c r="HC58" s="9"/>
      <c r="HD58" s="9"/>
      <c r="HE58" s="9"/>
      <c r="HF58" s="9"/>
      <c r="HG58" s="9"/>
      <c r="HH58" s="9"/>
      <c r="HI58" s="9"/>
      <c r="HJ58" s="9"/>
      <c r="HK58" s="9"/>
      <c r="HL58" s="9"/>
      <c r="HM58" s="9"/>
      <c r="HN58" s="9"/>
      <c r="HO58" s="9"/>
      <c r="HP58" s="9"/>
      <c r="HQ58" s="9"/>
      <c r="HR58" s="9"/>
      <c r="HS58" s="9"/>
      <c r="HT58" s="9"/>
      <c r="HU58" s="9"/>
      <c r="HV58" s="9"/>
      <c r="HW58" s="9"/>
      <c r="HX58" s="9"/>
      <c r="HY58" s="9"/>
      <c r="HZ58" s="9"/>
      <c r="IA58" s="9"/>
      <c r="IB58" s="9"/>
      <c r="IC58" s="9"/>
      <c r="ID58" s="9"/>
      <c r="IE58" s="9"/>
      <c r="IF58" s="9"/>
      <c r="IG58" s="9"/>
      <c r="IH58" s="9"/>
      <c r="II58" s="9"/>
      <c r="IJ58" s="9"/>
      <c r="IK58" s="9"/>
      <c r="IL58" s="9"/>
      <c r="IM58" s="9"/>
      <c r="IN58" s="9"/>
      <c r="IO58" s="9"/>
      <c r="IP58" s="9"/>
      <c r="IQ58" s="9"/>
      <c r="IR58" s="9"/>
      <c r="IS58" s="9"/>
      <c r="IT58" s="9"/>
      <c r="IU58" s="9"/>
      <c r="IV58" s="9"/>
      <c r="IW58" s="9"/>
    </row>
    <row r="59" customFormat="false" ht="12.95" hidden="true" customHeight="true" outlineLevel="0" collapsed="false">
      <c r="A59" s="52" t="s">
        <v>34</v>
      </c>
      <c r="B59" s="1" t="n">
        <v>34</v>
      </c>
      <c r="C59" s="51" t="n">
        <v>48.8222582199994</v>
      </c>
      <c r="D59" s="51" t="n">
        <v>50.5326086956522</v>
      </c>
      <c r="E59" s="51" t="n">
        <v>28.4999923706055</v>
      </c>
      <c r="F59" s="51" t="n">
        <v>29.6666660308838</v>
      </c>
      <c r="G59" s="51" t="n">
        <v>28.75</v>
      </c>
      <c r="H59" s="51" t="n">
        <v>28.4999961853027</v>
      </c>
      <c r="I59" s="51" t="n">
        <v>31.7500019073486</v>
      </c>
      <c r="J59" s="51" t="n">
        <v>35.8989691509464</v>
      </c>
      <c r="K59" s="31" t="n">
        <v>33.2406671614874</v>
      </c>
      <c r="L59" s="51" t="n">
        <v>33.414668855213</v>
      </c>
      <c r="M59" s="51" t="n">
        <v>33.0666654677618</v>
      </c>
      <c r="N59" s="31" t="n">
        <v>32.2447731328565</v>
      </c>
      <c r="O59" s="51" t="n">
        <v>32.0197756124097</v>
      </c>
      <c r="P59" s="51" t="n">
        <v>32.4697706533033</v>
      </c>
      <c r="Q59" s="51" t="n">
        <v>34.7499961853027</v>
      </c>
      <c r="R59" s="51" t="n">
        <v>43.75</v>
      </c>
      <c r="S59" s="31" t="n">
        <v>57.75</v>
      </c>
      <c r="T59" s="51" t="n">
        <v>57.75</v>
      </c>
      <c r="U59" s="51" t="n">
        <v>57.75</v>
      </c>
      <c r="V59" s="51" t="n">
        <v>29.649995803833</v>
      </c>
      <c r="W59" s="31" t="n">
        <v>30.7562487820784</v>
      </c>
      <c r="X59" s="51" t="n">
        <v>30.5562492907047</v>
      </c>
      <c r="Y59" s="51" t="n">
        <v>30.7562481462955</v>
      </c>
      <c r="Z59" s="51" t="n">
        <v>30.956248909235</v>
      </c>
      <c r="AA59" s="51" t="n">
        <v>37.3517883225983</v>
      </c>
      <c r="AB59" s="51" t="n">
        <v>35.8490436179965</v>
      </c>
      <c r="AC59" s="51" t="n">
        <v>35.4565736379494</v>
      </c>
      <c r="AD59" s="51" t="n">
        <v>35.9331336207835</v>
      </c>
      <c r="AE59" s="51" t="n">
        <v>38.3174487923964</v>
      </c>
      <c r="AF59" s="51" t="n">
        <v>37.5661930410238</v>
      </c>
      <c r="AG59" s="67" t="n">
        <v>37.2780415149809</v>
      </c>
      <c r="AH59" s="9"/>
      <c r="AI59" s="9"/>
      <c r="AJ59" s="9"/>
      <c r="AK59" s="9"/>
      <c r="AL59" s="9"/>
      <c r="AM59" s="9"/>
      <c r="AN59" s="9"/>
      <c r="AO59" s="9" t="n">
        <v>38.2499989100865</v>
      </c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  <c r="FU59" s="9"/>
      <c r="FV59" s="9"/>
      <c r="FW59" s="9"/>
      <c r="FX59" s="9"/>
      <c r="FY59" s="9"/>
      <c r="FZ59" s="9"/>
      <c r="GA59" s="9"/>
      <c r="GB59" s="9"/>
      <c r="GC59" s="9"/>
      <c r="GD59" s="9"/>
      <c r="GE59" s="9"/>
      <c r="GF59" s="9"/>
      <c r="GG59" s="9"/>
      <c r="GH59" s="9"/>
      <c r="GI59" s="9"/>
      <c r="GJ59" s="9"/>
      <c r="GK59" s="9"/>
      <c r="GL59" s="9"/>
      <c r="GM59" s="9"/>
      <c r="GN59" s="9"/>
      <c r="GO59" s="9"/>
      <c r="GP59" s="9"/>
      <c r="GQ59" s="9"/>
      <c r="GR59" s="9"/>
      <c r="GS59" s="9"/>
      <c r="GT59" s="9"/>
      <c r="GU59" s="9"/>
      <c r="GV59" s="9"/>
      <c r="GW59" s="9"/>
      <c r="GX59" s="9"/>
      <c r="GY59" s="9"/>
      <c r="GZ59" s="9"/>
      <c r="HA59" s="9"/>
      <c r="HB59" s="9"/>
      <c r="HC59" s="9"/>
      <c r="HD59" s="9"/>
      <c r="HE59" s="9"/>
      <c r="HF59" s="9"/>
      <c r="HG59" s="9"/>
      <c r="HH59" s="9"/>
      <c r="HI59" s="9"/>
      <c r="HJ59" s="9"/>
      <c r="HK59" s="9"/>
      <c r="HL59" s="9"/>
      <c r="HM59" s="9"/>
      <c r="HN59" s="9"/>
      <c r="HO59" s="9"/>
      <c r="HP59" s="9"/>
      <c r="HQ59" s="9"/>
      <c r="HR59" s="9"/>
      <c r="HS59" s="9"/>
      <c r="HT59" s="9"/>
      <c r="HU59" s="9"/>
      <c r="HV59" s="9"/>
      <c r="HW59" s="9"/>
      <c r="HX59" s="9"/>
      <c r="HY59" s="9"/>
      <c r="HZ59" s="9"/>
      <c r="IA59" s="9"/>
      <c r="IB59" s="9"/>
      <c r="IC59" s="9"/>
      <c r="ID59" s="9"/>
      <c r="IE59" s="9"/>
      <c r="IF59" s="9"/>
      <c r="IG59" s="9"/>
      <c r="IH59" s="9"/>
      <c r="II59" s="9"/>
      <c r="IJ59" s="9"/>
      <c r="IK59" s="9"/>
      <c r="IL59" s="9"/>
      <c r="IM59" s="9"/>
      <c r="IN59" s="9"/>
      <c r="IO59" s="9"/>
      <c r="IP59" s="9"/>
      <c r="IQ59" s="9"/>
      <c r="IR59" s="9"/>
      <c r="IS59" s="9"/>
      <c r="IT59" s="9"/>
      <c r="IU59" s="9"/>
      <c r="IV59" s="9"/>
      <c r="IW59" s="9"/>
    </row>
    <row r="60" customFormat="false" ht="12.95" hidden="true" customHeight="true" outlineLevel="0" collapsed="false">
      <c r="A60" s="52" t="s">
        <v>36</v>
      </c>
      <c r="B60" s="1" t="n">
        <v>36.5</v>
      </c>
      <c r="C60" s="51" t="n">
        <v>50.2794189453125</v>
      </c>
      <c r="D60" s="51" t="n">
        <v>52.75</v>
      </c>
      <c r="E60" s="51" t="n">
        <v>32.0000053405762</v>
      </c>
      <c r="F60" s="51" t="n">
        <v>31.3915570576986</v>
      </c>
      <c r="G60" s="51" t="n">
        <v>30.5015563964844</v>
      </c>
      <c r="H60" s="51" t="n">
        <v>31.751558303833</v>
      </c>
      <c r="I60" s="51" t="n">
        <v>31.9215564727783</v>
      </c>
      <c r="J60" s="51" t="n">
        <v>37.9654461961452</v>
      </c>
      <c r="K60" s="31" t="n">
        <v>34.5025003524054</v>
      </c>
      <c r="L60" s="51" t="n">
        <v>34.5049970717657</v>
      </c>
      <c r="M60" s="51" t="n">
        <v>34.500003633045</v>
      </c>
      <c r="N60" s="31" t="n">
        <v>33.0000002217847</v>
      </c>
      <c r="O60" s="51" t="n">
        <v>33.0000002217847</v>
      </c>
      <c r="P60" s="51" t="n">
        <v>33.0000002217847</v>
      </c>
      <c r="Q60" s="51" t="n">
        <v>36</v>
      </c>
      <c r="R60" s="51" t="n">
        <v>45.75</v>
      </c>
      <c r="S60" s="31" t="n">
        <v>59.5</v>
      </c>
      <c r="T60" s="51" t="n">
        <v>59.5</v>
      </c>
      <c r="U60" s="51" t="n">
        <v>59.5</v>
      </c>
      <c r="V60" s="51" t="n">
        <v>31.25</v>
      </c>
      <c r="W60" s="31" t="n">
        <v>31.7499996721745</v>
      </c>
      <c r="X60" s="51" t="n">
        <v>31.7499996721745</v>
      </c>
      <c r="Y60" s="51" t="n">
        <v>31.7499996721745</v>
      </c>
      <c r="Z60" s="51" t="n">
        <v>31.7499996721745</v>
      </c>
      <c r="AA60" s="51" t="n">
        <v>38.6278823403751</v>
      </c>
      <c r="AB60" s="51" t="n">
        <v>36.9968750149596</v>
      </c>
      <c r="AC60" s="51" t="n">
        <v>36.4707401248157</v>
      </c>
      <c r="AD60" s="51" t="n">
        <v>36.8670479923488</v>
      </c>
      <c r="AE60" s="51" t="n">
        <v>38.8251672891077</v>
      </c>
      <c r="AF60" s="51" t="n">
        <v>38.2074893238412</v>
      </c>
      <c r="AG60" s="67" t="n">
        <v>38.1119594873045</v>
      </c>
      <c r="AH60" s="9"/>
      <c r="AI60" s="9"/>
      <c r="AJ60" s="9"/>
      <c r="AK60" s="9"/>
      <c r="AL60" s="9"/>
      <c r="AM60" s="9"/>
      <c r="AN60" s="9"/>
      <c r="AO60" s="9" t="n">
        <v>41.1428571428571</v>
      </c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  <c r="GC60" s="9"/>
      <c r="GD60" s="9"/>
      <c r="GE60" s="9"/>
      <c r="GF60" s="9"/>
      <c r="GG60" s="9"/>
      <c r="GH60" s="9"/>
      <c r="GI60" s="9"/>
      <c r="GJ60" s="9"/>
      <c r="GK60" s="9"/>
      <c r="GL60" s="9"/>
      <c r="GM60" s="9"/>
      <c r="GN60" s="9"/>
      <c r="GO60" s="9"/>
      <c r="GP60" s="9"/>
      <c r="GQ60" s="9"/>
      <c r="GR60" s="9"/>
      <c r="GS60" s="9"/>
      <c r="GT60" s="9"/>
      <c r="GU60" s="9"/>
      <c r="GV60" s="9"/>
      <c r="GW60" s="9"/>
      <c r="GX60" s="9"/>
      <c r="GY60" s="9"/>
      <c r="GZ60" s="9"/>
      <c r="HA60" s="9"/>
      <c r="HB60" s="9"/>
      <c r="HC60" s="9"/>
      <c r="HD60" s="9"/>
      <c r="HE60" s="9"/>
      <c r="HF60" s="9"/>
      <c r="HG60" s="9"/>
      <c r="HH60" s="9"/>
      <c r="HI60" s="9"/>
      <c r="HJ60" s="9"/>
      <c r="HK60" s="9"/>
      <c r="HL60" s="9"/>
      <c r="HM60" s="9"/>
      <c r="HN60" s="9"/>
      <c r="HO60" s="9"/>
      <c r="HP60" s="9"/>
      <c r="HQ60" s="9"/>
      <c r="HR60" s="9"/>
      <c r="HS60" s="9"/>
      <c r="HT60" s="9"/>
      <c r="HU60" s="9"/>
      <c r="HV60" s="9"/>
      <c r="HW60" s="9"/>
      <c r="HX60" s="9"/>
      <c r="HY60" s="9"/>
      <c r="HZ60" s="9"/>
      <c r="IA60" s="9"/>
      <c r="IB60" s="9"/>
      <c r="IC60" s="9"/>
      <c r="ID60" s="9"/>
      <c r="IE60" s="9"/>
      <c r="IF60" s="9"/>
      <c r="IG60" s="9"/>
      <c r="IH60" s="9"/>
      <c r="II60" s="9"/>
      <c r="IJ60" s="9"/>
      <c r="IK60" s="9"/>
      <c r="IL60" s="9"/>
      <c r="IM60" s="9"/>
      <c r="IN60" s="9"/>
      <c r="IO60" s="9"/>
      <c r="IP60" s="9"/>
      <c r="IQ60" s="9"/>
      <c r="IR60" s="9"/>
      <c r="IS60" s="9"/>
      <c r="IT60" s="9"/>
      <c r="IU60" s="9"/>
      <c r="IV60" s="9"/>
      <c r="IW60" s="9"/>
    </row>
    <row r="61" customFormat="false" ht="12.95" hidden="true" customHeight="true" outlineLevel="0" collapsed="false">
      <c r="A61" s="52" t="s">
        <v>37</v>
      </c>
      <c r="B61" s="1" t="n">
        <v>43</v>
      </c>
      <c r="C61" s="51" t="n">
        <v>55.5143591936897</v>
      </c>
      <c r="D61" s="51" t="n">
        <v>57.25</v>
      </c>
      <c r="E61" s="51" t="n">
        <v>34.2000015258789</v>
      </c>
      <c r="F61" s="51" t="n">
        <v>32.7499942779541</v>
      </c>
      <c r="G61" s="51" t="n">
        <v>32.7499942779541</v>
      </c>
      <c r="H61" s="51" t="n">
        <v>32.7499942779541</v>
      </c>
      <c r="I61" s="51" t="n">
        <v>32.7499942779541</v>
      </c>
      <c r="J61" s="51" t="n">
        <v>40.5938518120991</v>
      </c>
      <c r="K61" s="31" t="n">
        <v>35</v>
      </c>
      <c r="L61" s="51" t="n">
        <v>35</v>
      </c>
      <c r="M61" s="51" t="n">
        <v>35</v>
      </c>
      <c r="N61" s="31" t="n">
        <v>33.75</v>
      </c>
      <c r="O61" s="51" t="n">
        <v>33.75</v>
      </c>
      <c r="P61" s="51" t="n">
        <v>33.75</v>
      </c>
      <c r="Q61" s="51" t="n">
        <v>38</v>
      </c>
      <c r="R61" s="51" t="n">
        <v>46</v>
      </c>
      <c r="S61" s="31" t="n">
        <v>60.2520008087158</v>
      </c>
      <c r="T61" s="51" t="n">
        <v>60.2540016174316</v>
      </c>
      <c r="U61" s="51" t="n">
        <v>60.25</v>
      </c>
      <c r="V61" s="51" t="n">
        <v>32.4500007629395</v>
      </c>
      <c r="W61" s="31" t="n">
        <v>32.5</v>
      </c>
      <c r="X61" s="51" t="n">
        <v>32.5</v>
      </c>
      <c r="Y61" s="51" t="n">
        <v>32.5</v>
      </c>
      <c r="Z61" s="51" t="n">
        <v>32.5</v>
      </c>
      <c r="AA61" s="51" t="n">
        <v>39.4405413758521</v>
      </c>
      <c r="AB61" s="51" t="n">
        <v>37.7890200820624</v>
      </c>
      <c r="AC61" s="51" t="n">
        <v>37.6088825435843</v>
      </c>
      <c r="AD61" s="51" t="n">
        <v>37.7802153848551</v>
      </c>
      <c r="AE61" s="51" t="n">
        <v>39.522027857235</v>
      </c>
      <c r="AF61" s="51" t="n">
        <v>38.9986271155878</v>
      </c>
      <c r="AG61" s="67" t="n">
        <v>38.9988133941873</v>
      </c>
      <c r="AO61" s="1" t="n">
        <v>43.3164291817801</v>
      </c>
    </row>
    <row r="62" customFormat="false" ht="12.95" hidden="true" customHeight="true" outlineLevel="0" collapsed="false">
      <c r="A62" s="52" t="s">
        <v>39</v>
      </c>
      <c r="B62" s="55" t="n">
        <v>56.5</v>
      </c>
      <c r="C62" s="51" t="n">
        <v>59.0000071806066</v>
      </c>
      <c r="D62" s="51" t="n">
        <v>62.5</v>
      </c>
      <c r="E62" s="51" t="n">
        <v>36.25</v>
      </c>
      <c r="F62" s="51" t="n">
        <v>36</v>
      </c>
      <c r="G62" s="51" t="n">
        <v>36</v>
      </c>
      <c r="H62" s="51" t="n">
        <v>36</v>
      </c>
      <c r="I62" s="51" t="n">
        <v>36</v>
      </c>
      <c r="J62" s="51" t="n">
        <v>44.0223587780464</v>
      </c>
      <c r="K62" s="31" t="n">
        <v>37.7525005340576</v>
      </c>
      <c r="L62" s="51" t="n">
        <v>37.754997253418</v>
      </c>
      <c r="M62" s="51" t="n">
        <v>37.7500038146973</v>
      </c>
      <c r="N62" s="31" t="n">
        <v>35</v>
      </c>
      <c r="O62" s="51" t="n">
        <v>35</v>
      </c>
      <c r="P62" s="51" t="n">
        <v>35</v>
      </c>
      <c r="Q62" s="51" t="n">
        <v>40</v>
      </c>
      <c r="R62" s="51" t="n">
        <v>49.75</v>
      </c>
      <c r="S62" s="31" t="n">
        <v>66.5</v>
      </c>
      <c r="T62" s="51" t="n">
        <v>66.5</v>
      </c>
      <c r="U62" s="51" t="n">
        <v>66.5</v>
      </c>
      <c r="V62" s="51" t="n">
        <v>34.5</v>
      </c>
      <c r="W62" s="31" t="n">
        <v>33.5</v>
      </c>
      <c r="X62" s="51" t="n">
        <v>33.5</v>
      </c>
      <c r="Y62" s="51" t="n">
        <v>33.5</v>
      </c>
      <c r="Z62" s="51" t="n">
        <v>33.5</v>
      </c>
      <c r="AA62" s="51" t="n">
        <v>42.0612157485064</v>
      </c>
      <c r="AB62" s="51" t="n">
        <v>39.7914196238798</v>
      </c>
      <c r="AC62" s="51" t="n">
        <v>38.8780866053671</v>
      </c>
      <c r="AD62" s="51" t="n">
        <v>38.2798987201033</v>
      </c>
      <c r="AE62" s="51" t="n">
        <v>41.292403826503</v>
      </c>
      <c r="AF62" s="51" t="n">
        <v>40.5157436878207</v>
      </c>
      <c r="AG62" s="67" t="n">
        <v>40.7803890390258</v>
      </c>
      <c r="AO62" s="1" t="n">
        <v>61.1964285714286</v>
      </c>
    </row>
    <row r="63" customFormat="false" ht="12.95" hidden="true" customHeight="true" outlineLevel="0" collapsed="false">
      <c r="A63" s="54" t="s">
        <v>40</v>
      </c>
      <c r="B63" s="1" t="n">
        <v>48</v>
      </c>
      <c r="C63" s="69" t="n">
        <v>41.9852941176471</v>
      </c>
      <c r="D63" s="69" t="n">
        <v>44.5</v>
      </c>
      <c r="E63" s="69" t="n">
        <v>35.9000015258789</v>
      </c>
      <c r="F63" s="69" t="n">
        <v>32.4966538747152</v>
      </c>
      <c r="G63" s="69" t="n">
        <v>34.0799903869629</v>
      </c>
      <c r="H63" s="69" t="n">
        <v>31.079984664917</v>
      </c>
      <c r="I63" s="69" t="n">
        <v>32.3299865722656</v>
      </c>
      <c r="J63" s="69" t="n">
        <v>36.5586928235806</v>
      </c>
      <c r="K63" s="56" t="n">
        <v>34.4849910736084</v>
      </c>
      <c r="L63" s="69" t="n">
        <v>36.359992980957</v>
      </c>
      <c r="M63" s="69" t="n">
        <v>32.6099891662598</v>
      </c>
      <c r="N63" s="56" t="n">
        <v>31.4999885559082</v>
      </c>
      <c r="O63" s="69" t="n">
        <v>31.6499900817871</v>
      </c>
      <c r="P63" s="69" t="n">
        <v>31.3499870300293</v>
      </c>
      <c r="Q63" s="69" t="n">
        <v>34.8500061035156</v>
      </c>
      <c r="R63" s="69" t="n">
        <v>38.5999946594238</v>
      </c>
      <c r="S63" s="56" t="n">
        <v>44.4999961853027</v>
      </c>
      <c r="T63" s="69" t="n">
        <v>44.4999923706055</v>
      </c>
      <c r="U63" s="69" t="n">
        <v>44.5</v>
      </c>
      <c r="V63" s="69" t="n">
        <v>35.8500022888184</v>
      </c>
      <c r="W63" s="56" t="n">
        <v>33.5033327738444</v>
      </c>
      <c r="X63" s="69" t="n">
        <v>34.6700019836426</v>
      </c>
      <c r="Y63" s="69" t="n">
        <v>32.9199981689453</v>
      </c>
      <c r="Z63" s="69" t="n">
        <v>32.9199981689453</v>
      </c>
      <c r="AA63" s="69" t="n">
        <v>35.9501922009038</v>
      </c>
      <c r="AB63" s="69" t="n">
        <v>36.0004686617384</v>
      </c>
      <c r="AC63" s="69" t="n">
        <v>35.8876244363154</v>
      </c>
      <c r="AD63" s="69" t="n">
        <v>35.4077627668194</v>
      </c>
      <c r="AE63" s="69" t="n">
        <v>37.1334149755281</v>
      </c>
      <c r="AF63" s="69" t="n">
        <v>36.7082418872739</v>
      </c>
      <c r="AG63" s="70" t="n">
        <v>36.5462512316068</v>
      </c>
      <c r="AO63" s="1" t="n">
        <v>48.3214285714286</v>
      </c>
    </row>
    <row r="65" customFormat="false" ht="13.5" hidden="false" customHeight="true" outlineLevel="0" collapsed="false">
      <c r="A65" s="6" t="s">
        <v>42</v>
      </c>
      <c r="J65" s="1" t="s">
        <v>43</v>
      </c>
    </row>
    <row r="66" customFormat="false" ht="11.25" hidden="false" customHeight="true" outlineLevel="0" collapsed="false">
      <c r="A66" s="71" t="s">
        <v>43</v>
      </c>
      <c r="B66" s="72"/>
      <c r="C66" s="73" t="n">
        <f aca="false">C8</f>
        <v>37073</v>
      </c>
      <c r="D66" s="73" t="n">
        <f aca="false">D8</f>
        <v>37104</v>
      </c>
      <c r="E66" s="73" t="str">
        <f aca="false">E8</f>
        <v>Sep-01</v>
      </c>
      <c r="F66" s="73" t="str">
        <f aca="false">F8</f>
        <v>Oct-Dec 01</v>
      </c>
      <c r="G66" s="73" t="n">
        <f aca="false">G8</f>
        <v>0</v>
      </c>
      <c r="H66" s="73" t="n">
        <f aca="false">H8</f>
        <v>0</v>
      </c>
      <c r="I66" s="73" t="n">
        <f aca="false">I8</f>
        <v>0</v>
      </c>
      <c r="J66" s="73" t="str">
        <f aca="false">J8</f>
        <v>2001 Total</v>
      </c>
      <c r="K66" s="73" t="str">
        <f aca="false">K8</f>
        <v>Jan-Feb '02</v>
      </c>
      <c r="L66" s="73" t="n">
        <f aca="false">L8</f>
        <v>37257</v>
      </c>
      <c r="M66" s="73" t="n">
        <f aca="false">M8</f>
        <v>37288</v>
      </c>
      <c r="N66" s="73" t="str">
        <f aca="false">N8</f>
        <v>Mar-Apr '02</v>
      </c>
      <c r="O66" s="73" t="n">
        <f aca="false">O8</f>
        <v>37316</v>
      </c>
      <c r="P66" s="73" t="n">
        <f aca="false">P8</f>
        <v>37347</v>
      </c>
      <c r="Q66" s="73" t="n">
        <f aca="false">Q8</f>
        <v>37377</v>
      </c>
      <c r="R66" s="73" t="n">
        <f aca="false">R8</f>
        <v>37408</v>
      </c>
      <c r="S66" s="73" t="str">
        <f aca="false">S8</f>
        <v>Jul-Aug '02</v>
      </c>
      <c r="T66" s="73" t="n">
        <f aca="false">T8</f>
        <v>37438</v>
      </c>
      <c r="U66" s="73" t="n">
        <f aca="false">U8</f>
        <v>37469</v>
      </c>
      <c r="V66" s="73" t="n">
        <f aca="false">V8</f>
        <v>37500</v>
      </c>
      <c r="W66" s="73" t="str">
        <f aca="false">W8</f>
        <v>Oct-Dec '02</v>
      </c>
      <c r="X66" s="73" t="n">
        <f aca="false">X8</f>
        <v>37530</v>
      </c>
      <c r="Y66" s="73" t="n">
        <f aca="false">Y8</f>
        <v>37561</v>
      </c>
      <c r="Z66" s="73" t="n">
        <f aca="false">Z8</f>
        <v>37591</v>
      </c>
      <c r="AA66" s="73" t="str">
        <f aca="false">AA8</f>
        <v>2002</v>
      </c>
      <c r="AB66" s="73" t="str">
        <f aca="false">AB8</f>
        <v>2003</v>
      </c>
      <c r="AC66" s="73" t="str">
        <f aca="false">AC8</f>
        <v>2004</v>
      </c>
      <c r="AD66" s="73" t="str">
        <f aca="false">AD8</f>
        <v>2005</v>
      </c>
      <c r="AE66" s="73" t="str">
        <f aca="false">AE8</f>
        <v>2006-2010</v>
      </c>
      <c r="AF66" s="73" t="str">
        <f aca="false">AF8</f>
        <v>&gt; 2010</v>
      </c>
      <c r="AG66" s="73" t="str">
        <f aca="false">AG8</f>
        <v>Total Peak</v>
      </c>
      <c r="AH66" s="74"/>
      <c r="AI66" s="74"/>
      <c r="AJ66" s="25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27"/>
      <c r="GM66" s="27"/>
      <c r="GN66" s="27"/>
      <c r="GO66" s="27"/>
      <c r="GP66" s="27"/>
      <c r="GQ66" s="27"/>
      <c r="GR66" s="27"/>
      <c r="GS66" s="27"/>
      <c r="GT66" s="27"/>
      <c r="GU66" s="27"/>
      <c r="GV66" s="27"/>
      <c r="GW66" s="27"/>
      <c r="GX66" s="27"/>
      <c r="GY66" s="27"/>
      <c r="GZ66" s="27"/>
      <c r="HA66" s="27"/>
      <c r="HB66" s="27"/>
      <c r="HC66" s="27"/>
      <c r="HD66" s="27"/>
      <c r="HE66" s="27"/>
      <c r="HF66" s="27"/>
      <c r="HG66" s="27"/>
      <c r="HH66" s="27"/>
      <c r="HI66" s="27"/>
      <c r="HJ66" s="27"/>
      <c r="HK66" s="27"/>
      <c r="HL66" s="27"/>
      <c r="HM66" s="27"/>
      <c r="HN66" s="27"/>
      <c r="HO66" s="27"/>
      <c r="HP66" s="27"/>
      <c r="HQ66" s="27"/>
      <c r="HR66" s="27"/>
      <c r="HS66" s="27"/>
      <c r="HT66" s="27"/>
      <c r="HU66" s="27"/>
      <c r="HV66" s="27"/>
      <c r="HW66" s="27"/>
      <c r="HX66" s="27"/>
      <c r="HY66" s="27"/>
      <c r="HZ66" s="27"/>
      <c r="IA66" s="27"/>
      <c r="IB66" s="27"/>
      <c r="IC66" s="27"/>
      <c r="ID66" s="27"/>
      <c r="IE66" s="27"/>
      <c r="IF66" s="27"/>
      <c r="IG66" s="27"/>
      <c r="IH66" s="27"/>
      <c r="II66" s="27"/>
      <c r="IJ66" s="27"/>
      <c r="IK66" s="27"/>
      <c r="IL66" s="27"/>
      <c r="IM66" s="27"/>
      <c r="IN66" s="27"/>
      <c r="IO66" s="27"/>
      <c r="IP66" s="27"/>
      <c r="IQ66" s="27"/>
      <c r="IR66" s="27"/>
      <c r="IS66" s="27"/>
      <c r="IT66" s="27"/>
      <c r="IU66" s="27"/>
      <c r="IV66" s="27"/>
      <c r="IW66" s="27"/>
    </row>
    <row r="67" customFormat="false" ht="12" hidden="true" customHeight="false" outlineLevel="0" collapsed="false">
      <c r="A67" s="75" t="s">
        <v>18</v>
      </c>
      <c r="B67" s="9" t="s">
        <v>19</v>
      </c>
      <c r="C67" s="31"/>
      <c r="D67" s="31"/>
      <c r="E67" s="31"/>
      <c r="F67" s="31"/>
      <c r="G67" s="31"/>
      <c r="H67" s="31"/>
      <c r="I67" s="31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7"/>
      <c r="AG67" s="42"/>
    </row>
    <row r="68" customFormat="false" ht="12" hidden="true" customHeight="false" outlineLevel="0" collapsed="false">
      <c r="A68" s="75" t="s">
        <v>20</v>
      </c>
      <c r="B68" s="38" t="s">
        <v>21</v>
      </c>
      <c r="C68" s="31"/>
      <c r="D68" s="31"/>
      <c r="E68" s="31"/>
      <c r="F68" s="31"/>
      <c r="G68" s="31"/>
      <c r="H68" s="31"/>
      <c r="I68" s="31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7"/>
      <c r="AG68" s="42"/>
    </row>
    <row r="69" customFormat="false" ht="12" hidden="true" customHeight="false" outlineLevel="0" collapsed="false">
      <c r="A69" s="75" t="s">
        <v>22</v>
      </c>
      <c r="B69" s="9"/>
      <c r="C69" s="31"/>
      <c r="D69" s="31"/>
      <c r="E69" s="31"/>
      <c r="F69" s="31"/>
      <c r="G69" s="31"/>
      <c r="H69" s="31"/>
      <c r="I69" s="31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7"/>
      <c r="AG69" s="42"/>
    </row>
    <row r="70" customFormat="false" ht="12" hidden="true" customHeight="false" outlineLevel="0" collapsed="false">
      <c r="A70" s="75" t="s">
        <v>23</v>
      </c>
      <c r="B70" s="9"/>
      <c r="C70" s="31"/>
      <c r="D70" s="31"/>
      <c r="E70" s="31"/>
      <c r="F70" s="31"/>
      <c r="G70" s="31"/>
      <c r="H70" s="31"/>
      <c r="I70" s="31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7"/>
      <c r="AG70" s="42"/>
    </row>
    <row r="71" customFormat="false" ht="12" hidden="true" customHeight="false" outlineLevel="0" collapsed="false">
      <c r="A71" s="75" t="s">
        <v>24</v>
      </c>
      <c r="B71" s="44" t="s">
        <v>25</v>
      </c>
      <c r="C71" s="31"/>
      <c r="D71" s="31"/>
      <c r="E71" s="31"/>
      <c r="F71" s="31"/>
      <c r="G71" s="31"/>
      <c r="H71" s="31"/>
      <c r="I71" s="31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7"/>
      <c r="AG71" s="42"/>
    </row>
    <row r="72" customFormat="false" ht="12" hidden="true" customHeight="false" outlineLevel="0" collapsed="false">
      <c r="A72" s="75" t="s">
        <v>26</v>
      </c>
      <c r="B72" s="9"/>
      <c r="C72" s="51"/>
      <c r="D72" s="51"/>
      <c r="E72" s="51"/>
      <c r="F72" s="31"/>
      <c r="G72" s="51"/>
      <c r="H72" s="51"/>
      <c r="I72" s="51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7"/>
      <c r="AG72" s="42"/>
    </row>
    <row r="73" customFormat="false" ht="13.7" hidden="false" customHeight="true" outlineLevel="0" collapsed="false">
      <c r="A73" s="52" t="s">
        <v>27</v>
      </c>
      <c r="B73" s="1" t="s">
        <v>27</v>
      </c>
      <c r="C73" s="78" t="e">
        <f aca="false">$C15/'[2]Gas Curve Summary'!$D13*1000</f>
        <v>#VALUE!</v>
      </c>
      <c r="D73" s="78" t="n">
        <f aca="false">$D15/'[2]Gas Curve Summary'!$D14*1000</f>
        <v>11418.9659169951</v>
      </c>
      <c r="E73" s="78" t="n">
        <f aca="false">$E15/('[2]Gas Curve Summary'!$D15)*1000</f>
        <v>8999.7721576669</v>
      </c>
      <c r="F73" s="78" t="n">
        <f aca="false">$F15/AVERAGE('[2]Gas Curve Summary'!$D16:D18)*1000</f>
        <v>9761.92437597825</v>
      </c>
      <c r="G73" s="78" t="n">
        <f aca="false">$G15/'[2]Gas Curve Summary'!$D16*1000</f>
        <v>10002.5980774227</v>
      </c>
      <c r="H73" s="78" t="n">
        <f aca="false">$H15/'[2]Gas Curve Summary'!$D17*1000</f>
        <v>9390.54726368159</v>
      </c>
      <c r="I73" s="78" t="n">
        <f aca="false">$I15/'[2]Gas Curve Summary'!$D17*1000</f>
        <v>10509.9502487562</v>
      </c>
      <c r="J73" s="79" t="e">
        <f aca="false">AVERAGE(C73:F73)</f>
        <v>#VALUE!</v>
      </c>
      <c r="K73" s="78" t="n">
        <f aca="false">AVERAGE(L73,M73)</f>
        <v>10162.0742978956</v>
      </c>
      <c r="L73" s="78" t="n">
        <f aca="false">$L15/'[2]Gas Curve Summary'!$D19*1000</f>
        <v>10045.4029511918</v>
      </c>
      <c r="M73" s="78" t="n">
        <f aca="false">$M15/'[2]Gas Curve Summary'!$D20*1000</f>
        <v>10278.7456445993</v>
      </c>
      <c r="N73" s="78" t="n">
        <f aca="false">AVERAGE(O73:P73)</f>
        <v>9409.01047802631</v>
      </c>
      <c r="O73" s="78" t="n">
        <f aca="false">$O15/'[2]Gas Curve Summary'!$D16*1000</f>
        <v>9482.98259288127</v>
      </c>
      <c r="P73" s="78" t="n">
        <f aca="false">$P15/'[2]Gas Curve Summary'!$D22*1000</f>
        <v>9335.03836317136</v>
      </c>
      <c r="Q73" s="78" t="n">
        <f aca="false">$Q15/'[2]Gas Curve Summary'!$D23*1000</f>
        <v>9327.41116751269</v>
      </c>
      <c r="R73" s="78" t="n">
        <f aca="false">$R15/'[2]Gas Curve Summary'!$D24*1000</f>
        <v>10964.9122807018</v>
      </c>
      <c r="S73" s="78" t="n">
        <f aca="false">AVERAGE(T73:U73)</f>
        <v>10804.21394054</v>
      </c>
      <c r="T73" s="78" t="n">
        <f aca="false">$T15/'[2]Gas Curve Summary'!$D25*1000</f>
        <v>11129.3859649123</v>
      </c>
      <c r="U73" s="78" t="n">
        <f aca="false">$U15/'[2]Gas Curve Summary'!$D26*1000</f>
        <v>10479.0419161677</v>
      </c>
      <c r="V73" s="78" t="n">
        <f aca="false">$V15/'[2]Gas Curve Summary'!$D27*1000</f>
        <v>7245.63206577595</v>
      </c>
      <c r="W73" s="78" t="n">
        <f aca="false">AVERAGE(X73:Z73)</f>
        <v>7990.63927019682</v>
      </c>
      <c r="X73" s="79" t="n">
        <f aca="false">$X15/'[2]Gas Curve Summary'!$D28*1000</f>
        <v>7945.51645856981</v>
      </c>
      <c r="Y73" s="79" t="n">
        <f aca="false">$Y15/'[2]Gas Curve Summary'!$D29*1000</f>
        <v>7866.32981166743</v>
      </c>
      <c r="Z73" s="79" t="n">
        <f aca="false">$Z15/'[2]Gas Curve Summary'!$D30*1000</f>
        <v>8160.07154035323</v>
      </c>
      <c r="AA73" s="79" t="n">
        <f aca="false">AA15/AVERAGE('[2]Gas Curve Summary'!D19:D30)*1000</f>
        <v>9290.96236195628</v>
      </c>
      <c r="AB73" s="79" t="n">
        <f aca="false">AB15/AVERAGE('[2]Gas Curve Summary'!D31:D42)*1000</f>
        <v>8559.13665511189</v>
      </c>
      <c r="AC73" s="79" t="n">
        <f aca="false">AC15/AVERAGE('[2]Gas Curve Summary'!D43:D54)*1000</f>
        <v>8548.54342068165</v>
      </c>
      <c r="AD73" s="79" t="n">
        <f aca="false">AD15/AVERAGE('[2]Gas Curve Summary'!D55:D66)*1000</f>
        <v>8470.8414415732</v>
      </c>
      <c r="AE73" s="79" t="n">
        <f aca="false">AE15/AVERAGE('[2]Gas Curve Summary'!D67:D123)*1000</f>
        <v>8296.4876946491</v>
      </c>
      <c r="AF73" s="80" t="n">
        <f aca="false">AVERAGE(AC73,AD73,AE73)</f>
        <v>8438.62418563465</v>
      </c>
      <c r="AG73" s="81" t="e">
        <f aca="false">AVERAGE(J73:AE73)</f>
        <v>#VALUE!</v>
      </c>
      <c r="AJ73" s="82" t="s">
        <v>44</v>
      </c>
      <c r="AK73" s="83"/>
      <c r="AL73" s="83"/>
    </row>
    <row r="74" customFormat="false" ht="13.7" hidden="false" customHeight="true" outlineLevel="0" collapsed="false">
      <c r="A74" s="52" t="s">
        <v>28</v>
      </c>
      <c r="B74" s="1" t="s">
        <v>28</v>
      </c>
      <c r="C74" s="78" t="e">
        <f aca="false">$C16/'[2]Gas Curve Summary'!$J13*1000</f>
        <v>#VALUE!</v>
      </c>
      <c r="D74" s="78" t="n">
        <f aca="false">$D16/'[2]Gas Curve Summary'!$J14*1000</f>
        <v>9800.11643702697</v>
      </c>
      <c r="E74" s="78" t="n">
        <f aca="false">$E16/'[2]Gas Curve Summary'!$J15*1000</f>
        <v>5928.47580799388</v>
      </c>
      <c r="F74" s="78" t="n">
        <f aca="false">$F16/AVERAGE('[2]Gas Curve Summary'!$J16:J18)*1000</f>
        <v>7563.98724343773</v>
      </c>
      <c r="G74" s="78" t="n">
        <f aca="false">$G16/'[2]Gas Curve Summary'!$J16*1000</f>
        <v>7782.59760142894</v>
      </c>
      <c r="H74" s="78" t="n">
        <f aca="false">$H16/'[2]Gas Curve Summary'!$J17*1000</f>
        <v>7444.16873449131</v>
      </c>
      <c r="I74" s="78" t="n">
        <f aca="false">$I16/'[2]Gas Curve Summary'!$J17*1000</f>
        <v>7940.44665012407</v>
      </c>
      <c r="J74" s="79" t="e">
        <f aca="false">AVERAGE(C74:F74)</f>
        <v>#VALUE!</v>
      </c>
      <c r="K74" s="78" t="n">
        <f aca="false">AVERAGE(L74,M74)</f>
        <v>8233.40804301604</v>
      </c>
      <c r="L74" s="78" t="n">
        <f aca="false">$L16/'[2]Gas Curve Summary'!$J19*1000</f>
        <v>8200.4555808656</v>
      </c>
      <c r="M74" s="78" t="n">
        <f aca="false">$M16/'[2]Gas Curve Summary'!$J20*1000</f>
        <v>8266.36050516648</v>
      </c>
      <c r="N74" s="78" t="n">
        <f aca="false">AVERAGE(O74:P74)</f>
        <v>8599.92780003727</v>
      </c>
      <c r="O74" s="78" t="n">
        <f aca="false">$O16/'[2]Gas Curve Summary'!$J16*1000</f>
        <v>8675.68257208472</v>
      </c>
      <c r="P74" s="78" t="n">
        <f aca="false">$P16/'[2]Gas Curve Summary'!$J22*1000</f>
        <v>8524.17302798982</v>
      </c>
      <c r="Q74" s="78" t="n">
        <f aca="false">$Q16/'[2]Gas Curve Summary'!$J23*1000</f>
        <v>9137.05583756345</v>
      </c>
      <c r="R74" s="78" t="n">
        <f aca="false">$R16/'[2]Gas Curve Summary'!$J24*1000</f>
        <v>10411.7647058824</v>
      </c>
      <c r="S74" s="78" t="n">
        <f aca="false">AVERAGE(T74:U74)</f>
        <v>12083.9575841312</v>
      </c>
      <c r="T74" s="78" t="n">
        <f aca="false">$T16/'[2]Gas Curve Summary'!$J25*1000</f>
        <v>12658.2278481013</v>
      </c>
      <c r="U74" s="78" t="n">
        <f aca="false">$U16/'[2]Gas Curve Summary'!$J26*1000</f>
        <v>11509.6873201611</v>
      </c>
      <c r="V74" s="78" t="n">
        <f aca="false">$V16/'[2]Gas Curve Summary'!$J27*1000</f>
        <v>6055.39637058262</v>
      </c>
      <c r="W74" s="78" t="n">
        <f aca="false">AVERAGE(X74:Z74)</f>
        <v>6920.19477902929</v>
      </c>
      <c r="X74" s="79" t="n">
        <f aca="false">$X16/'[2]Gas Curve Summary'!$J28*1000</f>
        <v>6949.15254237288</v>
      </c>
      <c r="Y74" s="79" t="n">
        <f aca="false">$Y16/'[2]Gas Curve Summary'!$J29*1000</f>
        <v>6990.22505114799</v>
      </c>
      <c r="Z74" s="79" t="n">
        <f aca="false">$Z16/'[2]Gas Curve Summary'!$J30*1000</f>
        <v>6821.20674356699</v>
      </c>
      <c r="AA74" s="79" t="n">
        <f aca="false">AA16/AVERAGE('[2]Gas Curve Summary'!J19:J30)*1000</f>
        <v>8678.46028025841</v>
      </c>
      <c r="AB74" s="79" t="n">
        <f aca="false">AB16/AVERAGE('[2]Gas Curve Summary'!J31:J42)*1000</f>
        <v>8082.18943547731</v>
      </c>
      <c r="AC74" s="79" t="n">
        <f aca="false">AC16/AVERAGE('[2]Gas Curve Summary'!J43:J54)*1000</f>
        <v>7922.65040801346</v>
      </c>
      <c r="AD74" s="79" t="n">
        <f aca="false">AD16/AVERAGE('[2]Gas Curve Summary'!J55:J66)*1000</f>
        <v>7906.30071381766</v>
      </c>
      <c r="AE74" s="79" t="n">
        <f aca="false">AE16/AVERAGE('[2]Gas Curve Summary'!J67:J123)*1000</f>
        <v>7802.42005706262</v>
      </c>
      <c r="AF74" s="80" t="n">
        <f aca="false">AVERAGE(AC74,AD74,AE74)</f>
        <v>7877.12372629791</v>
      </c>
      <c r="AG74" s="84" t="e">
        <f aca="false">AVERAGE(J74:AE74)</f>
        <v>#VALUE!</v>
      </c>
    </row>
    <row r="75" customFormat="false" ht="13.7" hidden="false" customHeight="true" outlineLevel="0" collapsed="false">
      <c r="A75" s="52" t="s">
        <v>29</v>
      </c>
      <c r="B75" s="1" t="s">
        <v>30</v>
      </c>
      <c r="C75" s="78" t="e">
        <f aca="false">$C17/'[2]Gas Curve Summary'!$J13*1000</f>
        <v>#VALUE!</v>
      </c>
      <c r="D75" s="78" t="n">
        <f aca="false">$D17/'[2]Gas Curve Summary'!$J14*1000</f>
        <v>12419.949543955</v>
      </c>
      <c r="E75" s="78" t="n">
        <f aca="false">$E17/'[2]Gas Curve Summary'!$J15*1000</f>
        <v>8223.3696691528</v>
      </c>
      <c r="F75" s="78" t="n">
        <f aca="false">$F17/AVERAGE('[2]Gas Curve Summary'!$J16:J18)*1000</f>
        <v>10180.7179654919</v>
      </c>
      <c r="G75" s="78" t="n">
        <f aca="false">$G17/'[2]Gas Curve Summary'!$J16*1000</f>
        <v>10589.4360806328</v>
      </c>
      <c r="H75" s="78" t="n">
        <f aca="false">$H17/'[2]Gas Curve Summary'!$J17*1000</f>
        <v>10297.7667493797</v>
      </c>
      <c r="I75" s="78" t="n">
        <f aca="false">$I17/'[2]Gas Curve Summary'!$J17*1000</f>
        <v>10297.7667493797</v>
      </c>
      <c r="J75" s="79" t="e">
        <f aca="false">AVERAGE(C75:F75)</f>
        <v>#VALUE!</v>
      </c>
      <c r="K75" s="78" t="n">
        <f aca="false">AVERAGE(L75,M75)</f>
        <v>10749.1716117154</v>
      </c>
      <c r="L75" s="78" t="n">
        <f aca="false">$L17/'[2]Gas Curve Summary'!$J19*1000</f>
        <v>10706.1503416857</v>
      </c>
      <c r="M75" s="78" t="n">
        <f aca="false">$M17/'[2]Gas Curve Summary'!$J20*1000</f>
        <v>10792.1928817451</v>
      </c>
      <c r="N75" s="78" t="n">
        <f aca="false">AVERAGE(O75:P75)</f>
        <v>10589.7855325336</v>
      </c>
      <c r="O75" s="78" t="n">
        <f aca="false">$O17/'[2]Gas Curve Summary'!$J21*1000</f>
        <v>10238.0952380952</v>
      </c>
      <c r="P75" s="78" t="n">
        <f aca="false">$P17/'[2]Gas Curve Summary'!$J22*1000</f>
        <v>10941.475826972</v>
      </c>
      <c r="Q75" s="78" t="n">
        <f aca="false">$Q17/'[2]Gas Curve Summary'!$J23*1000</f>
        <v>11421.3197969543</v>
      </c>
      <c r="R75" s="78" t="n">
        <f aca="false">$R17/'[2]Gas Curve Summary'!$J24*1000</f>
        <v>12705.8823529412</v>
      </c>
      <c r="S75" s="78" t="n">
        <f aca="false">AVERAGE(T75:U75)</f>
        <v>14299.3498078886</v>
      </c>
      <c r="T75" s="78" t="n">
        <f aca="false">$T17/'[2]Gas Curve Summary'!$J25*1000</f>
        <v>14978.9029535865</v>
      </c>
      <c r="U75" s="78" t="n">
        <f aca="false">$U17/'[2]Gas Curve Summary'!$J26*1000</f>
        <v>13619.7966621907</v>
      </c>
      <c r="V75" s="78" t="n">
        <f aca="false">$V17/'[2]Gas Curve Summary'!$J27*1000</f>
        <v>7449.85673352436</v>
      </c>
      <c r="W75" s="78" t="n">
        <f aca="false">AVERAGE(X75:Z75)</f>
        <v>8326.73843330353</v>
      </c>
      <c r="X75" s="79" t="n">
        <f aca="false">$X17/'[2]Gas Curve Summary'!$J28*1000</f>
        <v>8361.58192090396</v>
      </c>
      <c r="Y75" s="79" t="n">
        <f aca="false">$Y17/'[2]Gas Curve Summary'!$J29*1000</f>
        <v>8411.00250056831</v>
      </c>
      <c r="Z75" s="79" t="n">
        <f aca="false">$Z17/'[2]Gas Curve Summary'!$J30*1000</f>
        <v>8207.63087843833</v>
      </c>
      <c r="AA75" s="79" t="n">
        <f aca="false">AA17/AVERAGE('[2]Gas Curve Summary'!J19:J30)*1000</f>
        <v>10683.4111828925</v>
      </c>
      <c r="AB75" s="79" t="n">
        <f aca="false">AB17/AVERAGE('[2]Gas Curve Summary'!J31:J42)*1000</f>
        <v>9797.07316237999</v>
      </c>
      <c r="AC75" s="79" t="n">
        <f aca="false">AC17/AVERAGE('[2]Gas Curve Summary'!J43:J54)*1000</f>
        <v>9339.70914084045</v>
      </c>
      <c r="AD75" s="79" t="n">
        <f aca="false">AD17/AVERAGE('[2]Gas Curve Summary'!J55:J66)*1000</f>
        <v>9159.64723031761</v>
      </c>
      <c r="AE75" s="79" t="n">
        <f aca="false">AE17/AVERAGE('[2]Gas Curve Summary'!J67:J123)*1000</f>
        <v>9038.49360231856</v>
      </c>
      <c r="AF75" s="80" t="n">
        <f aca="false">AVERAGE(AC75,AD75,AE75)</f>
        <v>9179.28332449221</v>
      </c>
      <c r="AG75" s="84" t="e">
        <f aca="false">AVERAGE(J75:AE75)</f>
        <v>#VALUE!</v>
      </c>
    </row>
    <row r="76" customFormat="false" ht="13.7" hidden="false" customHeight="true" outlineLevel="0" collapsed="false">
      <c r="A76" s="52" t="s">
        <v>31</v>
      </c>
      <c r="B76" s="1" t="s">
        <v>30</v>
      </c>
      <c r="C76" s="78" t="e">
        <f aca="false">$C18/'[2]Gas Curve Summary'!$J13*1000</f>
        <v>#VALUE!</v>
      </c>
      <c r="D76" s="78" t="n">
        <f aca="false">$D18/'[2]Gas Curve Summary'!$J14*1000</f>
        <v>8150.59188822045</v>
      </c>
      <c r="E76" s="78" t="n">
        <f aca="false">$E18/'[2]Gas Curve Summary'!$J15*1000</f>
        <v>6196.21342512909</v>
      </c>
      <c r="F76" s="78" t="n">
        <f aca="false">$F18/AVERAGE('[2]Gas Curve Summary'!$J16:J18)*1000</f>
        <v>7960.58549349906</v>
      </c>
      <c r="G76" s="78" t="n">
        <f aca="false">$G18/'[2]Gas Curve Summary'!$J16*1000</f>
        <v>8280.17351365144</v>
      </c>
      <c r="H76" s="78" t="n">
        <f aca="false">$H18/'[2]Gas Curve Summary'!$J17*1000</f>
        <v>8052.10918114144</v>
      </c>
      <c r="I76" s="78" t="n">
        <f aca="false">$I18/'[2]Gas Curve Summary'!$J17*1000</f>
        <v>8052.10918114144</v>
      </c>
      <c r="J76" s="79" t="e">
        <f aca="false">AVERAGE(C76:F76)</f>
        <v>#VALUE!</v>
      </c>
      <c r="K76" s="78" t="n">
        <f aca="false">AVERAGE(L76,M76)</f>
        <v>8347.76093250237</v>
      </c>
      <c r="L76" s="78" t="n">
        <f aca="false">$L18/'[2]Gas Curve Summary'!$J19*1000</f>
        <v>8314.35079726652</v>
      </c>
      <c r="M76" s="78" t="n">
        <f aca="false">$M18/'[2]Gas Curve Summary'!$J20*1000</f>
        <v>8381.17106773823</v>
      </c>
      <c r="N76" s="78" t="n">
        <f aca="false">AVERAGE(O76:P76)</f>
        <v>8373.31879316612</v>
      </c>
      <c r="O76" s="78" t="n">
        <f aca="false">$O18/'[2]Gas Curve Summary'!$J21*1000</f>
        <v>8095.23809523809</v>
      </c>
      <c r="P76" s="78" t="n">
        <f aca="false">$P18/'[2]Gas Curve Summary'!$J22*1000</f>
        <v>8651.39949109415</v>
      </c>
      <c r="Q76" s="78" t="n">
        <f aca="false">$Q18/'[2]Gas Curve Summary'!$J23*1000</f>
        <v>8756.34517766497</v>
      </c>
      <c r="R76" s="78" t="n">
        <f aca="false">$R18/'[2]Gas Curve Summary'!$J24*1000</f>
        <v>9647.05882352941</v>
      </c>
      <c r="S76" s="78" t="n">
        <f aca="false">AVERAGE(T76:U76)</f>
        <v>9465.76677423611</v>
      </c>
      <c r="T76" s="78" t="n">
        <f aca="false">$T18/'[2]Gas Curve Summary'!$J25*1000</f>
        <v>9915.61181434599</v>
      </c>
      <c r="U76" s="78" t="n">
        <f aca="false">$U18/'[2]Gas Curve Summary'!$J26*1000</f>
        <v>9015.92173412622</v>
      </c>
      <c r="V76" s="78" t="n">
        <f aca="false">$V18/'[2]Gas Curve Summary'!$J27*1000</f>
        <v>6303.72492836676</v>
      </c>
      <c r="W76" s="78" t="n">
        <f aca="false">AVERAGE(X76:Z76)</f>
        <v>7032.71827137123</v>
      </c>
      <c r="X76" s="79" t="n">
        <f aca="false">$X18/'[2]Gas Curve Summary'!$J28*1000</f>
        <v>7062.14689265537</v>
      </c>
      <c r="Y76" s="79" t="n">
        <f aca="false">$Y18/'[2]Gas Curve Summary'!$J29*1000</f>
        <v>7103.88724710161</v>
      </c>
      <c r="Z76" s="79" t="n">
        <f aca="false">$Z18/'[2]Gas Curve Summary'!$J30*1000</f>
        <v>6932.1206743567</v>
      </c>
      <c r="AA76" s="79" t="n">
        <f aca="false">AA18/AVERAGE('[2]Gas Curve Summary'!J19:J30)*1000</f>
        <v>8169.09912233999</v>
      </c>
      <c r="AB76" s="79" t="n">
        <f aca="false">AB18/AVERAGE('[2]Gas Curve Summary'!J31:J42)*1000</f>
        <v>7493.01248550064</v>
      </c>
      <c r="AC76" s="79" t="n">
        <f aca="false">AC18/AVERAGE('[2]Gas Curve Summary'!J43:J54)*1000</f>
        <v>7575.95756770348</v>
      </c>
      <c r="AD76" s="79" t="n">
        <f aca="false">AD18/AVERAGE('[2]Gas Curve Summary'!J55:J66)*1000</f>
        <v>7512.49948392984</v>
      </c>
      <c r="AE76" s="79" t="n">
        <f aca="false">AE18/AVERAGE('[2]Gas Curve Summary'!J67:J123)*1000</f>
        <v>7450.0848052687</v>
      </c>
      <c r="AF76" s="80" t="n">
        <f aca="false">AVERAGE(AC76,AD76,AE76)</f>
        <v>7512.84728563401</v>
      </c>
      <c r="AG76" s="84" t="e">
        <f aca="false">AVERAGE(J76:AE76)</f>
        <v>#VALUE!</v>
      </c>
    </row>
    <row r="77" customFormat="false" ht="13.7" hidden="false" customHeight="true" outlineLevel="0" collapsed="false">
      <c r="A77" s="52" t="s">
        <v>32</v>
      </c>
      <c r="B77" s="1" t="s">
        <v>30</v>
      </c>
      <c r="C77" s="78" t="e">
        <f aca="false">$C19/'[2]Gas Curve Summary'!$J13*1000</f>
        <v>#VALUE!</v>
      </c>
      <c r="D77" s="78" t="n">
        <f aca="false">$D19/'[2]Gas Curve Summary'!$J14*1000</f>
        <v>15136.8135066951</v>
      </c>
      <c r="E77" s="78" t="n">
        <f aca="false">$E19/'[2]Gas Curve Summary'!$J15*1000</f>
        <v>9705.48862115127</v>
      </c>
      <c r="F77" s="78" t="n">
        <f aca="false">$F19/AVERAGE('[2]Gas Curve Summary'!$J16:J18)*1000</f>
        <v>12204.5956333306</v>
      </c>
      <c r="G77" s="78" t="n">
        <f aca="false">$G19/'[2]Gas Curve Summary'!$J16*1000</f>
        <v>12694.5649400357</v>
      </c>
      <c r="H77" s="78" t="n">
        <f aca="false">$H19/'[2]Gas Curve Summary'!$J17*1000</f>
        <v>12344.9131513648</v>
      </c>
      <c r="I77" s="78" t="n">
        <f aca="false">$I19/'[2]Gas Curve Summary'!$J17*1000</f>
        <v>12344.9131513648</v>
      </c>
      <c r="J77" s="79" t="e">
        <f aca="false">AVERAGE(C77:F77)</f>
        <v>#VALUE!</v>
      </c>
      <c r="K77" s="78" t="n">
        <f aca="false">AVERAGE(L77,M77)</f>
        <v>12578.8178434967</v>
      </c>
      <c r="L77" s="78" t="n">
        <f aca="false">$L19/'[2]Gas Curve Summary'!$J19*1000</f>
        <v>12528.4738041002</v>
      </c>
      <c r="M77" s="78" t="n">
        <f aca="false">$M19/'[2]Gas Curve Summary'!$J20*1000</f>
        <v>12629.1618828932</v>
      </c>
      <c r="N77" s="78" t="n">
        <f aca="false">AVERAGE(O77:P77)</f>
        <v>11821.1559432933</v>
      </c>
      <c r="O77" s="78" t="n">
        <f aca="false">$O19/'[2]Gas Curve Summary'!$J21*1000</f>
        <v>11428.5714285714</v>
      </c>
      <c r="P77" s="78" t="n">
        <f aca="false">$P19/'[2]Gas Curve Summary'!$J22*1000</f>
        <v>12213.7404580153</v>
      </c>
      <c r="Q77" s="78" t="n">
        <f aca="false">$Q19/'[2]Gas Curve Summary'!$J23*1000</f>
        <v>12436.5482233503</v>
      </c>
      <c r="R77" s="78" t="n">
        <f aca="false">$R19/'[2]Gas Curve Summary'!$J24*1000</f>
        <v>14588.2352941176</v>
      </c>
      <c r="S77" s="78" t="n">
        <f aca="false">AVERAGE(T77:U77)</f>
        <v>17118.9399108525</v>
      </c>
      <c r="T77" s="78" t="n">
        <f aca="false">$T19/'[2]Gas Curve Summary'!$J25*1000</f>
        <v>17932.4894514768</v>
      </c>
      <c r="U77" s="78" t="n">
        <f aca="false">$U19/'[2]Gas Curve Summary'!$J26*1000</f>
        <v>16305.3903702283</v>
      </c>
      <c r="V77" s="78" t="n">
        <f aca="false">$V19/'[2]Gas Curve Summary'!$J27*1000</f>
        <v>8978.03247373448</v>
      </c>
      <c r="W77" s="78" t="n">
        <f aca="false">AVERAGE(X77:Z77)</f>
        <v>10127.1143107746</v>
      </c>
      <c r="X77" s="79" t="n">
        <f aca="false">$X19/'[2]Gas Curve Summary'!$J28*1000</f>
        <v>10169.4915254237</v>
      </c>
      <c r="Y77" s="79" t="n">
        <f aca="false">$Y19/'[2]Gas Curve Summary'!$J29*1000</f>
        <v>10229.5976358263</v>
      </c>
      <c r="Z77" s="79" t="n">
        <f aca="false">$Z19/'[2]Gas Curve Summary'!$J30*1000</f>
        <v>9982.25377107365</v>
      </c>
      <c r="AA77" s="79" t="n">
        <f aca="false">AA19/AVERAGE('[2]Gas Curve Summary'!J19:J30)*1000</f>
        <v>12516.2331425059</v>
      </c>
      <c r="AB77" s="79" t="n">
        <f aca="false">AB19/AVERAGE('[2]Gas Curve Summary'!J31:J42)*1000</f>
        <v>11705.3387606953</v>
      </c>
      <c r="AC77" s="79" t="n">
        <f aca="false">AC19/AVERAGE('[2]Gas Curve Summary'!J43:J54)*1000</f>
        <v>11689.0505000916</v>
      </c>
      <c r="AD77" s="79" t="n">
        <f aca="false">AD19/AVERAGE('[2]Gas Curve Summary'!J55:J66)*1000</f>
        <v>11598.0051638774</v>
      </c>
      <c r="AE77" s="79" t="n">
        <f aca="false">AE19/AVERAGE('[2]Gas Curve Summary'!J67:J123)*1000</f>
        <v>11657.1711718557</v>
      </c>
      <c r="AF77" s="80" t="n">
        <f aca="false">AVERAGE(AC77,AD77,AE77)</f>
        <v>11648.0756119416</v>
      </c>
      <c r="AG77" s="84" t="e">
        <f aca="false">AVERAGE(J77:AE77)</f>
        <v>#VALUE!</v>
      </c>
    </row>
    <row r="78" customFormat="false" ht="13.7" hidden="false" customHeight="true" outlineLevel="0" collapsed="false">
      <c r="A78" s="52" t="s">
        <v>33</v>
      </c>
      <c r="B78" s="1" t="s">
        <v>33</v>
      </c>
      <c r="C78" s="78" t="e">
        <f aca="false">$C20/'[2]Gas Curve Summary'!$F13*1000</f>
        <v>#VALUE!</v>
      </c>
      <c r="D78" s="78" t="n">
        <f aca="false">$D20/'[2]Gas Curve Summary'!$F14*1000</f>
        <v>15160.7034566404</v>
      </c>
      <c r="E78" s="78" t="n">
        <f aca="false">$E20/'[2]Gas Curve Summary'!$F15*1000</f>
        <v>8682.10151380231</v>
      </c>
      <c r="F78" s="78" t="n">
        <f aca="false">$F20/AVERAGE('[2]Gas Curve Summary'!$F16:F18)*1000</f>
        <v>8233.49883842755</v>
      </c>
      <c r="G78" s="78" t="n">
        <f aca="false">$G20/'[2]Gas Curve Summary'!$F16*1000</f>
        <v>8764.73220945845</v>
      </c>
      <c r="H78" s="78" t="n">
        <f aca="false">$H20/'[2]Gas Curve Summary'!$F17*1000</f>
        <v>7918.08873720137</v>
      </c>
      <c r="I78" s="78" t="n">
        <f aca="false">$I20/'[2]Gas Curve Summary'!$F17*1000</f>
        <v>8737.20136518771</v>
      </c>
      <c r="J78" s="79" t="e">
        <f aca="false">AVERAGE(C78:F78)</f>
        <v>#VALUE!</v>
      </c>
      <c r="K78" s="78" t="n">
        <f aca="false">AVERAGE(L78,M78)</f>
        <v>8414.737475317</v>
      </c>
      <c r="L78" s="78" t="n">
        <f aca="false">$L20/'[2]Gas Curve Summary'!$F19*1000</f>
        <v>8358.91166521306</v>
      </c>
      <c r="M78" s="78" t="n">
        <f aca="false">$M20/'[2]Gas Curve Summary'!$F20*1000</f>
        <v>8470.56328542094</v>
      </c>
      <c r="N78" s="78" t="n">
        <f aca="false">AVERAGE(O78:P78)</f>
        <v>8808.67644389776</v>
      </c>
      <c r="O78" s="78" t="n">
        <f aca="false">$O20/'[2]Gas Curve Summary'!$F21*1000</f>
        <v>8474.75920249035</v>
      </c>
      <c r="P78" s="78" t="n">
        <f aca="false">$P20/'[2]Gas Curve Summary'!$F22*1000</f>
        <v>9142.59368530516</v>
      </c>
      <c r="Q78" s="78" t="n">
        <f aca="false">$Q20/'[2]Gas Curve Summary'!$F23*1000</f>
        <v>9707.08446866485</v>
      </c>
      <c r="R78" s="78" t="n">
        <f aca="false">$R20/'[2]Gas Curve Summary'!$F24*1000</f>
        <v>12098.9304812834</v>
      </c>
      <c r="S78" s="78" t="n">
        <f aca="false">AVERAGE(T78:U78)</f>
        <v>15590.4918505499</v>
      </c>
      <c r="T78" s="78" t="n">
        <f aca="false">$T20/'[2]Gas Curve Summary'!$F25*1000</f>
        <v>15657.8947368421</v>
      </c>
      <c r="U78" s="78" t="n">
        <f aca="false">$U20/'[2]Gas Curve Summary'!$F26*1000</f>
        <v>15523.0889642578</v>
      </c>
      <c r="V78" s="78" t="n">
        <f aca="false">$V20/'[2]Gas Curve Summary'!$F27*1000</f>
        <v>7899.8699609883</v>
      </c>
      <c r="W78" s="78" t="n">
        <f aca="false">AVERAGE(X78:Z78)</f>
        <v>7741.56775628013</v>
      </c>
      <c r="X78" s="79" t="n">
        <f aca="false">$X20/'[2]Gas Curve Summary'!$F28*1000</f>
        <v>8018.77451665474</v>
      </c>
      <c r="Y78" s="79" t="n">
        <f aca="false">$Y20/'[2]Gas Curve Summary'!$F29*1000</f>
        <v>7737.11845440586</v>
      </c>
      <c r="Z78" s="79" t="n">
        <f aca="false">$Z20/'[2]Gas Curve Summary'!$F30*1000</f>
        <v>7468.8102977798</v>
      </c>
      <c r="AA78" s="79" t="n">
        <f aca="false">AA20/AVERAGE('[2]Gas Curve Summary'!F19:F30)*1000</f>
        <v>9872.70911392566</v>
      </c>
      <c r="AB78" s="79" t="n">
        <f aca="false">AB20/AVERAGE('[2]Gas Curve Summary'!F31:F42)*1000</f>
        <v>9393.67946351504</v>
      </c>
      <c r="AC78" s="79" t="n">
        <f aca="false">AC20/AVERAGE('[2]Gas Curve Summary'!F43:F54)*1000</f>
        <v>9189.87689636671</v>
      </c>
      <c r="AD78" s="79" t="n">
        <f aca="false">AD20/AVERAGE('[2]Gas Curve Summary'!F55:F66)*1000</f>
        <v>9176.153973234</v>
      </c>
      <c r="AE78" s="79" t="n">
        <f aca="false">AE20/AVERAGE('[2]Gas Curve Summary'!F67:F123)*1000</f>
        <v>9287.27035846434</v>
      </c>
      <c r="AF78" s="80" t="n">
        <f aca="false">AVERAGE(AC78,AD78,AE78)</f>
        <v>9217.76707602168</v>
      </c>
      <c r="AG78" s="84" t="e">
        <f aca="false">AVERAGE(J78:AE78)</f>
        <v>#VALUE!</v>
      </c>
    </row>
    <row r="79" customFormat="false" ht="13.7" hidden="false" customHeight="true" outlineLevel="0" collapsed="false">
      <c r="A79" s="52" t="s">
        <v>34</v>
      </c>
      <c r="B79" s="1" t="s">
        <v>35</v>
      </c>
      <c r="C79" s="78" t="e">
        <f aca="false">$C21/'[2]Gas Curve Summary'!$F13*1000</f>
        <v>#VALUE!</v>
      </c>
      <c r="D79" s="78" t="n">
        <f aca="false">$D21/'[2]Gas Curve Summary'!$F14*1000</f>
        <v>14791.5732855222</v>
      </c>
      <c r="E79" s="78" t="n">
        <f aca="false">$E21/'[2]Gas Curve Summary'!$F15*1000</f>
        <v>8311.06926999272</v>
      </c>
      <c r="F79" s="78" t="n">
        <f aca="false">$F20/AVERAGE('[2]Gas Curve Summary'!$F16:F18)*1000</f>
        <v>8233.49883842755</v>
      </c>
      <c r="G79" s="78" t="n">
        <f aca="false">$G21/'[2]Gas Curve Summary'!$F16*1000</f>
        <v>8540.95181262122</v>
      </c>
      <c r="H79" s="78" t="n">
        <f aca="false">$H21/'[2]Gas Curve Summary'!$F17*1000</f>
        <v>7713.30953864921</v>
      </c>
      <c r="I79" s="78" t="n">
        <f aca="false">$I21/'[2]Gas Curve Summary'!$F17*1000</f>
        <v>8532.42372896891</v>
      </c>
      <c r="J79" s="79" t="e">
        <f aca="false">AVERAGE(C79:F79)</f>
        <v>#VALUE!</v>
      </c>
      <c r="K79" s="78" t="n">
        <f aca="false">AVERAGE(L79,M79)</f>
        <v>8166.01024992315</v>
      </c>
      <c r="L79" s="78" t="n">
        <f aca="false">$L21/'[2]Gas Curve Summary'!$F19*1000</f>
        <v>8112.87141932793</v>
      </c>
      <c r="M79" s="78" t="n">
        <f aca="false">$M21/'[2]Gas Curve Summary'!$F20*1000</f>
        <v>8219.14908051837</v>
      </c>
      <c r="N79" s="78" t="n">
        <f aca="false">AVERAGE(O79:P79)</f>
        <v>8673.68632669825</v>
      </c>
      <c r="O79" s="78" t="n">
        <f aca="false">$O21/'[2]Gas Curve Summary'!$F21*1000</f>
        <v>8343.95675105661</v>
      </c>
      <c r="P79" s="78" t="n">
        <f aca="false">$P21/'[2]Gas Curve Summary'!$F22*1000</f>
        <v>9003.41590233989</v>
      </c>
      <c r="Q79" s="78" t="n">
        <f aca="false">$Q21/'[2]Gas Curve Summary'!$F23*1000</f>
        <v>9366.48397419693</v>
      </c>
      <c r="R79" s="78" t="n">
        <f aca="false">$R21/'[2]Gas Curve Summary'!$F24*1000</f>
        <v>11697.8609625668</v>
      </c>
      <c r="S79" s="78" t="n">
        <f aca="false">AVERAGE(T79:U79)</f>
        <v>15328.4667774314</v>
      </c>
      <c r="T79" s="78" t="n">
        <f aca="false">$T21/'[2]Gas Curve Summary'!$F25*1000</f>
        <v>15394.7368421053</v>
      </c>
      <c r="U79" s="78" t="n">
        <f aca="false">$U21/'[2]Gas Curve Summary'!$F26*1000</f>
        <v>15262.1967127576</v>
      </c>
      <c r="V79" s="78" t="n">
        <f aca="false">$V21/'[2]Gas Curve Summary'!$F27*1000</f>
        <v>7613.78304390976</v>
      </c>
      <c r="W79" s="78" t="n">
        <f aca="false">AVERAGE(X79:Z79)</f>
        <v>7551.98200735107</v>
      </c>
      <c r="X79" s="79" t="n">
        <f aca="false">$X21/'[2]Gas Curve Summary'!$F28*1000</f>
        <v>7821.14605815671</v>
      </c>
      <c r="Y79" s="79" t="n">
        <f aca="false">$Y21/'[2]Gas Curve Summary'!$F29*1000</f>
        <v>7547.67571262833</v>
      </c>
      <c r="Z79" s="79" t="n">
        <f aca="false">$Z21/'[2]Gas Curve Summary'!$F30*1000</f>
        <v>7287.12425126817</v>
      </c>
      <c r="AA79" s="79" t="n">
        <f aca="false">AA21/AVERAGE('[2]Gas Curve Summary'!F19:F30)*1000</f>
        <v>9633.47708234268</v>
      </c>
      <c r="AB79" s="79" t="n">
        <f aca="false">AB21/AVERAGE('[2]Gas Curve Summary'!F31:F42)*1000</f>
        <v>9097.69923198257</v>
      </c>
      <c r="AC79" s="79" t="n">
        <f aca="false">AC21/AVERAGE('[2]Gas Curve Summary'!F43:F54)*1000</f>
        <v>8934.39943547422</v>
      </c>
      <c r="AD79" s="79" t="n">
        <f aca="false">AD21/AVERAGE('[2]Gas Curve Summary'!F55:F66)*1000</f>
        <v>8961.26224960149</v>
      </c>
      <c r="AE79" s="79" t="n">
        <f aca="false">AE21/AVERAGE('[2]Gas Curve Summary'!F67:F123)*1000</f>
        <v>9183.5247028098</v>
      </c>
      <c r="AF79" s="80" t="n">
        <f aca="false">AVERAGE(AC79,AD79,AE79)</f>
        <v>9026.3954626285</v>
      </c>
      <c r="AG79" s="84" t="e">
        <f aca="false">AVERAGE(J79:AE79)</f>
        <v>#VALUE!</v>
      </c>
    </row>
    <row r="80" customFormat="false" ht="13.7" hidden="false" customHeight="true" outlineLevel="0" collapsed="false">
      <c r="A80" s="52" t="s">
        <v>36</v>
      </c>
      <c r="B80" s="1" t="s">
        <v>36</v>
      </c>
      <c r="C80" s="78" t="e">
        <f aca="false">$C22/'[2]Gas Curve Summary'!$B13*1000</f>
        <v>#VALUE!</v>
      </c>
      <c r="D80" s="78" t="n">
        <f aca="false">$D22/'[2]Gas Curve Summary'!$B14*1000</f>
        <v>16175.0713606089</v>
      </c>
      <c r="E80" s="78" t="n">
        <f aca="false">$E22/'[2]Gas Curve Summary'!$B15*1000</f>
        <v>9755.34339259748</v>
      </c>
      <c r="F80" s="78" t="n">
        <f aca="false">$F22/AVERAGE('[2]Gas Curve Summary'!$B16:B18)*1000</f>
        <v>8576.12567084251</v>
      </c>
      <c r="G80" s="78" t="n">
        <f aca="false">$G22/'[2]Gas Curve Summary'!$B16*1000</f>
        <v>9152.32190312877</v>
      </c>
      <c r="H80" s="78" t="n">
        <f aca="false">$H22/'[2]Gas Curve Summary'!$B17*1000</f>
        <v>8678.1152352157</v>
      </c>
      <c r="I80" s="78" t="n">
        <f aca="false">$I22/'[2]Gas Curve Summary'!$B17*1000</f>
        <v>8656.07616329981</v>
      </c>
      <c r="J80" s="79" t="e">
        <f aca="false">AVERAGE(C80:F80)</f>
        <v>#VALUE!</v>
      </c>
      <c r="K80" s="78" t="n">
        <f aca="false">AVERAGE(L80,M80)</f>
        <v>8549.10505608107</v>
      </c>
      <c r="L80" s="78" t="n">
        <f aca="false">$L22/'[2]Gas Curve Summary'!$B19*1000</f>
        <v>8448.01907716973</v>
      </c>
      <c r="M80" s="78" t="n">
        <f aca="false">$M22/'[2]Gas Curve Summary'!$B20*1000</f>
        <v>8650.1910349924</v>
      </c>
      <c r="N80" s="78" t="n">
        <f aca="false">AVERAGE(O80:P80)</f>
        <v>8954.34632769645</v>
      </c>
      <c r="O80" s="78" t="n">
        <f aca="false">$O22/'[2]Gas Curve Summary'!$B21*1000</f>
        <v>8674.14229295221</v>
      </c>
      <c r="P80" s="78" t="n">
        <f aca="false">$P22/'[2]Gas Curve Summary'!$B22*1000</f>
        <v>9234.5503624407</v>
      </c>
      <c r="Q80" s="78" t="n">
        <f aca="false">$Q22/'[2]Gas Curve Summary'!$B23*1000</f>
        <v>10007.0224719101</v>
      </c>
      <c r="R80" s="78" t="n">
        <f aca="false">$R22/'[2]Gas Curve Summary'!$B24*1000</f>
        <v>12673.1301939058</v>
      </c>
      <c r="S80" s="78" t="n">
        <f aca="false">AVERAGE(T80:U80)</f>
        <v>16320.1981595664</v>
      </c>
      <c r="T80" s="78" t="n">
        <f aca="false">$T22/'[2]Gas Curve Summary'!$B25*1000</f>
        <v>16393.4426229508</v>
      </c>
      <c r="U80" s="78" t="n">
        <f aca="false">$U22/'[2]Gas Curve Summary'!$B26*1000</f>
        <v>16246.953696182</v>
      </c>
      <c r="V80" s="78" t="n">
        <f aca="false">$V22/'[2]Gas Curve Summary'!$B27*1000</f>
        <v>8310.90174966353</v>
      </c>
      <c r="W80" s="78" t="n">
        <f aca="false">AVERAGE(X80:Z80)</f>
        <v>7884.41605126763</v>
      </c>
      <c r="X80" s="79" t="n">
        <f aca="false">$X22/'[2]Gas Curve Summary'!$B28*1000</f>
        <v>8222.37008579879</v>
      </c>
      <c r="Y80" s="79" t="n">
        <f aca="false">$Y22/'[2]Gas Curve Summary'!$B29*1000</f>
        <v>7878.28519320604</v>
      </c>
      <c r="Z80" s="79" t="n">
        <f aca="false">$Z22/'[2]Gas Curve Summary'!$B30*1000</f>
        <v>7552.59287479806</v>
      </c>
      <c r="AA80" s="79" t="n">
        <f aca="false">AA21/AVERAGE('[2]Gas Curve Summary'!B19:B30)*1000</f>
        <v>9824.72290508689</v>
      </c>
      <c r="AB80" s="79" t="n">
        <f aca="false">AB22/AVERAGE('[2]Gas Curve Summary'!B31:B42)*1000</f>
        <v>9564.71522244296</v>
      </c>
      <c r="AC80" s="79" t="n">
        <f aca="false">AC22/AVERAGE('[2]Gas Curve Summary'!B43:B54)*1000</f>
        <v>9368.28042549427</v>
      </c>
      <c r="AD80" s="79" t="n">
        <f aca="false">AD22/AVERAGE('[2]Gas Curve Summary'!B55:B66)*1000</f>
        <v>9374.33506390247</v>
      </c>
      <c r="AE80" s="79" t="n">
        <f aca="false">AE22/AVERAGE('[2]Gas Curve Summary'!B67:B123)*1000</f>
        <v>9483.43846712901</v>
      </c>
      <c r="AF80" s="80" t="n">
        <f aca="false">AVERAGE(AC80,AD80,AE80)</f>
        <v>9408.68465217525</v>
      </c>
      <c r="AG80" s="84" t="e">
        <f aca="false">AVERAGE(J80:AE80)</f>
        <v>#VALUE!</v>
      </c>
    </row>
    <row r="81" customFormat="false" ht="13.7" hidden="false" customHeight="true" outlineLevel="0" collapsed="false">
      <c r="A81" s="52" t="s">
        <v>37</v>
      </c>
      <c r="B81" s="1" t="s">
        <v>37</v>
      </c>
      <c r="C81" s="78" t="e">
        <f aca="false">$C23/'[2]Gas Curve Summary'!$B13*1000</f>
        <v>#VALUE!</v>
      </c>
      <c r="D81" s="78" t="n">
        <f aca="false">$D23/'[2]Gas Curve Summary'!$B14*1000</f>
        <v>17443.7044084998</v>
      </c>
      <c r="E81" s="78" t="n">
        <f aca="false">$E23/'[2]Gas Curve Summary'!$B15*1000</f>
        <v>10359.2445843727</v>
      </c>
      <c r="F81" s="78" t="n">
        <f aca="false">$F23/AVERAGE('[2]Gas Curve Summary'!$B16:B18)*1000</f>
        <v>8755.39820864201</v>
      </c>
      <c r="G81" s="78" t="n">
        <f aca="false">$G23/'[2]Gas Curve Summary'!$B16*1000</f>
        <v>9566.13207912186</v>
      </c>
      <c r="H81" s="78" t="n">
        <f aca="false">$H23/'[2]Gas Curve Summary'!$B17*1000</f>
        <v>8746.55437206762</v>
      </c>
      <c r="I81" s="78" t="n">
        <f aca="false">$I23/'[2]Gas Curve Summary'!$B17*1000</f>
        <v>8746.55437206762</v>
      </c>
      <c r="J81" s="79" t="e">
        <f aca="false">AVERAGE(C81:F81)</f>
        <v>#VALUE!</v>
      </c>
      <c r="K81" s="78" t="n">
        <f aca="false">AVERAGE(L81,M81)</f>
        <v>8705.05182647543</v>
      </c>
      <c r="L81" s="78" t="n">
        <f aca="false">$L23/'[2]Gas Curve Summary'!$B19*1000</f>
        <v>8601.48514851485</v>
      </c>
      <c r="M81" s="78" t="n">
        <f aca="false">$M23/'[2]Gas Curve Summary'!$B20*1000</f>
        <v>8808.618504436</v>
      </c>
      <c r="N81" s="78" t="n">
        <f aca="false">AVERAGE(O81:P81)</f>
        <v>9056.48735584477</v>
      </c>
      <c r="O81" s="78" t="n">
        <f aca="false">$O23/'[2]Gas Curve Summary'!$B21*1000</f>
        <v>8773.08707124011</v>
      </c>
      <c r="P81" s="78" t="n">
        <f aca="false">$P23/'[2]Gas Curve Summary'!$B22*1000</f>
        <v>9339.88764044944</v>
      </c>
      <c r="Q81" s="78" t="n">
        <f aca="false">$Q23/'[2]Gas Curve Summary'!$B23*1000</f>
        <v>10533.7078651685</v>
      </c>
      <c r="R81" s="78" t="n">
        <f aca="false">$R23/'[2]Gas Curve Summary'!$B24*1000</f>
        <v>12673.1301939058</v>
      </c>
      <c r="S81" s="78" t="n">
        <f aca="false">AVERAGE(T81:U81)</f>
        <v>16456.7464799442</v>
      </c>
      <c r="T81" s="78" t="n">
        <f aca="false">$T23/'[2]Gas Curve Summary'!$B25*1000</f>
        <v>16531.1479829048</v>
      </c>
      <c r="U81" s="78" t="n">
        <f aca="false">$U23/'[2]Gas Curve Summary'!$B26*1000</f>
        <v>16382.3449769835</v>
      </c>
      <c r="V81" s="78" t="n">
        <f aca="false">$V23/'[2]Gas Curve Summary'!$B27*1000</f>
        <v>8573.35148396755</v>
      </c>
      <c r="W81" s="78" t="n">
        <f aca="false">AVERAGE(X81:Z81)</f>
        <v>8044.01970046852</v>
      </c>
      <c r="X81" s="79" t="n">
        <f aca="false">$X23/'[2]Gas Curve Summary'!$B28*1000</f>
        <v>8388.81491344874</v>
      </c>
      <c r="Y81" s="79" t="n">
        <f aca="false">$Y23/'[2]Gas Curve Summary'!$B29*1000</f>
        <v>8037.76473590202</v>
      </c>
      <c r="Z81" s="79" t="n">
        <f aca="false">$Z23/'[2]Gas Curve Summary'!$B30*1000</f>
        <v>7705.47945205479</v>
      </c>
      <c r="AA81" s="79" t="n">
        <f aca="false">AA23/AVERAGE('[2]Gas Curve Summary'!B19:B30)*1000</f>
        <v>10322.4627650028</v>
      </c>
      <c r="AB81" s="79" t="n">
        <f aca="false">AB23/AVERAGE('[2]Gas Curve Summary'!B31:B42)*1000</f>
        <v>9781.73023939782</v>
      </c>
      <c r="AC81" s="79" t="n">
        <f aca="false">AC23/AVERAGE('[2]Gas Curve Summary'!B43:B54)*1000</f>
        <v>9664.75552622768</v>
      </c>
      <c r="AD81" s="79" t="n">
        <f aca="false">AD23/AVERAGE('[2]Gas Curve Summary'!B55:B66)*1000</f>
        <v>9609.75329279754</v>
      </c>
      <c r="AE81" s="79" t="n">
        <f aca="false">AE23/AVERAGE('[2]Gas Curve Summary'!B67:B123)*1000</f>
        <v>9655.90930983813</v>
      </c>
      <c r="AF81" s="80" t="n">
        <f aca="false">AVERAGE(AC81,AD81,AE81)</f>
        <v>9643.47270962112</v>
      </c>
      <c r="AG81" s="84" t="e">
        <f aca="false">AVERAGE(J81:AE81)</f>
        <v>#VALUE!</v>
      </c>
    </row>
    <row r="82" customFormat="false" ht="13.7" hidden="true" customHeight="true" outlineLevel="0" collapsed="false">
      <c r="A82" s="52" t="s">
        <v>39</v>
      </c>
      <c r="B82" s="1" t="s">
        <v>39</v>
      </c>
      <c r="C82" s="78"/>
      <c r="D82" s="78"/>
      <c r="E82" s="78"/>
      <c r="F82" s="78"/>
      <c r="G82" s="78"/>
      <c r="H82" s="78"/>
      <c r="I82" s="78"/>
      <c r="J82" s="79" t="e">
        <f aca="false">AVERAGE(C82:F82)</f>
        <v>#DIV/0!</v>
      </c>
      <c r="K82" s="78" t="e">
        <f aca="false">AVERAGE(L82,M82)</f>
        <v>#DIV/0!</v>
      </c>
      <c r="L82" s="78"/>
      <c r="M82" s="78"/>
      <c r="N82" s="78" t="e">
        <f aca="false">AVERAGE(O82:P82)</f>
        <v>#DIV/0!</v>
      </c>
      <c r="O82" s="78"/>
      <c r="P82" s="78"/>
      <c r="Q82" s="78"/>
      <c r="R82" s="78"/>
      <c r="S82" s="78" t="e">
        <f aca="false">AVERAGE(T82:U82)</f>
        <v>#DIV/0!</v>
      </c>
      <c r="T82" s="78"/>
      <c r="U82" s="78"/>
      <c r="V82" s="78"/>
      <c r="W82" s="78" t="e">
        <f aca="false">AVERAGE(X82:Z82)</f>
        <v>#DIV/0!</v>
      </c>
      <c r="X82" s="79"/>
      <c r="Y82" s="79"/>
      <c r="Z82" s="79"/>
      <c r="AA82" s="79"/>
      <c r="AB82" s="79"/>
      <c r="AC82" s="79"/>
      <c r="AD82" s="79"/>
      <c r="AE82" s="79"/>
      <c r="AF82" s="80" t="s">
        <v>43</v>
      </c>
      <c r="AG82" s="84"/>
    </row>
    <row r="83" customFormat="false" ht="13.7" hidden="false" customHeight="true" outlineLevel="0" collapsed="false">
      <c r="A83" s="54" t="s">
        <v>40</v>
      </c>
      <c r="B83" s="55" t="s">
        <v>40</v>
      </c>
      <c r="C83" s="85" t="e">
        <f aca="false">$C25/'[2]Gas Curve Summary'!$B13*1000</f>
        <v>#VALUE!</v>
      </c>
      <c r="D83" s="85" t="n">
        <f aca="false">$D25/'[2]Gas Curve Summary'!$B14*1000</f>
        <v>13954.9635267999</v>
      </c>
      <c r="E83" s="85" t="n">
        <f aca="false">$E25/'[2]Gas Curve Summary'!$B15*1000</f>
        <v>11025.0856382406</v>
      </c>
      <c r="F83" s="85" t="n">
        <f aca="false">$F25/AVERAGE('[2]Gas Curve Summary'!$B16:B18)*1000</f>
        <v>8961.29806270296</v>
      </c>
      <c r="G83" s="85" t="n">
        <f aca="false">$G25/'[2]Gas Curve Summary'!$B16*1000</f>
        <v>10268.1501617845</v>
      </c>
      <c r="H83" s="85" t="n">
        <f aca="false">$H25/'[2]Gas Curve Summary'!$B17*1000</f>
        <v>8561.97924653361</v>
      </c>
      <c r="I83" s="85" t="n">
        <f aca="false">$I25/'[2]Gas Curve Summary'!$B17*1000</f>
        <v>8906.33238905389</v>
      </c>
      <c r="J83" s="79" t="e">
        <f aca="false">AVERAGE(C83:F83)</f>
        <v>#VALUE!</v>
      </c>
      <c r="K83" s="85" t="n">
        <f aca="false">AVERAGE(L83,M83)</f>
        <v>8575.46143575541</v>
      </c>
      <c r="L83" s="85" t="n">
        <f aca="false">$L25/'[2]Gas Curve Summary'!$B19*1000</f>
        <v>8943.06756954382</v>
      </c>
      <c r="M83" s="85" t="n">
        <f aca="false">$M25/'[2]Gas Curve Summary'!$B20*1000</f>
        <v>8207.85530196699</v>
      </c>
      <c r="N83" s="85" t="n">
        <f aca="false">AVERAGE(O83:P83)</f>
        <v>8510.45460907523</v>
      </c>
      <c r="O83" s="85" t="n">
        <f aca="false">$O25/'[2]Gas Curve Summary'!$B21*1000</f>
        <v>8284.95780522087</v>
      </c>
      <c r="P83" s="85" t="n">
        <f aca="false">$P25/'[2]Gas Curve Summary'!$B22*1000</f>
        <v>8735.95141292958</v>
      </c>
      <c r="Q83" s="85" t="n">
        <f aca="false">$Q25/'[2]Gas Curve Summary'!$B23*1000</f>
        <v>9648.87811896506</v>
      </c>
      <c r="R83" s="85" t="n">
        <f aca="false">$R25/'[2]Gas Curve Summary'!$B24*1000</f>
        <v>10595.566387652</v>
      </c>
      <c r="S83" s="85" t="n">
        <f aca="false">AVERAGE(T83:U83)</f>
        <v>12104.1459260781</v>
      </c>
      <c r="T83" s="85" t="n">
        <f aca="false">$T25/'[2]Gas Curve Summary'!$B25*1000</f>
        <v>12158.4678608212</v>
      </c>
      <c r="U83" s="85" t="n">
        <f aca="false">$U25/'[2]Gas Curve Summary'!$B26*1000</f>
        <v>12049.823991335</v>
      </c>
      <c r="V83" s="85" t="n">
        <f aca="false">$V25/'[2]Gas Curve Summary'!$B27*1000</f>
        <v>9582.77315984344</v>
      </c>
      <c r="W83" s="85" t="n">
        <f aca="false">AVERAGE(X83:Z83)</f>
        <v>8523.68244090227</v>
      </c>
      <c r="X83" s="86" t="n">
        <f aca="false">$X25/'[2]Gas Curve Summary'!$B28*1000</f>
        <v>9193.0764270686</v>
      </c>
      <c r="Y83" s="86" t="n">
        <f aca="false">$Y25/'[2]Gas Curve Summary'!$B29*1000</f>
        <v>8361.82652945785</v>
      </c>
      <c r="Z83" s="86" t="n">
        <f aca="false">$Z25/'[2]Gas Curve Summary'!$B30*1000</f>
        <v>8016.14436618036</v>
      </c>
      <c r="AA83" s="86" t="n">
        <f aca="false">AA25/AVERAGE('[2]Gas Curve Summary'!B19:B30)*1000</f>
        <v>9460.85184020186</v>
      </c>
      <c r="AB83" s="86" t="n">
        <f aca="false">AB25/AVERAGE('[2]Gas Curve Summary'!B31:B42)*1000</f>
        <v>9276.54106476971</v>
      </c>
      <c r="AC83" s="86" t="n">
        <f aca="false">AC25/AVERAGE('[2]Gas Curve Summary'!B43:B54)*1000</f>
        <v>9244.17677414642</v>
      </c>
      <c r="AD83" s="86" t="n">
        <f aca="false">AD25/AVERAGE('[2]Gas Curve Summary'!B55:B688)*1000</f>
        <v>8720.76392141683</v>
      </c>
      <c r="AE83" s="86" t="n">
        <f aca="false">AE25/AVERAGE('[2]Gas Curve Summary'!B67:B123)*1000</f>
        <v>9091.42233265063</v>
      </c>
      <c r="AF83" s="87" t="n">
        <f aca="false">AVERAGE(AC83,AD83,AE83)</f>
        <v>9018.7876760713</v>
      </c>
      <c r="AG83" s="88" t="e">
        <f aca="false">AVERAGE(J83:AE83)</f>
        <v>#VALUE!</v>
      </c>
    </row>
    <row r="84" customFormat="false" ht="6.75" hidden="false" customHeight="true" outlineLevel="0" collapsed="false">
      <c r="A84" s="62"/>
      <c r="B84" s="62"/>
      <c r="C84" s="78"/>
      <c r="D84" s="78"/>
      <c r="E84" s="78"/>
      <c r="F84" s="78"/>
      <c r="G84" s="78"/>
      <c r="H84" s="78"/>
      <c r="I84" s="78"/>
      <c r="J84" s="78"/>
      <c r="K84" s="89"/>
      <c r="L84" s="78"/>
      <c r="M84" s="78"/>
      <c r="N84" s="89"/>
      <c r="O84" s="78"/>
      <c r="P84" s="78"/>
      <c r="Q84" s="78"/>
      <c r="R84" s="78"/>
      <c r="S84" s="89"/>
      <c r="T84" s="78"/>
      <c r="U84" s="78"/>
      <c r="V84" s="78"/>
      <c r="W84" s="89"/>
      <c r="X84" s="78"/>
      <c r="Y84" s="78"/>
      <c r="Z84" s="78"/>
      <c r="AA84" s="78"/>
      <c r="AB84" s="78"/>
      <c r="AC84" s="78"/>
      <c r="AD84" s="78"/>
      <c r="AE84" s="78"/>
      <c r="AF84" s="78"/>
      <c r="AG84" s="78"/>
    </row>
    <row r="85" customFormat="false" ht="4.5" hidden="false" customHeight="true" outlineLevel="0" collapsed="false">
      <c r="C85" s="90"/>
      <c r="D85" s="90"/>
      <c r="E85" s="90"/>
      <c r="F85" s="90"/>
      <c r="G85" s="90"/>
      <c r="H85" s="90"/>
      <c r="I85" s="90"/>
      <c r="J85" s="90"/>
      <c r="K85" s="89"/>
      <c r="L85" s="90"/>
      <c r="M85" s="90"/>
      <c r="N85" s="89"/>
      <c r="O85" s="90"/>
      <c r="P85" s="90"/>
      <c r="Q85" s="90"/>
      <c r="R85" s="90"/>
      <c r="S85" s="89"/>
      <c r="T85" s="90"/>
      <c r="U85" s="90"/>
      <c r="V85" s="90"/>
      <c r="W85" s="89"/>
      <c r="X85" s="90"/>
      <c r="Y85" s="90"/>
      <c r="Z85" s="90"/>
      <c r="AA85" s="90"/>
      <c r="AB85" s="90"/>
      <c r="AC85" s="90"/>
      <c r="AD85" s="90"/>
      <c r="AE85" s="90"/>
      <c r="AF85" s="89"/>
      <c r="AG85" s="89"/>
    </row>
    <row r="86" customFormat="false" ht="11.25" hidden="false" customHeight="true" outlineLevel="0" collapsed="false">
      <c r="A86" s="55" t="s">
        <v>41</v>
      </c>
      <c r="B86" s="55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</row>
    <row r="87" customFormat="false" ht="12" hidden="true" customHeight="false" outlineLevel="0" collapsed="false">
      <c r="A87" s="75" t="s">
        <v>18</v>
      </c>
      <c r="B87" s="9"/>
      <c r="C87" s="78" t="n">
        <f aca="false">C67-C107</f>
        <v>0</v>
      </c>
      <c r="D87" s="78" t="n">
        <f aca="false">D67-D107</f>
        <v>0</v>
      </c>
      <c r="E87" s="78" t="n">
        <f aca="false">E67-E107</f>
        <v>0</v>
      </c>
      <c r="F87" s="78" t="n">
        <f aca="false">F67-F107</f>
        <v>0</v>
      </c>
      <c r="G87" s="78" t="n">
        <f aca="false">G67-G107</f>
        <v>0</v>
      </c>
      <c r="H87" s="78" t="n">
        <f aca="false">H67-H107</f>
        <v>0</v>
      </c>
      <c r="I87" s="78" t="n">
        <f aca="false">I67-I107</f>
        <v>0</v>
      </c>
      <c r="J87" s="79" t="n">
        <f aca="false">J67-J107</f>
        <v>0</v>
      </c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 t="n">
        <f aca="false">AA67-AA107</f>
        <v>0</v>
      </c>
      <c r="AB87" s="79" t="n">
        <f aca="false">AB67-AB107</f>
        <v>0</v>
      </c>
      <c r="AC87" s="92" t="n">
        <f aca="false">AC67-AC107</f>
        <v>0</v>
      </c>
      <c r="AD87" s="92" t="n">
        <f aca="false">AD67-AD107</f>
        <v>0</v>
      </c>
      <c r="AE87" s="92" t="n">
        <f aca="false">AE67-AE107</f>
        <v>0</v>
      </c>
      <c r="AF87" s="78" t="n">
        <f aca="false">AF67-AF107</f>
        <v>0</v>
      </c>
      <c r="AG87" s="93" t="n">
        <f aca="false">AG67-AG107</f>
        <v>0</v>
      </c>
    </row>
    <row r="88" customFormat="false" ht="12" hidden="true" customHeight="false" outlineLevel="0" collapsed="false">
      <c r="A88" s="75" t="s">
        <v>20</v>
      </c>
      <c r="B88" s="38"/>
      <c r="C88" s="78" t="n">
        <f aca="false">C68-C108</f>
        <v>0</v>
      </c>
      <c r="D88" s="78" t="n">
        <f aca="false">D68-D108</f>
        <v>0</v>
      </c>
      <c r="E88" s="78" t="n">
        <f aca="false">E68-E108</f>
        <v>0</v>
      </c>
      <c r="F88" s="78" t="n">
        <f aca="false">F68-F108</f>
        <v>0</v>
      </c>
      <c r="G88" s="78" t="n">
        <f aca="false">G68-G108</f>
        <v>0</v>
      </c>
      <c r="H88" s="78" t="n">
        <f aca="false">H68-H108</f>
        <v>0</v>
      </c>
      <c r="I88" s="78" t="n">
        <f aca="false">I68-I108</f>
        <v>0</v>
      </c>
      <c r="J88" s="79" t="n">
        <f aca="false">J68-J108</f>
        <v>0</v>
      </c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 t="n">
        <f aca="false">AA68-AA108</f>
        <v>0</v>
      </c>
      <c r="AB88" s="79" t="n">
        <f aca="false">AB68-AB108</f>
        <v>0</v>
      </c>
      <c r="AC88" s="92" t="n">
        <f aca="false">AC68-AC108</f>
        <v>0</v>
      </c>
      <c r="AD88" s="92" t="n">
        <f aca="false">AD68-AD108</f>
        <v>0</v>
      </c>
      <c r="AE88" s="92" t="n">
        <f aca="false">AE68-AE108</f>
        <v>0</v>
      </c>
      <c r="AF88" s="78" t="n">
        <f aca="false">AF68-AF108</f>
        <v>0</v>
      </c>
      <c r="AG88" s="93" t="n">
        <f aca="false">AG68-AG108</f>
        <v>0</v>
      </c>
    </row>
    <row r="89" customFormat="false" ht="12" hidden="true" customHeight="false" outlineLevel="0" collapsed="false">
      <c r="A89" s="75" t="s">
        <v>22</v>
      </c>
      <c r="B89" s="9"/>
      <c r="C89" s="78" t="n">
        <f aca="false">C69-C109</f>
        <v>0</v>
      </c>
      <c r="D89" s="78" t="n">
        <f aca="false">D69-D109</f>
        <v>0</v>
      </c>
      <c r="E89" s="78" t="n">
        <f aca="false">E69-E109</f>
        <v>0</v>
      </c>
      <c r="F89" s="78" t="n">
        <f aca="false">F69-F109</f>
        <v>0</v>
      </c>
      <c r="G89" s="78" t="n">
        <f aca="false">G69-G109</f>
        <v>0</v>
      </c>
      <c r="H89" s="78" t="n">
        <f aca="false">H69-H109</f>
        <v>0</v>
      </c>
      <c r="I89" s="78" t="n">
        <f aca="false">I69-I109</f>
        <v>0</v>
      </c>
      <c r="J89" s="79" t="n">
        <f aca="false">J69-J109</f>
        <v>0</v>
      </c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 t="n">
        <f aca="false">AA69-AA109</f>
        <v>0</v>
      </c>
      <c r="AB89" s="79" t="n">
        <f aca="false">AB69-AB109</f>
        <v>0</v>
      </c>
      <c r="AC89" s="92" t="n">
        <f aca="false">AC69-AC109</f>
        <v>0</v>
      </c>
      <c r="AD89" s="92" t="n">
        <f aca="false">AD69-AD109</f>
        <v>0</v>
      </c>
      <c r="AE89" s="92" t="n">
        <f aca="false">AE69-AE109</f>
        <v>0</v>
      </c>
      <c r="AF89" s="78" t="n">
        <f aca="false">AF69-AF109</f>
        <v>0</v>
      </c>
      <c r="AG89" s="93" t="n">
        <f aca="false">AG69-AG109</f>
        <v>0</v>
      </c>
    </row>
    <row r="90" customFormat="false" ht="12" hidden="true" customHeight="false" outlineLevel="0" collapsed="false">
      <c r="A90" s="75" t="s">
        <v>23</v>
      </c>
      <c r="B90" s="9"/>
      <c r="C90" s="78" t="n">
        <f aca="false">C70-C110</f>
        <v>0</v>
      </c>
      <c r="D90" s="78" t="n">
        <f aca="false">D70-D110</f>
        <v>0</v>
      </c>
      <c r="E90" s="78" t="n">
        <f aca="false">E70-E110</f>
        <v>0</v>
      </c>
      <c r="F90" s="78" t="n">
        <f aca="false">F70-F110</f>
        <v>0</v>
      </c>
      <c r="G90" s="78" t="n">
        <f aca="false">G70-G110</f>
        <v>0</v>
      </c>
      <c r="H90" s="78" t="n">
        <f aca="false">H70-H110</f>
        <v>0</v>
      </c>
      <c r="I90" s="78" t="n">
        <f aca="false">I70-I110</f>
        <v>0</v>
      </c>
      <c r="J90" s="79" t="n">
        <f aca="false">J70-J110</f>
        <v>0</v>
      </c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 t="n">
        <f aca="false">AA70-AA110</f>
        <v>0</v>
      </c>
      <c r="AB90" s="79" t="n">
        <f aca="false">AB70-AB110</f>
        <v>0</v>
      </c>
      <c r="AC90" s="92" t="n">
        <f aca="false">AC70-AC110</f>
        <v>0</v>
      </c>
      <c r="AD90" s="92" t="n">
        <f aca="false">AD70-AD110</f>
        <v>0</v>
      </c>
      <c r="AE90" s="92" t="n">
        <f aca="false">AE70-AE110</f>
        <v>0</v>
      </c>
      <c r="AF90" s="78" t="n">
        <f aca="false">AF70-AF110</f>
        <v>0</v>
      </c>
      <c r="AG90" s="93" t="n">
        <f aca="false">AG70-AG110</f>
        <v>0</v>
      </c>
    </row>
    <row r="91" customFormat="false" ht="12" hidden="true" customHeight="false" outlineLevel="0" collapsed="false">
      <c r="A91" s="75" t="s">
        <v>24</v>
      </c>
      <c r="B91" s="44"/>
      <c r="C91" s="78" t="n">
        <f aca="false">C71-C111</f>
        <v>0</v>
      </c>
      <c r="D91" s="78" t="n">
        <f aca="false">D71-D111</f>
        <v>0</v>
      </c>
      <c r="E91" s="78" t="n">
        <f aca="false">E71-E111</f>
        <v>0</v>
      </c>
      <c r="F91" s="78" t="n">
        <f aca="false">F71-F111</f>
        <v>0</v>
      </c>
      <c r="G91" s="78" t="n">
        <f aca="false">G71-G111</f>
        <v>0</v>
      </c>
      <c r="H91" s="78" t="n">
        <f aca="false">H71-H111</f>
        <v>0</v>
      </c>
      <c r="I91" s="78" t="n">
        <f aca="false">I71-I111</f>
        <v>0</v>
      </c>
      <c r="J91" s="79" t="n">
        <f aca="false">J71-J111</f>
        <v>0</v>
      </c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 t="n">
        <f aca="false">AA71-AA111</f>
        <v>0</v>
      </c>
      <c r="AB91" s="79" t="n">
        <f aca="false">AB71-AB111</f>
        <v>0</v>
      </c>
      <c r="AC91" s="92" t="n">
        <f aca="false">AC71-AC111</f>
        <v>0</v>
      </c>
      <c r="AD91" s="92" t="n">
        <f aca="false">AD71-AD111</f>
        <v>0</v>
      </c>
      <c r="AE91" s="92" t="n">
        <f aca="false">AE71-AE111</f>
        <v>0</v>
      </c>
      <c r="AF91" s="78" t="n">
        <f aca="false">AF71-AF111</f>
        <v>0</v>
      </c>
      <c r="AG91" s="93" t="n">
        <f aca="false">AG71-AG111</f>
        <v>0</v>
      </c>
    </row>
    <row r="92" customFormat="false" ht="12" hidden="true" customHeight="false" outlineLevel="0" collapsed="false">
      <c r="A92" s="75" t="s">
        <v>26</v>
      </c>
      <c r="B92" s="9"/>
      <c r="C92" s="78" t="n">
        <f aca="false">C72-C112</f>
        <v>0</v>
      </c>
      <c r="D92" s="78" t="n">
        <f aca="false">D72-D112</f>
        <v>0</v>
      </c>
      <c r="E92" s="78" t="n">
        <f aca="false">E72-E112</f>
        <v>0</v>
      </c>
      <c r="F92" s="78" t="n">
        <f aca="false">F72-F112</f>
        <v>0</v>
      </c>
      <c r="G92" s="78" t="n">
        <f aca="false">G72-G112</f>
        <v>0</v>
      </c>
      <c r="H92" s="78" t="n">
        <f aca="false">H72-H112</f>
        <v>0</v>
      </c>
      <c r="I92" s="78" t="n">
        <f aca="false">I72-I112</f>
        <v>0</v>
      </c>
      <c r="J92" s="79" t="n">
        <f aca="false">J72-J112</f>
        <v>0</v>
      </c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 t="n">
        <f aca="false">AA72-AA112</f>
        <v>0</v>
      </c>
      <c r="AB92" s="79" t="n">
        <f aca="false">AB72-AB112</f>
        <v>0</v>
      </c>
      <c r="AC92" s="92" t="n">
        <f aca="false">AC72-AC112</f>
        <v>0</v>
      </c>
      <c r="AD92" s="92" t="n">
        <f aca="false">AD72-AD112</f>
        <v>0</v>
      </c>
      <c r="AE92" s="92" t="n">
        <f aca="false">AE72-AE112</f>
        <v>0</v>
      </c>
      <c r="AF92" s="78" t="n">
        <f aca="false">AF72-AF112</f>
        <v>0</v>
      </c>
      <c r="AG92" s="93" t="n">
        <f aca="false">AG72-AG112</f>
        <v>0</v>
      </c>
    </row>
    <row r="93" customFormat="false" ht="13.7" hidden="false" customHeight="true" outlineLevel="0" collapsed="false">
      <c r="A93" s="52" t="s">
        <v>27</v>
      </c>
      <c r="C93" s="78" t="e">
        <f aca="false">C73-C113</f>
        <v>#VALUE!</v>
      </c>
      <c r="D93" s="78" t="n">
        <f aca="false">D73-D113</f>
        <v>405.750057964293</v>
      </c>
      <c r="E93" s="78" t="n">
        <f aca="false">E73-E113</f>
        <v>113.921166552747</v>
      </c>
      <c r="F93" s="78" t="n">
        <f aca="false">F73-F113</f>
        <v>123.568662987065</v>
      </c>
      <c r="G93" s="78" t="n">
        <f aca="false">G73-G113</f>
        <v>129.903871135359</v>
      </c>
      <c r="H93" s="78" t="n">
        <f aca="false">H73-H113</f>
        <v>124.378109452737</v>
      </c>
      <c r="I93" s="78" t="n">
        <f aca="false">I73-I113</f>
        <v>124.378109452737</v>
      </c>
      <c r="J93" s="79" t="e">
        <f aca="false">J73-J113</f>
        <v>#VALUE!</v>
      </c>
      <c r="K93" s="78" t="n">
        <f aca="false">K73-K113</f>
        <v>114.825698281305</v>
      </c>
      <c r="L93" s="78" t="n">
        <f aca="false">L73-L113</f>
        <v>113.507377979568</v>
      </c>
      <c r="M93" s="78" t="n">
        <f aca="false">M73-M113</f>
        <v>116.144018583043</v>
      </c>
      <c r="N93" s="78" t="n">
        <f aca="false">N73-N113</f>
        <v>0</v>
      </c>
      <c r="O93" s="78" t="n">
        <f aca="false">O73-O113</f>
        <v>0</v>
      </c>
      <c r="P93" s="78" t="n">
        <f aca="false">P73-P113</f>
        <v>0</v>
      </c>
      <c r="Q93" s="78" t="n">
        <f aca="false">Q73-Q113</f>
        <v>0</v>
      </c>
      <c r="R93" s="78" t="n">
        <f aca="false">R73-R113</f>
        <v>0</v>
      </c>
      <c r="S93" s="78" t="n">
        <f aca="false">S73-S113</f>
        <v>0</v>
      </c>
      <c r="T93" s="78" t="n">
        <f aca="false">T73-T113</f>
        <v>0</v>
      </c>
      <c r="U93" s="78" t="n">
        <f aca="false">U73-U113</f>
        <v>0</v>
      </c>
      <c r="V93" s="78" t="n">
        <f aca="false">V73-V113</f>
        <v>205.549845837616</v>
      </c>
      <c r="W93" s="78" t="n">
        <f aca="false">W73-W113</f>
        <v>132.00567080691</v>
      </c>
      <c r="X93" s="79" t="n">
        <f aca="false">X73-X113</f>
        <v>113.507377979568</v>
      </c>
      <c r="Y93" s="79" t="n">
        <f aca="false">Y73-Y113</f>
        <v>114.836931557189</v>
      </c>
      <c r="Z93" s="79" t="n">
        <f aca="false">Z73-Z113</f>
        <v>167.672702883971</v>
      </c>
      <c r="AA93" s="79" t="n">
        <f aca="false">AA73-AA113</f>
        <v>70.5431597926527</v>
      </c>
      <c r="AB93" s="79" t="n">
        <f aca="false">AB73-AB113</f>
        <v>74.7532481278613</v>
      </c>
      <c r="AC93" s="79" t="n">
        <f aca="false">AC73-AC113</f>
        <v>74.8068637703582</v>
      </c>
      <c r="AD93" s="79" t="n">
        <f aca="false">AD73-AD113</f>
        <v>73.3425084229257</v>
      </c>
      <c r="AE93" s="79" t="n">
        <f aca="false">AE73-AE113</f>
        <v>70.6441932438484</v>
      </c>
      <c r="AF93" s="79" t="n">
        <f aca="false">AF73-AF113</f>
        <v>72.9311884790423</v>
      </c>
      <c r="AG93" s="81" t="e">
        <f aca="false">AG73-AG113</f>
        <v>#VALUE!</v>
      </c>
    </row>
    <row r="94" customFormat="false" ht="13.7" hidden="false" customHeight="true" outlineLevel="0" collapsed="false">
      <c r="A94" s="52" t="s">
        <v>28</v>
      </c>
      <c r="C94" s="78" t="e">
        <f aca="false">C74-C114</f>
        <v>#VALUE!</v>
      </c>
      <c r="D94" s="78" t="n">
        <f aca="false">D74-D114</f>
        <v>-282.655101713648</v>
      </c>
      <c r="E94" s="78" t="n">
        <f aca="false">E74-E114</f>
        <v>-95.6205775482886</v>
      </c>
      <c r="F94" s="78" t="n">
        <f aca="false">F74-F114</f>
        <v>-163.545670128384</v>
      </c>
      <c r="G94" s="78" t="n">
        <f aca="false">G74-G114</f>
        <v>-127.583567236539</v>
      </c>
      <c r="H94" s="78" t="n">
        <f aca="false">H74-H114</f>
        <v>-124.069478908189</v>
      </c>
      <c r="I94" s="78" t="n">
        <f aca="false">I74-I114</f>
        <v>-248.138957816378</v>
      </c>
      <c r="J94" s="79" t="e">
        <f aca="false">J74-J114</f>
        <v>#VALUE!</v>
      </c>
      <c r="K94" s="78" t="n">
        <f aca="false">K74-K114</f>
        <v>-114.352889486334</v>
      </c>
      <c r="L94" s="78" t="n">
        <f aca="false">L74-L114</f>
        <v>-113.895216400912</v>
      </c>
      <c r="M94" s="78" t="n">
        <f aca="false">M74-M114</f>
        <v>-114.810562571756</v>
      </c>
      <c r="N94" s="78" t="n">
        <f aca="false">N74-N114</f>
        <v>0</v>
      </c>
      <c r="O94" s="78" t="n">
        <f aca="false">O74-O114</f>
        <v>0</v>
      </c>
      <c r="P94" s="78" t="n">
        <f aca="false">P74-P114</f>
        <v>0</v>
      </c>
      <c r="Q94" s="78" t="n">
        <f aca="false">Q74-Q114</f>
        <v>-63.4517766497465</v>
      </c>
      <c r="R94" s="78" t="n">
        <f aca="false">R74-R114</f>
        <v>-58.823529411764</v>
      </c>
      <c r="S94" s="78" t="n">
        <f aca="false">S74-S114</f>
        <v>100.699646534427</v>
      </c>
      <c r="T94" s="78" t="n">
        <f aca="false">T74-T114</f>
        <v>105.485232067511</v>
      </c>
      <c r="U94" s="78" t="n">
        <f aca="false">U74-U114</f>
        <v>95.9140610013437</v>
      </c>
      <c r="V94" s="78" t="n">
        <f aca="false">V74-V114</f>
        <v>-9.55109837631335</v>
      </c>
      <c r="W94" s="78" t="n">
        <f aca="false">W74-W114</f>
        <v>0</v>
      </c>
      <c r="X94" s="79" t="n">
        <f aca="false">X74-X114</f>
        <v>0</v>
      </c>
      <c r="Y94" s="79" t="n">
        <f aca="false">Y74-Y114</f>
        <v>0</v>
      </c>
      <c r="Z94" s="79" t="n">
        <f aca="false">Z74-Z114</f>
        <v>0</v>
      </c>
      <c r="AA94" s="79" t="n">
        <f aca="false">AA74-AA114</f>
        <v>-9.22119337611002</v>
      </c>
      <c r="AB94" s="79" t="n">
        <f aca="false">AB74-AB114</f>
        <v>59.4955292747964</v>
      </c>
      <c r="AC94" s="79" t="n">
        <f aca="false">AC74-AC114</f>
        <v>13.7862685795599</v>
      </c>
      <c r="AD94" s="79" t="n">
        <f aca="false">AD74-AD114</f>
        <v>-26.4651720830971</v>
      </c>
      <c r="AE94" s="79" t="n">
        <f aca="false">AE74-AE114</f>
        <v>23.209469803739</v>
      </c>
      <c r="AF94" s="79" t="n">
        <f aca="false">AF74-AF114</f>
        <v>3.51018876673516</v>
      </c>
      <c r="AG94" s="84" t="e">
        <f aca="false">AG74-AG114</f>
        <v>#VALUE!</v>
      </c>
    </row>
    <row r="95" customFormat="false" ht="13.7" hidden="false" customHeight="true" outlineLevel="0" collapsed="false">
      <c r="A95" s="52" t="s">
        <v>29</v>
      </c>
      <c r="C95" s="78" t="e">
        <f aca="false">C75-C115</f>
        <v>#VALUE!</v>
      </c>
      <c r="D95" s="78" t="n">
        <f aca="false">D75-D115</f>
        <v>-582.185134872891</v>
      </c>
      <c r="E95" s="78" t="n">
        <f aca="false">E75-E115</f>
        <v>0</v>
      </c>
      <c r="F95" s="78" t="n">
        <f aca="false">F75-F115</f>
        <v>-61.3296262981439</v>
      </c>
      <c r="G95" s="78" t="n">
        <f aca="false">G75-G115</f>
        <v>-63.7917836182696</v>
      </c>
      <c r="H95" s="78" t="n">
        <f aca="false">H75-H115</f>
        <v>-62.0347394540931</v>
      </c>
      <c r="I95" s="78" t="n">
        <f aca="false">I75-I115</f>
        <v>-62.0347394540931</v>
      </c>
      <c r="J95" s="79" t="e">
        <f aca="false">J75-J115</f>
        <v>#VALUE!</v>
      </c>
      <c r="K95" s="78" t="n">
        <f aca="false">K75-K115</f>
        <v>0</v>
      </c>
      <c r="L95" s="78" t="n">
        <f aca="false">L75-L115</f>
        <v>0</v>
      </c>
      <c r="M95" s="78" t="n">
        <f aca="false">M75-M115</f>
        <v>0</v>
      </c>
      <c r="N95" s="78" t="n">
        <f aca="false">N75-N115</f>
        <v>0</v>
      </c>
      <c r="O95" s="78" t="n">
        <f aca="false">O75-O115</f>
        <v>0</v>
      </c>
      <c r="P95" s="78" t="n">
        <f aca="false">P75-P115</f>
        <v>0</v>
      </c>
      <c r="Q95" s="78" t="n">
        <f aca="false">Q75-Q115</f>
        <v>0</v>
      </c>
      <c r="R95" s="78" t="n">
        <f aca="false">R75-R115</f>
        <v>0</v>
      </c>
      <c r="S95" s="78" t="n">
        <f aca="false">S75-S115</f>
        <v>0</v>
      </c>
      <c r="T95" s="78" t="n">
        <f aca="false">T75-T115</f>
        <v>0</v>
      </c>
      <c r="U95" s="78" t="n">
        <f aca="false">U75-U115</f>
        <v>0</v>
      </c>
      <c r="V95" s="78" t="n">
        <f aca="false">V75-V115</f>
        <v>0</v>
      </c>
      <c r="W95" s="78" t="n">
        <f aca="false">W75-W115</f>
        <v>0</v>
      </c>
      <c r="X95" s="79" t="n">
        <f aca="false">X75-X115</f>
        <v>0</v>
      </c>
      <c r="Y95" s="79" t="n">
        <f aca="false">Y75-Y115</f>
        <v>0</v>
      </c>
      <c r="Z95" s="79" t="n">
        <f aca="false">Z75-Z115</f>
        <v>0</v>
      </c>
      <c r="AA95" s="79" t="n">
        <f aca="false">AA75-AA115</f>
        <v>0</v>
      </c>
      <c r="AB95" s="79" t="n">
        <f aca="false">AB75-AB115</f>
        <v>0</v>
      </c>
      <c r="AC95" s="79" t="n">
        <f aca="false">AC75-AC115</f>
        <v>0</v>
      </c>
      <c r="AD95" s="79" t="n">
        <f aca="false">AD75-AD115</f>
        <v>0</v>
      </c>
      <c r="AE95" s="79" t="n">
        <f aca="false">AE75-AE115</f>
        <v>0</v>
      </c>
      <c r="AF95" s="79" t="n">
        <f aca="false">AF75-AF115</f>
        <v>0</v>
      </c>
      <c r="AG95" s="84" t="e">
        <f aca="false">AG75-AG115</f>
        <v>#VALUE!</v>
      </c>
    </row>
    <row r="96" customFormat="false" ht="13.7" hidden="false" customHeight="true" outlineLevel="0" collapsed="false">
      <c r="A96" s="52" t="s">
        <v>31</v>
      </c>
      <c r="C96" s="78" t="e">
        <f aca="false">C76-C116</f>
        <v>#VALUE!</v>
      </c>
      <c r="D96" s="78" t="n">
        <f aca="false">D76-D116</f>
        <v>0</v>
      </c>
      <c r="E96" s="78" t="n">
        <f aca="false">E76-E116</f>
        <v>-66.9344042838011</v>
      </c>
      <c r="F96" s="78" t="n">
        <f aca="false">F76-F116</f>
        <v>-73.5955515577707</v>
      </c>
      <c r="G96" s="78" t="n">
        <f aca="false">G76-G118</f>
        <v>-521.855428613213</v>
      </c>
      <c r="H96" s="78" t="n">
        <f aca="false">H76-H118</f>
        <v>65.7610582745447</v>
      </c>
      <c r="I96" s="78" t="n">
        <f aca="false">I76-I118</f>
        <v>-821.610955377333</v>
      </c>
      <c r="J96" s="79" t="e">
        <f aca="false">J76-J116</f>
        <v>#VALUE!</v>
      </c>
      <c r="K96" s="78" t="n">
        <f aca="false">K76-K116</f>
        <v>0</v>
      </c>
      <c r="L96" s="78" t="n">
        <f aca="false">L76-L116</f>
        <v>0</v>
      </c>
      <c r="M96" s="78" t="n">
        <f aca="false">M76-M116</f>
        <v>0</v>
      </c>
      <c r="N96" s="78" t="n">
        <f aca="false">N76-N116</f>
        <v>0</v>
      </c>
      <c r="O96" s="78" t="n">
        <f aca="false">O76-O116</f>
        <v>0</v>
      </c>
      <c r="P96" s="78" t="n">
        <f aca="false">P76-P116</f>
        <v>0</v>
      </c>
      <c r="Q96" s="78" t="n">
        <f aca="false">Q76-Q116</f>
        <v>0</v>
      </c>
      <c r="R96" s="78" t="n">
        <f aca="false">R76-R116</f>
        <v>0</v>
      </c>
      <c r="S96" s="78" t="n">
        <f aca="false">S76-S116</f>
        <v>0</v>
      </c>
      <c r="T96" s="78" t="n">
        <f aca="false">T76-T116</f>
        <v>0</v>
      </c>
      <c r="U96" s="78" t="n">
        <f aca="false">U76-U116</f>
        <v>0</v>
      </c>
      <c r="V96" s="78" t="n">
        <f aca="false">V76-V116</f>
        <v>0</v>
      </c>
      <c r="W96" s="78" t="n">
        <f aca="false">W76-W116</f>
        <v>0</v>
      </c>
      <c r="X96" s="79" t="n">
        <f aca="false">X76-X116</f>
        <v>0</v>
      </c>
      <c r="Y96" s="79" t="n">
        <f aca="false">Y76-Y116</f>
        <v>0</v>
      </c>
      <c r="Z96" s="79" t="n">
        <f aca="false">Z76-Z116</f>
        <v>0</v>
      </c>
      <c r="AA96" s="79" t="n">
        <f aca="false">AA76-AA116</f>
        <v>0</v>
      </c>
      <c r="AB96" s="79" t="n">
        <f aca="false">AB76-AB116</f>
        <v>0</v>
      </c>
      <c r="AC96" s="79" t="n">
        <f aca="false">AC76-AC116</f>
        <v>0</v>
      </c>
      <c r="AD96" s="79" t="n">
        <f aca="false">AD76-AD116</f>
        <v>0</v>
      </c>
      <c r="AE96" s="79" t="n">
        <f aca="false">AE76-AE116</f>
        <v>0</v>
      </c>
      <c r="AF96" s="79" t="n">
        <f aca="false">AF76-AF116</f>
        <v>0</v>
      </c>
      <c r="AG96" s="84" t="e">
        <f aca="false">AG76-AG116</f>
        <v>#VALUE!</v>
      </c>
    </row>
    <row r="97" customFormat="false" ht="13.7" hidden="false" customHeight="true" outlineLevel="0" collapsed="false">
      <c r="A97" s="52" t="s">
        <v>32</v>
      </c>
      <c r="C97" s="78" t="e">
        <f aca="false">C77-C117</f>
        <v>#VALUE!</v>
      </c>
      <c r="D97" s="78" t="n">
        <f aca="false">D77-D117</f>
        <v>-582.185134872891</v>
      </c>
      <c r="E97" s="78" t="n">
        <f aca="false">E77-E117</f>
        <v>-95.6205775482886</v>
      </c>
      <c r="F97" s="78" t="n">
        <f aca="false">F77-F117</f>
        <v>-245.318505192574</v>
      </c>
      <c r="G97" s="78" t="n">
        <f aca="false">G77-G119</f>
        <v>4116.3163946083</v>
      </c>
      <c r="H97" s="78" t="n">
        <f aca="false">H77-H119</f>
        <v>4563.34422705002</v>
      </c>
      <c r="I97" s="78" t="n">
        <f aca="false">I77-I119</f>
        <v>3675.9706510648</v>
      </c>
      <c r="J97" s="79" t="e">
        <f aca="false">J77-J117</f>
        <v>#VALUE!</v>
      </c>
      <c r="K97" s="78" t="n">
        <f aca="false">K77-K117</f>
        <v>0</v>
      </c>
      <c r="L97" s="78" t="n">
        <f aca="false">L77-L117</f>
        <v>0</v>
      </c>
      <c r="M97" s="78" t="n">
        <f aca="false">M77-M117</f>
        <v>0</v>
      </c>
      <c r="N97" s="78" t="n">
        <f aca="false">N77-N117</f>
        <v>0</v>
      </c>
      <c r="O97" s="78" t="n">
        <f aca="false">O77-O117</f>
        <v>0</v>
      </c>
      <c r="P97" s="78" t="n">
        <f aca="false">P77-P117</f>
        <v>0</v>
      </c>
      <c r="Q97" s="78" t="n">
        <f aca="false">Q77-Q117</f>
        <v>0</v>
      </c>
      <c r="R97" s="78" t="n">
        <f aca="false">R77-R117</f>
        <v>0</v>
      </c>
      <c r="S97" s="78" t="n">
        <f aca="false">S77-S117</f>
        <v>0</v>
      </c>
      <c r="T97" s="78" t="n">
        <f aca="false">T77-T117</f>
        <v>0</v>
      </c>
      <c r="U97" s="78" t="n">
        <f aca="false">U77-U117</f>
        <v>0</v>
      </c>
      <c r="V97" s="78" t="n">
        <f aca="false">V77-V117</f>
        <v>0</v>
      </c>
      <c r="W97" s="78" t="n">
        <f aca="false">W77-W117</f>
        <v>0</v>
      </c>
      <c r="X97" s="79" t="n">
        <f aca="false">X77-X117</f>
        <v>0</v>
      </c>
      <c r="Y97" s="79" t="n">
        <f aca="false">Y77-Y117</f>
        <v>0</v>
      </c>
      <c r="Z97" s="79" t="n">
        <f aca="false">Z77-Z117</f>
        <v>0</v>
      </c>
      <c r="AA97" s="79" t="n">
        <f aca="false">AA77-AA117</f>
        <v>0</v>
      </c>
      <c r="AB97" s="79" t="n">
        <f aca="false">AB77-AB117</f>
        <v>0</v>
      </c>
      <c r="AC97" s="79" t="n">
        <f aca="false">AC77-AC117</f>
        <v>0</v>
      </c>
      <c r="AD97" s="79" t="n">
        <f aca="false">AD77-AD117</f>
        <v>0</v>
      </c>
      <c r="AE97" s="79" t="n">
        <f aca="false">AE77-AE117</f>
        <v>0</v>
      </c>
      <c r="AF97" s="79" t="n">
        <f aca="false">AF77-AF117</f>
        <v>0</v>
      </c>
      <c r="AG97" s="84" t="e">
        <f aca="false">AG77-AG117</f>
        <v>#VALUE!</v>
      </c>
    </row>
    <row r="98" customFormat="false" ht="13.7" hidden="false" customHeight="true" outlineLevel="0" collapsed="false">
      <c r="A98" s="52" t="s">
        <v>33</v>
      </c>
      <c r="C98" s="78" t="e">
        <f aca="false">C78-C118</f>
        <v>#VALUE!</v>
      </c>
      <c r="D98" s="78" t="n">
        <f aca="false">D78-D118</f>
        <v>-530.624620982413</v>
      </c>
      <c r="E98" s="78" t="n">
        <f aca="false">E78-E118</f>
        <v>-148.411991688929</v>
      </c>
      <c r="F98" s="78" t="n">
        <f aca="false">F78-F118</f>
        <v>-79.7157563886467</v>
      </c>
      <c r="G98" s="78" t="n">
        <f aca="false">G78-G118</f>
        <v>-37.2967328062059</v>
      </c>
      <c r="H98" s="78" t="n">
        <f aca="false">H78-H118</f>
        <v>-68.2593856655294</v>
      </c>
      <c r="I98" s="78" t="n">
        <f aca="false">I78-I118</f>
        <v>-136.518771331059</v>
      </c>
      <c r="J98" s="79" t="e">
        <f aca="false">J78-J118</f>
        <v>#VALUE!</v>
      </c>
      <c r="K98" s="78" t="n">
        <f aca="false">K78-K118</f>
        <v>-93.1806790730079</v>
      </c>
      <c r="L98" s="78" t="n">
        <f aca="false">L78-L118</f>
        <v>-92.081031307549</v>
      </c>
      <c r="M98" s="78" t="n">
        <f aca="false">M78-M118</f>
        <v>-94.2803268384669</v>
      </c>
      <c r="N98" s="78" t="n">
        <f aca="false">N78-N118</f>
        <v>-33.7479135194808</v>
      </c>
      <c r="O98" s="78" t="n">
        <f aca="false">O78-O118</f>
        <v>-32.7008565460328</v>
      </c>
      <c r="P98" s="78" t="n">
        <f aca="false">P78-P118</f>
        <v>-34.794970492927</v>
      </c>
      <c r="Q98" s="78" t="n">
        <f aca="false">Q78-Q118</f>
        <v>-102.179836512261</v>
      </c>
      <c r="R98" s="78" t="n">
        <f aca="false">R78-R118</f>
        <v>0</v>
      </c>
      <c r="S98" s="78" t="n">
        <f aca="false">S78-S118</f>
        <v>196.518804838866</v>
      </c>
      <c r="T98" s="78" t="n">
        <f aca="false">T78-T118</f>
        <v>197.368421052632</v>
      </c>
      <c r="U98" s="78" t="n">
        <f aca="false">U78-U118</f>
        <v>195.669188625097</v>
      </c>
      <c r="V98" s="78" t="n">
        <f aca="false">V78-V118</f>
        <v>-97.5292587776339</v>
      </c>
      <c r="W98" s="78" t="n">
        <f aca="false">W78-W118</f>
        <v>-221.182999036408</v>
      </c>
      <c r="X98" s="79" t="n">
        <f aca="false">X78-X118</f>
        <v>-230.566534914362</v>
      </c>
      <c r="Y98" s="79" t="n">
        <f aca="false">Y78-Y118</f>
        <v>-221.015407931296</v>
      </c>
      <c r="Z98" s="79" t="n">
        <f aca="false">Z78-Z118</f>
        <v>-211.967054263565</v>
      </c>
      <c r="AA98" s="79" t="n">
        <f aca="false">AA78-AA118</f>
        <v>-60.9418634978592</v>
      </c>
      <c r="AB98" s="79" t="n">
        <f aca="false">AB78-AB118</f>
        <v>-74.3728207221775</v>
      </c>
      <c r="AC98" s="79" t="n">
        <f aca="false">AC78-AC118</f>
        <v>-129.52800042739</v>
      </c>
      <c r="AD98" s="79" t="n">
        <f aca="false">AD78-AD118</f>
        <v>-127.680193776438</v>
      </c>
      <c r="AE98" s="79" t="n">
        <f aca="false">AE78-AE118</f>
        <v>-123.326380514956</v>
      </c>
      <c r="AF98" s="79" t="n">
        <f aca="false">AF78-AF118</f>
        <v>-126.844858239594</v>
      </c>
      <c r="AG98" s="84" t="e">
        <f aca="false">AG78-AG118</f>
        <v>#VALUE!</v>
      </c>
    </row>
    <row r="99" customFormat="false" ht="13.7" hidden="false" customHeight="true" outlineLevel="0" collapsed="false">
      <c r="A99" s="52" t="s">
        <v>34</v>
      </c>
      <c r="C99" s="78" t="e">
        <f aca="false">C79-C119</f>
        <v>#VALUE!</v>
      </c>
      <c r="D99" s="78" t="n">
        <f aca="false">D79-D119</f>
        <v>-530.624620982413</v>
      </c>
      <c r="E99" s="78" t="n">
        <f aca="false">E79-E119</f>
        <v>-148.411991688929</v>
      </c>
      <c r="F99" s="78" t="n">
        <f aca="false">F79-F119</f>
        <v>-79.7157563886467</v>
      </c>
      <c r="G99" s="78" t="n">
        <f aca="false">G79-G119</f>
        <v>-37.2967328062059</v>
      </c>
      <c r="H99" s="78" t="n">
        <f aca="false">H79-H119</f>
        <v>-68.2593856655294</v>
      </c>
      <c r="I99" s="78" t="n">
        <f aca="false">I79-I119</f>
        <v>-136.518771331059</v>
      </c>
      <c r="J99" s="79" t="e">
        <f aca="false">J79-J119</f>
        <v>#VALUE!</v>
      </c>
      <c r="K99" s="78" t="n">
        <f aca="false">K79-K119</f>
        <v>-93.1806790730061</v>
      </c>
      <c r="L99" s="78" t="n">
        <f aca="false">L79-L119</f>
        <v>-92.0810313075499</v>
      </c>
      <c r="M99" s="78" t="n">
        <f aca="false">M79-M119</f>
        <v>-94.280326838465</v>
      </c>
      <c r="N99" s="78" t="n">
        <f aca="false">N79-N119</f>
        <v>-33.7478975465838</v>
      </c>
      <c r="O99" s="78" t="n">
        <f aca="false">O79-O119</f>
        <v>-32.7013555253998</v>
      </c>
      <c r="P99" s="78" t="n">
        <f aca="false">P79-P119</f>
        <v>-34.7944395677696</v>
      </c>
      <c r="Q99" s="78" t="n">
        <f aca="false">Q79-Q119</f>
        <v>-102.179836512261</v>
      </c>
      <c r="R99" s="78" t="n">
        <f aca="false">R79-R119</f>
        <v>0</v>
      </c>
      <c r="S99" s="78" t="n">
        <f aca="false">S79-S119</f>
        <v>196.518804838865</v>
      </c>
      <c r="T99" s="78" t="n">
        <f aca="false">T79-T119</f>
        <v>197.368421052632</v>
      </c>
      <c r="U99" s="78" t="n">
        <f aca="false">U79-U119</f>
        <v>195.669188625097</v>
      </c>
      <c r="V99" s="78" t="n">
        <f aca="false">V79-V119</f>
        <v>-97.529258777633</v>
      </c>
      <c r="W99" s="78" t="n">
        <f aca="false">W79-W119</f>
        <v>-221.182999036407</v>
      </c>
      <c r="X99" s="79" t="n">
        <f aca="false">X79-X119</f>
        <v>-230.566534914362</v>
      </c>
      <c r="Y99" s="79" t="n">
        <f aca="false">Y79-Y119</f>
        <v>-221.015407931296</v>
      </c>
      <c r="Z99" s="79" t="n">
        <f aca="false">Z79-Z119</f>
        <v>-211.967054263566</v>
      </c>
      <c r="AA99" s="79" t="n">
        <f aca="false">AA79-AA119</f>
        <v>-60.9418615565264</v>
      </c>
      <c r="AB99" s="79" t="n">
        <f aca="false">AB79-AB119</f>
        <v>-74.3728207221757</v>
      </c>
      <c r="AC99" s="79" t="n">
        <f aca="false">AC79-AC119</f>
        <v>-129.528042166126</v>
      </c>
      <c r="AD99" s="79" t="n">
        <f aca="false">AD79-AD119</f>
        <v>-127.680110530922</v>
      </c>
      <c r="AE99" s="79" t="n">
        <f aca="false">AE79-AE119</f>
        <v>-123.326364903118</v>
      </c>
      <c r="AF99" s="79" t="n">
        <f aca="false">AF79-AF119</f>
        <v>-126.844839200057</v>
      </c>
      <c r="AG99" s="84" t="e">
        <f aca="false">AG79-AG119</f>
        <v>#VALUE!</v>
      </c>
    </row>
    <row r="100" customFormat="false" ht="13.7" hidden="false" customHeight="true" outlineLevel="0" collapsed="false">
      <c r="A100" s="52" t="s">
        <v>36</v>
      </c>
      <c r="C100" s="78" t="e">
        <f aca="false">C80-C120</f>
        <v>#VALUE!</v>
      </c>
      <c r="D100" s="78" t="n">
        <f aca="false">D80-D120</f>
        <v>-555.02695845227</v>
      </c>
      <c r="E100" s="78" t="n">
        <f aca="false">E80-E120</f>
        <v>-154.847174319884</v>
      </c>
      <c r="F100" s="78" t="n">
        <f aca="false">F80-F120</f>
        <v>-80.4301865980324</v>
      </c>
      <c r="G100" s="78" t="n">
        <f aca="false">G80-G120</f>
        <v>-37.6619463693896</v>
      </c>
      <c r="H100" s="78" t="n">
        <f aca="false">H80-H120</f>
        <v>-68.8705234159788</v>
      </c>
      <c r="I100" s="78" t="n">
        <f aca="false">I80-I120</f>
        <v>-137.741046831956</v>
      </c>
      <c r="J100" s="79" t="e">
        <f aca="false">J80-J120</f>
        <v>#VALUE!</v>
      </c>
      <c r="K100" s="78" t="n">
        <f aca="false">K80-K120</f>
        <v>-93.9394081993742</v>
      </c>
      <c r="L100" s="78" t="n">
        <f aca="false">L80-L120</f>
        <v>-92.8217821782182</v>
      </c>
      <c r="M100" s="78" t="n">
        <f aca="false">M80-M120</f>
        <v>-95.0570342205319</v>
      </c>
      <c r="N100" s="78" t="n">
        <f aca="false">N80-N120</f>
        <v>-34.0471986634875</v>
      </c>
      <c r="O100" s="78" t="n">
        <f aca="false">O80-O120</f>
        <v>-32.9817761202739</v>
      </c>
      <c r="P100" s="78" t="n">
        <f aca="false">P80-P120</f>
        <v>-35.1126212066974</v>
      </c>
      <c r="Q100" s="78" t="n">
        <f aca="false">Q80-Q120</f>
        <v>-105.337078651686</v>
      </c>
      <c r="R100" s="78" t="n">
        <f aca="false">R80-R120</f>
        <v>0</v>
      </c>
      <c r="S100" s="78" t="n">
        <f aca="false">S80-S120</f>
        <v>136.001651329718</v>
      </c>
      <c r="T100" s="78" t="n">
        <f aca="false">T80-T120</f>
        <v>136.61202185792</v>
      </c>
      <c r="U100" s="78" t="n">
        <f aca="false">U80-U120</f>
        <v>135.391280801518</v>
      </c>
      <c r="V100" s="78" t="n">
        <f aca="false">V80-V120</f>
        <v>-100.94212651413</v>
      </c>
      <c r="W100" s="78" t="n">
        <f aca="false">W80-W120</f>
        <v>-223.444991679681</v>
      </c>
      <c r="X100" s="79" t="n">
        <f aca="false">X80-X120</f>
        <v>-233.022636484688</v>
      </c>
      <c r="Y100" s="79" t="n">
        <f aca="false">Y80-Y120</f>
        <v>-223.271242663946</v>
      </c>
      <c r="Z100" s="79" t="n">
        <f aca="false">Z80-Z120</f>
        <v>-214.041095890411</v>
      </c>
      <c r="AA100" s="79" t="n">
        <f aca="false">AA80-AA120</f>
        <v>-62.151692270123</v>
      </c>
      <c r="AB100" s="79" t="n">
        <f aca="false">AB80-AB120</f>
        <v>-75.7455649173116</v>
      </c>
      <c r="AC100" s="79" t="n">
        <f aca="false">AC80-AC120</f>
        <v>-131.988346029566</v>
      </c>
      <c r="AD100" s="79" t="n">
        <f aca="false">AD80-AD120</f>
        <v>-130.135168511766</v>
      </c>
      <c r="AE100" s="79" t="n">
        <f aca="false">AE80-AE120</f>
        <v>-125.666530044928</v>
      </c>
      <c r="AF100" s="79" t="n">
        <f aca="false">AF80-AF120</f>
        <v>-129.263348195418</v>
      </c>
      <c r="AG100" s="84" t="e">
        <f aca="false">AG80-AG120</f>
        <v>#VALUE!</v>
      </c>
    </row>
    <row r="101" customFormat="false" ht="13.7" hidden="false" customHeight="true" outlineLevel="0" collapsed="false">
      <c r="A101" s="52" t="s">
        <v>37</v>
      </c>
      <c r="C101" s="78" t="e">
        <f aca="false">C81-C121</f>
        <v>#VALUE!</v>
      </c>
      <c r="D101" s="78" t="n">
        <f aca="false">D81-D121</f>
        <v>-713.606089438632</v>
      </c>
      <c r="E101" s="78" t="n">
        <f aca="false">E81-E121</f>
        <v>-232.270288925192</v>
      </c>
      <c r="F101" s="78" t="n">
        <f aca="false">F81-F121</f>
        <v>-275.761165736365</v>
      </c>
      <c r="G101" s="78" t="n">
        <f aca="false">G81-G121</f>
        <v>-301.296145630802</v>
      </c>
      <c r="H101" s="78" t="n">
        <f aca="false">H81-H121</f>
        <v>-275.482619104305</v>
      </c>
      <c r="I101" s="78" t="n">
        <f aca="false">I81-I121</f>
        <v>-275.482619104305</v>
      </c>
      <c r="J101" s="79" t="e">
        <f aca="false">J81-J121</f>
        <v>#VALUE!</v>
      </c>
      <c r="K101" s="78" t="n">
        <f aca="false">K81-K121</f>
        <v>-62.6262721329149</v>
      </c>
      <c r="L101" s="78" t="n">
        <f aca="false">L81-L121</f>
        <v>-61.8811881188103</v>
      </c>
      <c r="M101" s="78" t="n">
        <f aca="false">M81-M121</f>
        <v>-63.3713561470213</v>
      </c>
      <c r="N101" s="78" t="n">
        <f aca="false">N81-N121</f>
        <v>-136.187779787138</v>
      </c>
      <c r="O101" s="78" t="n">
        <f aca="false">O81-O121</f>
        <v>-131.926121372029</v>
      </c>
      <c r="P101" s="78" t="n">
        <f aca="false">P81-P121</f>
        <v>-140.449438202246</v>
      </c>
      <c r="Q101" s="78" t="n">
        <f aca="false">Q81-Q121</f>
        <v>-140.449438202248</v>
      </c>
      <c r="R101" s="78" t="n">
        <f aca="false">R81-R121</f>
        <v>-69.252077562327</v>
      </c>
      <c r="S101" s="78" t="n">
        <f aca="false">S81-S121</f>
        <v>68.000825664858</v>
      </c>
      <c r="T101" s="78" t="n">
        <f aca="false">T81-T121</f>
        <v>68.3060109289581</v>
      </c>
      <c r="U101" s="78" t="n">
        <f aca="false">U81-U121</f>
        <v>67.6956404007578</v>
      </c>
      <c r="V101" s="78" t="n">
        <f aca="false">V81-V121</f>
        <v>-161.507402422611</v>
      </c>
      <c r="W101" s="78" t="n">
        <f aca="false">W81-W121</f>
        <v>-255.365704776778</v>
      </c>
      <c r="X101" s="79" t="n">
        <f aca="false">X81-X121</f>
        <v>-266.311584553929</v>
      </c>
      <c r="Y101" s="79" t="n">
        <f aca="false">Y81-Y121</f>
        <v>-255.16713447308</v>
      </c>
      <c r="Z101" s="79" t="n">
        <f aca="false">Z81-Z121</f>
        <v>-244.618395303327</v>
      </c>
      <c r="AA101" s="79" t="n">
        <f aca="false">AA81-AA121</f>
        <v>-117.296725682663</v>
      </c>
      <c r="AB101" s="79" t="n">
        <f aca="false">AB81-AB121</f>
        <v>-65.1437505428639</v>
      </c>
      <c r="AC101" s="79" t="n">
        <f aca="false">AC81-AC121</f>
        <v>-131.988141104945</v>
      </c>
      <c r="AD101" s="79" t="n">
        <f aca="false">AD81-AD121</f>
        <v>-130.135091378905</v>
      </c>
      <c r="AE101" s="79" t="n">
        <f aca="false">AE81-AE121</f>
        <v>-125.666453982158</v>
      </c>
      <c r="AF101" s="79" t="n">
        <f aca="false">AF81-AF121</f>
        <v>-129.263228822003</v>
      </c>
      <c r="AG101" s="84" t="e">
        <f aca="false">AG81-AG121</f>
        <v>#VALUE!</v>
      </c>
    </row>
    <row r="102" customFormat="false" ht="13.7" hidden="true" customHeight="true" outlineLevel="0" collapsed="false">
      <c r="A102" s="52" t="s">
        <v>39</v>
      </c>
      <c r="C102" s="78" t="n">
        <f aca="false">C82-C122</f>
        <v>0</v>
      </c>
      <c r="D102" s="78" t="n">
        <f aca="false">D82-D122</f>
        <v>0</v>
      </c>
      <c r="E102" s="78" t="n">
        <f aca="false">E82-E122</f>
        <v>0</v>
      </c>
      <c r="F102" s="78" t="n">
        <f aca="false">F82-F122</f>
        <v>0</v>
      </c>
      <c r="G102" s="78" t="n">
        <f aca="false">G82-G122</f>
        <v>0</v>
      </c>
      <c r="H102" s="78" t="n">
        <f aca="false">H82-H122</f>
        <v>0</v>
      </c>
      <c r="I102" s="78" t="n">
        <f aca="false">I82-I122</f>
        <v>0</v>
      </c>
      <c r="J102" s="79"/>
      <c r="K102" s="78" t="e">
        <f aca="false">K82-K122</f>
        <v>#DIV/0!</v>
      </c>
      <c r="L102" s="78" t="n">
        <f aca="false">L82-L122</f>
        <v>0</v>
      </c>
      <c r="M102" s="78" t="n">
        <f aca="false">M82-M122</f>
        <v>0</v>
      </c>
      <c r="N102" s="78" t="e">
        <f aca="false">N82-N122</f>
        <v>#DIV/0!</v>
      </c>
      <c r="O102" s="78" t="n">
        <f aca="false">O82-O122</f>
        <v>0</v>
      </c>
      <c r="P102" s="78" t="n">
        <f aca="false">P82-P122</f>
        <v>0</v>
      </c>
      <c r="Q102" s="78" t="n">
        <f aca="false">Q82-Q122</f>
        <v>0</v>
      </c>
      <c r="R102" s="78" t="n">
        <f aca="false">R82-R122</f>
        <v>0</v>
      </c>
      <c r="S102" s="78" t="e">
        <f aca="false">S82-S122</f>
        <v>#DIV/0!</v>
      </c>
      <c r="T102" s="78" t="n">
        <f aca="false">T82-T122</f>
        <v>0</v>
      </c>
      <c r="U102" s="78" t="n">
        <f aca="false">U82-U122</f>
        <v>0</v>
      </c>
      <c r="V102" s="78" t="n">
        <f aca="false">V82-V122</f>
        <v>0</v>
      </c>
      <c r="W102" s="78" t="e">
        <f aca="false">W82-W122</f>
        <v>#DIV/0!</v>
      </c>
      <c r="X102" s="79" t="n">
        <f aca="false">X82-X122</f>
        <v>0</v>
      </c>
      <c r="Y102" s="79" t="n">
        <f aca="false">Y82-Y122</f>
        <v>0</v>
      </c>
      <c r="Z102" s="79" t="n">
        <f aca="false">Z82-Z122</f>
        <v>0</v>
      </c>
      <c r="AA102" s="79" t="n">
        <f aca="false">AA82-AA122</f>
        <v>0</v>
      </c>
      <c r="AB102" s="79" t="n">
        <f aca="false">AB82-AB122</f>
        <v>0</v>
      </c>
      <c r="AC102" s="79" t="n">
        <f aca="false">AC82-AC122</f>
        <v>0</v>
      </c>
      <c r="AD102" s="79" t="n">
        <f aca="false">AD82-AD122</f>
        <v>0</v>
      </c>
      <c r="AE102" s="79" t="n">
        <f aca="false">AE82-AE122</f>
        <v>0</v>
      </c>
      <c r="AF102" s="79" t="s">
        <v>43</v>
      </c>
      <c r="AG102" s="84"/>
    </row>
    <row r="103" customFormat="false" ht="13.7" hidden="false" customHeight="true" outlineLevel="0" collapsed="false">
      <c r="A103" s="54" t="s">
        <v>40</v>
      </c>
      <c r="B103" s="9"/>
      <c r="C103" s="85" t="e">
        <f aca="false">C83-C123</f>
        <v>#VALUE!</v>
      </c>
      <c r="D103" s="85" t="n">
        <f aca="false">D83-D123</f>
        <v>-158.579130986362</v>
      </c>
      <c r="E103" s="85" t="n">
        <f aca="false">E83-E123</f>
        <v>-92.908021059151</v>
      </c>
      <c r="F103" s="85" t="n">
        <f aca="false">F83-F123</f>
        <v>0</v>
      </c>
      <c r="G103" s="85"/>
      <c r="H103" s="85"/>
      <c r="I103" s="85"/>
      <c r="J103" s="86" t="e">
        <f aca="false">J83-J123</f>
        <v>#VALUE!</v>
      </c>
      <c r="K103" s="85" t="n">
        <f aca="false">K83-K123</f>
        <v>-57.616170362282</v>
      </c>
      <c r="L103" s="85" t="n">
        <f aca="false">L83-L123</f>
        <v>-56.9306930693056</v>
      </c>
      <c r="M103" s="85" t="n">
        <f aca="false">M83-M123</f>
        <v>-58.3016476552584</v>
      </c>
      <c r="N103" s="85" t="n">
        <f aca="false">N83-N123</f>
        <v>-68.093889893571</v>
      </c>
      <c r="O103" s="85" t="n">
        <f aca="false">O83-O123</f>
        <v>-65.9630606860173</v>
      </c>
      <c r="P103" s="85" t="n">
        <f aca="false">P83-P123</f>
        <v>-70.2247191011247</v>
      </c>
      <c r="Q103" s="85" t="n">
        <f aca="false">Q83-Q123</f>
        <v>-140.449438202246</v>
      </c>
      <c r="R103" s="85" t="n">
        <f aca="false">R83-R123</f>
        <v>-96.9529085872582</v>
      </c>
      <c r="S103" s="85" t="n">
        <f aca="false">S83-S123</f>
        <v>0</v>
      </c>
      <c r="T103" s="85" t="n">
        <f aca="false">T83-T123</f>
        <v>0</v>
      </c>
      <c r="U103" s="85" t="n">
        <f aca="false">U83-U123</f>
        <v>0</v>
      </c>
      <c r="V103" s="85" t="n">
        <f aca="false">V83-V123</f>
        <v>-67.29475100942</v>
      </c>
      <c r="W103" s="85" t="n">
        <f aca="false">W83-W123</f>
        <v>-38.3048557165166</v>
      </c>
      <c r="X103" s="86" t="n">
        <f aca="false">X83-X123</f>
        <v>-39.9467376830871</v>
      </c>
      <c r="Y103" s="86" t="n">
        <f aca="false">Y83-Y123</f>
        <v>-38.275070170961</v>
      </c>
      <c r="Z103" s="86" t="n">
        <f aca="false">Z83-Z123</f>
        <v>-36.6927592954999</v>
      </c>
      <c r="AA103" s="86" t="n">
        <f aca="false">AA83-AA123</f>
        <v>-55.025658658742</v>
      </c>
      <c r="AB103" s="86" t="n">
        <f aca="false">AB83-AB123</f>
        <v>-104.28113493628</v>
      </c>
      <c r="AC103" s="86" t="n">
        <f aca="false">AC83-AC123</f>
        <v>-104.196100922172</v>
      </c>
      <c r="AD103" s="86" t="n">
        <f aca="false">AD83-AD123</f>
        <v>-99.6438126387584</v>
      </c>
      <c r="AE103" s="86" t="n">
        <f aca="false">AE83-AE123</f>
        <v>-98.979365981184</v>
      </c>
      <c r="AF103" s="86" t="n">
        <f aca="false">AF83-AF123</f>
        <v>-100.939759847372</v>
      </c>
      <c r="AG103" s="88" t="e">
        <f aca="false">AG83-AG123</f>
        <v>#VALUE!</v>
      </c>
    </row>
    <row r="104" customFormat="false" ht="11.25" hidden="false" customHeight="false" outlineLevel="0" collapsed="false"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</row>
    <row r="105" customFormat="false" ht="13.5" hidden="false" customHeight="true" outlineLevel="0" collapsed="false"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</row>
    <row r="106" customFormat="false" ht="12" hidden="true" customHeight="false" outlineLevel="0" collapsed="false">
      <c r="A106" s="94" t="n">
        <f aca="false">A6-1</f>
        <v>37080</v>
      </c>
      <c r="B106" s="62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</row>
    <row r="107" customFormat="false" ht="11.25" hidden="true" customHeight="false" outlineLevel="0" collapsed="false">
      <c r="A107" s="95" t="s">
        <v>18</v>
      </c>
      <c r="B107" s="9"/>
      <c r="C107" s="96"/>
      <c r="D107" s="96"/>
      <c r="E107" s="96"/>
      <c r="F107" s="96"/>
      <c r="G107" s="96"/>
      <c r="H107" s="96"/>
      <c r="I107" s="96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96"/>
      <c r="AG107" s="81"/>
    </row>
    <row r="108" customFormat="false" ht="11.25" hidden="true" customHeight="false" outlineLevel="0" collapsed="false">
      <c r="A108" s="75" t="s">
        <v>20</v>
      </c>
      <c r="B108" s="38"/>
      <c r="C108" s="78"/>
      <c r="D108" s="78"/>
      <c r="E108" s="78"/>
      <c r="F108" s="78"/>
      <c r="G108" s="78"/>
      <c r="H108" s="78"/>
      <c r="I108" s="78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79"/>
      <c r="AD108" s="79"/>
      <c r="AE108" s="79"/>
      <c r="AF108" s="78"/>
      <c r="AG108" s="84"/>
    </row>
    <row r="109" customFormat="false" ht="11.25" hidden="true" customHeight="false" outlineLevel="0" collapsed="false">
      <c r="A109" s="75" t="s">
        <v>22</v>
      </c>
      <c r="B109" s="9"/>
      <c r="C109" s="78"/>
      <c r="D109" s="78"/>
      <c r="E109" s="78"/>
      <c r="F109" s="78"/>
      <c r="G109" s="78"/>
      <c r="H109" s="78"/>
      <c r="I109" s="78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  <c r="AC109" s="79"/>
      <c r="AD109" s="79"/>
      <c r="AE109" s="79"/>
      <c r="AF109" s="78"/>
      <c r="AG109" s="84"/>
    </row>
    <row r="110" customFormat="false" ht="11.25" hidden="true" customHeight="false" outlineLevel="0" collapsed="false">
      <c r="A110" s="75" t="s">
        <v>23</v>
      </c>
      <c r="B110" s="9"/>
      <c r="C110" s="78"/>
      <c r="D110" s="78"/>
      <c r="E110" s="78"/>
      <c r="F110" s="78"/>
      <c r="G110" s="78"/>
      <c r="H110" s="78"/>
      <c r="I110" s="78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79"/>
      <c r="AD110" s="79"/>
      <c r="AE110" s="79"/>
      <c r="AF110" s="78"/>
      <c r="AG110" s="84"/>
    </row>
    <row r="111" customFormat="false" ht="11.25" hidden="true" customHeight="false" outlineLevel="0" collapsed="false">
      <c r="A111" s="75" t="s">
        <v>24</v>
      </c>
      <c r="B111" s="44"/>
      <c r="C111" s="78"/>
      <c r="D111" s="78"/>
      <c r="E111" s="78"/>
      <c r="F111" s="78"/>
      <c r="G111" s="78"/>
      <c r="H111" s="78"/>
      <c r="I111" s="78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  <c r="AC111" s="79"/>
      <c r="AD111" s="79"/>
      <c r="AE111" s="79"/>
      <c r="AF111" s="78"/>
      <c r="AG111" s="84"/>
    </row>
    <row r="112" customFormat="false" ht="11.25" hidden="true" customHeight="false" outlineLevel="0" collapsed="false">
      <c r="A112" s="75" t="s">
        <v>26</v>
      </c>
      <c r="B112" s="9"/>
      <c r="C112" s="78"/>
      <c r="D112" s="78"/>
      <c r="E112" s="78"/>
      <c r="F112" s="78"/>
      <c r="G112" s="78"/>
      <c r="H112" s="78"/>
      <c r="I112" s="78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  <c r="AC112" s="79"/>
      <c r="AD112" s="79"/>
      <c r="AE112" s="79"/>
      <c r="AF112" s="78"/>
      <c r="AG112" s="84"/>
    </row>
    <row r="113" customFormat="false" ht="11.25" hidden="true" customHeight="false" outlineLevel="0" collapsed="false">
      <c r="A113" s="52" t="s">
        <v>27</v>
      </c>
      <c r="C113" s="78" t="n">
        <v>11503.3173390202</v>
      </c>
      <c r="D113" s="78" t="n">
        <v>11013.2158590308</v>
      </c>
      <c r="E113" s="78" t="n">
        <v>8885.85099111415</v>
      </c>
      <c r="F113" s="78" t="n">
        <v>9638.35571299119</v>
      </c>
      <c r="G113" s="78" t="n">
        <v>9872.69420628735</v>
      </c>
      <c r="H113" s="78" t="n">
        <v>9266.16915422886</v>
      </c>
      <c r="I113" s="78" t="n">
        <v>10385.5721393035</v>
      </c>
      <c r="J113" s="79" t="n">
        <v>10260.1849755391</v>
      </c>
      <c r="K113" s="79" t="n">
        <v>10047.2485996143</v>
      </c>
      <c r="L113" s="79" t="n">
        <v>9931.89557321226</v>
      </c>
      <c r="M113" s="79" t="n">
        <v>10162.6016260163</v>
      </c>
      <c r="N113" s="79" t="n">
        <v>9409.01047802631</v>
      </c>
      <c r="O113" s="79" t="n">
        <v>9482.98259288127</v>
      </c>
      <c r="P113" s="79" t="n">
        <v>9335.03836317136</v>
      </c>
      <c r="Q113" s="79" t="n">
        <v>9327.41116751269</v>
      </c>
      <c r="R113" s="79" t="n">
        <v>10964.9122807018</v>
      </c>
      <c r="S113" s="79" t="n">
        <v>10804.21394054</v>
      </c>
      <c r="T113" s="79" t="n">
        <v>11129.3859649123</v>
      </c>
      <c r="U113" s="79" t="n">
        <v>10479.0419161677</v>
      </c>
      <c r="V113" s="79" t="n">
        <v>7040.08221993834</v>
      </c>
      <c r="W113" s="79" t="n">
        <v>7858.63359938992</v>
      </c>
      <c r="X113" s="79" t="n">
        <v>7832.00908059024</v>
      </c>
      <c r="Y113" s="79" t="n">
        <v>7751.49288011024</v>
      </c>
      <c r="Z113" s="79" t="n">
        <v>7992.39883746926</v>
      </c>
      <c r="AA113" s="79" t="n">
        <v>9220.41920216362</v>
      </c>
      <c r="AB113" s="79" t="n">
        <v>8484.38340698403</v>
      </c>
      <c r="AC113" s="79" t="n">
        <v>8473.73655691129</v>
      </c>
      <c r="AD113" s="79" t="n">
        <v>8397.49893315027</v>
      </c>
      <c r="AE113" s="79" t="n">
        <v>8225.84350140525</v>
      </c>
      <c r="AF113" s="78" t="n">
        <v>8365.6929971556</v>
      </c>
      <c r="AG113" s="84" t="n">
        <v>9209.56480438216</v>
      </c>
      <c r="AJ113" s="3" t="s">
        <v>44</v>
      </c>
    </row>
    <row r="114" customFormat="false" ht="11.25" hidden="true" customHeight="false" outlineLevel="0" collapsed="false">
      <c r="A114" s="52" t="s">
        <v>28</v>
      </c>
      <c r="C114" s="78" t="n">
        <v>11708.2341327449</v>
      </c>
      <c r="D114" s="78" t="n">
        <v>10082.7715387406</v>
      </c>
      <c r="E114" s="78" t="n">
        <v>6024.09638554217</v>
      </c>
      <c r="F114" s="78" t="n">
        <v>7727.53291356611</v>
      </c>
      <c r="G114" s="78" t="n">
        <v>7910.18116866548</v>
      </c>
      <c r="H114" s="78" t="n">
        <v>7568.2382133995</v>
      </c>
      <c r="I114" s="78" t="n">
        <v>8188.58560794045</v>
      </c>
      <c r="J114" s="79" t="n">
        <v>8885.65874264845</v>
      </c>
      <c r="K114" s="79" t="n">
        <v>8347.76093250237</v>
      </c>
      <c r="L114" s="79" t="n">
        <v>8314.35079726652</v>
      </c>
      <c r="M114" s="79" t="n">
        <v>8381.17106773823</v>
      </c>
      <c r="N114" s="79" t="n">
        <v>8599.92780003727</v>
      </c>
      <c r="O114" s="79" t="n">
        <v>8675.68257208472</v>
      </c>
      <c r="P114" s="79" t="n">
        <v>8524.17302798982</v>
      </c>
      <c r="Q114" s="79" t="n">
        <v>9200.5076142132</v>
      </c>
      <c r="R114" s="79" t="n">
        <v>10470.5882352941</v>
      </c>
      <c r="S114" s="79" t="n">
        <v>11983.2579375968</v>
      </c>
      <c r="T114" s="79" t="n">
        <v>12552.7426160338</v>
      </c>
      <c r="U114" s="79" t="n">
        <v>11413.7732591598</v>
      </c>
      <c r="V114" s="79" t="n">
        <v>6064.94746895893</v>
      </c>
      <c r="W114" s="79" t="n">
        <v>6920.19477902929</v>
      </c>
      <c r="X114" s="79" t="n">
        <v>6949.15254237288</v>
      </c>
      <c r="Y114" s="79" t="n">
        <v>6990.22505114799</v>
      </c>
      <c r="Z114" s="79" t="n">
        <v>6821.20674356699</v>
      </c>
      <c r="AA114" s="79" t="n">
        <v>8687.68147363452</v>
      </c>
      <c r="AB114" s="79" t="n">
        <v>8022.69390620251</v>
      </c>
      <c r="AC114" s="79" t="n">
        <v>7908.8641394339</v>
      </c>
      <c r="AD114" s="79" t="n">
        <v>7932.76588590076</v>
      </c>
      <c r="AE114" s="79" t="n">
        <v>7779.21058725888</v>
      </c>
      <c r="AF114" s="78" t="n">
        <v>7873.61353753118</v>
      </c>
      <c r="AG114" s="84" t="n">
        <v>8610.29714454871</v>
      </c>
    </row>
    <row r="115" customFormat="false" ht="11.25" hidden="true" customHeight="false" outlineLevel="0" collapsed="false">
      <c r="A115" s="52" t="s">
        <v>29</v>
      </c>
      <c r="C115" s="78" t="n">
        <v>15025.2598571512</v>
      </c>
      <c r="D115" s="78" t="n">
        <v>13002.1346788279</v>
      </c>
      <c r="E115" s="78" t="n">
        <v>8223.3696691528</v>
      </c>
      <c r="F115" s="78" t="n">
        <v>10242.04759179</v>
      </c>
      <c r="G115" s="78" t="n">
        <v>10653.2278642511</v>
      </c>
      <c r="H115" s="78" t="n">
        <v>10359.8014888337</v>
      </c>
      <c r="I115" s="78" t="n">
        <v>10359.8014888337</v>
      </c>
      <c r="J115" s="79" t="n">
        <v>11623.2029492305</v>
      </c>
      <c r="K115" s="79" t="n">
        <v>10749.1716117154</v>
      </c>
      <c r="L115" s="79" t="n">
        <v>10706.1503416857</v>
      </c>
      <c r="M115" s="79" t="n">
        <v>10792.1928817451</v>
      </c>
      <c r="N115" s="79" t="n">
        <v>10589.7855325336</v>
      </c>
      <c r="O115" s="79" t="n">
        <v>10238.0952380952</v>
      </c>
      <c r="P115" s="79" t="n">
        <v>10941.475826972</v>
      </c>
      <c r="Q115" s="79" t="n">
        <v>11421.3197969543</v>
      </c>
      <c r="R115" s="79" t="n">
        <v>12705.8823529412</v>
      </c>
      <c r="S115" s="79" t="n">
        <v>14299.3498078886</v>
      </c>
      <c r="T115" s="79" t="n">
        <v>14978.9029535865</v>
      </c>
      <c r="U115" s="79" t="n">
        <v>13619.7966621907</v>
      </c>
      <c r="V115" s="79" t="n">
        <v>7449.85673352436</v>
      </c>
      <c r="W115" s="79" t="n">
        <v>8326.73843330353</v>
      </c>
      <c r="X115" s="79" t="n">
        <v>8361.58192090396</v>
      </c>
      <c r="Y115" s="79" t="n">
        <v>8411.00250056831</v>
      </c>
      <c r="Z115" s="79" t="n">
        <v>8207.63087843833</v>
      </c>
      <c r="AA115" s="79" t="n">
        <v>10683.4111828925</v>
      </c>
      <c r="AB115" s="79" t="n">
        <v>9797.07316237999</v>
      </c>
      <c r="AC115" s="79" t="n">
        <v>9339.70914084045</v>
      </c>
      <c r="AD115" s="79" t="n">
        <v>9159.64723031761</v>
      </c>
      <c r="AE115" s="79" t="n">
        <v>9038.49360231856</v>
      </c>
      <c r="AF115" s="78" t="n">
        <v>9179.2833244922</v>
      </c>
      <c r="AG115" s="84" t="n">
        <v>10520.0213973194</v>
      </c>
    </row>
    <row r="116" customFormat="false" ht="11.25" hidden="true" customHeight="false" outlineLevel="0" collapsed="false">
      <c r="A116" s="52" t="s">
        <v>31</v>
      </c>
      <c r="C116" s="78" t="n">
        <v>10216.4508448987</v>
      </c>
      <c r="D116" s="78" t="n">
        <v>8150.59188822045</v>
      </c>
      <c r="E116" s="78" t="n">
        <v>6263.14782941289</v>
      </c>
      <c r="F116" s="78" t="n">
        <v>8034.18104505683</v>
      </c>
      <c r="G116" s="78" t="n">
        <v>8356.72365399337</v>
      </c>
      <c r="H116" s="78" t="n">
        <v>8126.55086848635</v>
      </c>
      <c r="I116" s="78" t="n">
        <v>8126.55086848635</v>
      </c>
      <c r="J116" s="79" t="n">
        <v>8166.09290189721</v>
      </c>
      <c r="K116" s="79" t="n">
        <v>8347.76093250237</v>
      </c>
      <c r="L116" s="79" t="n">
        <v>8314.35079726652</v>
      </c>
      <c r="M116" s="79" t="n">
        <v>8381.17106773823</v>
      </c>
      <c r="N116" s="79" t="n">
        <v>8373.31879316612</v>
      </c>
      <c r="O116" s="79" t="n">
        <v>8095.23809523809</v>
      </c>
      <c r="P116" s="79" t="n">
        <v>8651.39949109415</v>
      </c>
      <c r="Q116" s="79" t="n">
        <v>8756.34517766497</v>
      </c>
      <c r="R116" s="79" t="n">
        <v>9647.05882352941</v>
      </c>
      <c r="S116" s="79" t="n">
        <v>9465.76677423611</v>
      </c>
      <c r="T116" s="79" t="n">
        <v>9915.61181434599</v>
      </c>
      <c r="U116" s="79" t="n">
        <v>9015.92173412622</v>
      </c>
      <c r="V116" s="79" t="n">
        <v>6303.72492836676</v>
      </c>
      <c r="W116" s="79" t="n">
        <v>7032.71827137123</v>
      </c>
      <c r="X116" s="79" t="n">
        <v>7062.14689265537</v>
      </c>
      <c r="Y116" s="79" t="n">
        <v>7103.88724710161</v>
      </c>
      <c r="Z116" s="79" t="n">
        <v>6932.1206743567</v>
      </c>
      <c r="AA116" s="79" t="n">
        <v>8169.09912233999</v>
      </c>
      <c r="AB116" s="79" t="n">
        <v>7493.01248550064</v>
      </c>
      <c r="AC116" s="79" t="n">
        <v>7575.95756770348</v>
      </c>
      <c r="AD116" s="79" t="n">
        <v>7512.49948392984</v>
      </c>
      <c r="AE116" s="79" t="n">
        <v>7450.0848052687</v>
      </c>
      <c r="AF116" s="78" t="n">
        <v>7512.84728563401</v>
      </c>
      <c r="AG116" s="84" t="n">
        <v>8080.24035824544</v>
      </c>
    </row>
    <row r="117" customFormat="false" ht="11.25" hidden="true" customHeight="false" outlineLevel="0" collapsed="false">
      <c r="A117" s="52" t="s">
        <v>32</v>
      </c>
      <c r="C117" s="78" t="n">
        <v>18190.0005806864</v>
      </c>
      <c r="D117" s="78" t="n">
        <v>15718.998641568</v>
      </c>
      <c r="E117" s="78" t="n">
        <v>9801.10919869956</v>
      </c>
      <c r="F117" s="78" t="n">
        <v>12449.9141385232</v>
      </c>
      <c r="G117" s="78" t="n">
        <v>12949.7320745088</v>
      </c>
      <c r="H117" s="78" t="n">
        <v>12593.0521091811</v>
      </c>
      <c r="I117" s="78" t="n">
        <v>12593.0521091811</v>
      </c>
      <c r="J117" s="79" t="n">
        <v>14040.0056398693</v>
      </c>
      <c r="K117" s="79" t="n">
        <v>12578.8178434967</v>
      </c>
      <c r="L117" s="79" t="n">
        <v>12528.4738041002</v>
      </c>
      <c r="M117" s="79" t="n">
        <v>12629.1618828932</v>
      </c>
      <c r="N117" s="79" t="n">
        <v>11821.1559432933</v>
      </c>
      <c r="O117" s="79" t="n">
        <v>11428.5714285714</v>
      </c>
      <c r="P117" s="79" t="n">
        <v>12213.7404580153</v>
      </c>
      <c r="Q117" s="79" t="n">
        <v>12436.5482233503</v>
      </c>
      <c r="R117" s="79" t="n">
        <v>14588.2352941176</v>
      </c>
      <c r="S117" s="79" t="n">
        <v>17118.9399108525</v>
      </c>
      <c r="T117" s="79" t="n">
        <v>17932.4894514768</v>
      </c>
      <c r="U117" s="79" t="n">
        <v>16305.3903702283</v>
      </c>
      <c r="V117" s="79" t="n">
        <v>8978.03247373448</v>
      </c>
      <c r="W117" s="79" t="n">
        <v>10127.1143107746</v>
      </c>
      <c r="X117" s="79" t="n">
        <v>10169.4915254237</v>
      </c>
      <c r="Y117" s="79" t="n">
        <v>10229.5976358263</v>
      </c>
      <c r="Z117" s="79" t="n">
        <v>9982.25377107365</v>
      </c>
      <c r="AA117" s="79" t="n">
        <v>12516.2331425059</v>
      </c>
      <c r="AB117" s="79" t="n">
        <v>11705.3387606953</v>
      </c>
      <c r="AC117" s="79" t="n">
        <v>11689.0505000916</v>
      </c>
      <c r="AD117" s="79" t="n">
        <v>11598.0051638774</v>
      </c>
      <c r="AE117" s="79" t="n">
        <v>11657.1711718557</v>
      </c>
      <c r="AF117" s="78" t="n">
        <v>11648.0756119416</v>
      </c>
      <c r="AG117" s="84" t="n">
        <v>12466.9917593693</v>
      </c>
    </row>
    <row r="118" customFormat="false" ht="11.25" hidden="true" customHeight="false" outlineLevel="0" collapsed="false">
      <c r="A118" s="52" t="s">
        <v>33</v>
      </c>
      <c r="C118" s="78" t="n">
        <v>14486.9021131233</v>
      </c>
      <c r="D118" s="78" t="n">
        <v>15691.3280776228</v>
      </c>
      <c r="E118" s="78" t="n">
        <v>8830.51350549124</v>
      </c>
      <c r="F118" s="78" t="n">
        <v>8313.2145948162</v>
      </c>
      <c r="G118" s="78" t="n">
        <v>8802.02894226466</v>
      </c>
      <c r="H118" s="78" t="n">
        <v>7986.34812286689</v>
      </c>
      <c r="I118" s="78" t="n">
        <v>8873.72013651877</v>
      </c>
      <c r="J118" s="79" t="n">
        <v>11830.4895727634</v>
      </c>
      <c r="K118" s="79" t="n">
        <v>8507.91815439001</v>
      </c>
      <c r="L118" s="79" t="n">
        <v>8450.99269652061</v>
      </c>
      <c r="M118" s="79" t="n">
        <v>8564.84361225941</v>
      </c>
      <c r="N118" s="79" t="n">
        <v>8842.42435741724</v>
      </c>
      <c r="O118" s="79" t="n">
        <v>8507.46005903638</v>
      </c>
      <c r="P118" s="79" t="n">
        <v>9177.38865579809</v>
      </c>
      <c r="Q118" s="79" t="n">
        <v>9809.26430517711</v>
      </c>
      <c r="R118" s="79" t="n">
        <v>12098.9304812834</v>
      </c>
      <c r="S118" s="79" t="n">
        <v>15393.9730457111</v>
      </c>
      <c r="T118" s="79" t="n">
        <v>15460.5263157895</v>
      </c>
      <c r="U118" s="79" t="n">
        <v>15327.4197756327</v>
      </c>
      <c r="V118" s="79" t="n">
        <v>7997.39921976593</v>
      </c>
      <c r="W118" s="79" t="n">
        <v>7962.75075531654</v>
      </c>
      <c r="X118" s="79" t="n">
        <v>8249.3410515691</v>
      </c>
      <c r="Y118" s="79" t="n">
        <v>7958.13386233716</v>
      </c>
      <c r="Z118" s="79" t="n">
        <v>7680.77735204336</v>
      </c>
      <c r="AA118" s="79" t="n">
        <v>9933.65097742352</v>
      </c>
      <c r="AB118" s="79" t="n">
        <v>9468.05228423722</v>
      </c>
      <c r="AC118" s="79" t="n">
        <v>9319.4048967941</v>
      </c>
      <c r="AD118" s="79" t="n">
        <v>9303.83416701044</v>
      </c>
      <c r="AE118" s="79" t="n">
        <v>9410.5967389793</v>
      </c>
      <c r="AF118" s="78" t="n">
        <v>9344.61193426128</v>
      </c>
      <c r="AG118" s="84" t="n">
        <v>9966.16237896616</v>
      </c>
    </row>
    <row r="119" customFormat="false" ht="11.25" hidden="true" customHeight="false" outlineLevel="0" collapsed="false">
      <c r="A119" s="52" t="s">
        <v>34</v>
      </c>
      <c r="C119" s="78" t="n">
        <v>14468.1338755281</v>
      </c>
      <c r="D119" s="78" t="n">
        <v>15322.1979065046</v>
      </c>
      <c r="E119" s="78" t="n">
        <v>8459.48126168165</v>
      </c>
      <c r="F119" s="78" t="n">
        <v>8313.2145948162</v>
      </c>
      <c r="G119" s="78" t="n">
        <v>8578.24854542742</v>
      </c>
      <c r="H119" s="78" t="n">
        <v>7781.56892431474</v>
      </c>
      <c r="I119" s="78" t="n">
        <v>8668.94250029997</v>
      </c>
      <c r="J119" s="79" t="n">
        <v>11640.7569096326</v>
      </c>
      <c r="K119" s="79" t="n">
        <v>8259.19092899616</v>
      </c>
      <c r="L119" s="79" t="n">
        <v>8204.95245063548</v>
      </c>
      <c r="M119" s="79" t="n">
        <v>8313.42940735683</v>
      </c>
      <c r="N119" s="79" t="n">
        <v>8707.43422424484</v>
      </c>
      <c r="O119" s="79" t="n">
        <v>8376.65810658201</v>
      </c>
      <c r="P119" s="79" t="n">
        <v>9038.21034190766</v>
      </c>
      <c r="Q119" s="79" t="n">
        <v>9468.66381070919</v>
      </c>
      <c r="R119" s="79" t="n">
        <v>11697.8609625668</v>
      </c>
      <c r="S119" s="79" t="n">
        <v>15131.9479725926</v>
      </c>
      <c r="T119" s="79" t="n">
        <v>15197.3684210526</v>
      </c>
      <c r="U119" s="79" t="n">
        <v>15066.5275241325</v>
      </c>
      <c r="V119" s="79" t="n">
        <v>7711.31230268739</v>
      </c>
      <c r="W119" s="79" t="n">
        <v>7773.16500638748</v>
      </c>
      <c r="X119" s="79" t="n">
        <v>8051.71259307108</v>
      </c>
      <c r="Y119" s="79" t="n">
        <v>7768.69112055962</v>
      </c>
      <c r="Z119" s="79" t="n">
        <v>7499.09130553173</v>
      </c>
      <c r="AA119" s="79" t="n">
        <v>9694.41894389921</v>
      </c>
      <c r="AB119" s="79" t="n">
        <v>9172.07205270475</v>
      </c>
      <c r="AC119" s="79" t="n">
        <v>9063.92747764034</v>
      </c>
      <c r="AD119" s="79" t="n">
        <v>9088.94236013241</v>
      </c>
      <c r="AE119" s="79" t="n">
        <v>9306.85106771292</v>
      </c>
      <c r="AF119" s="78" t="n">
        <v>9153.24030182856</v>
      </c>
      <c r="AG119" s="84" t="n">
        <v>9737.87205866983</v>
      </c>
    </row>
    <row r="120" customFormat="false" ht="11.25" hidden="true" customHeight="false" outlineLevel="0" collapsed="false">
      <c r="A120" s="52" t="s">
        <v>36</v>
      </c>
      <c r="C120" s="78" t="n">
        <v>15560.8779106686</v>
      </c>
      <c r="D120" s="78" t="n">
        <v>16730.0983190612</v>
      </c>
      <c r="E120" s="78" t="n">
        <v>9910.19056691737</v>
      </c>
      <c r="F120" s="78" t="n">
        <v>8656.55585744055</v>
      </c>
      <c r="G120" s="78" t="n">
        <v>9189.98384949816</v>
      </c>
      <c r="H120" s="78" t="n">
        <v>8746.98575863168</v>
      </c>
      <c r="I120" s="78" t="n">
        <v>8793.81721013177</v>
      </c>
      <c r="J120" s="79" t="n">
        <v>12714.4306635219</v>
      </c>
      <c r="K120" s="79" t="n">
        <v>8643.04446428044</v>
      </c>
      <c r="L120" s="79" t="n">
        <v>8540.84085934795</v>
      </c>
      <c r="M120" s="79" t="n">
        <v>8745.24806921293</v>
      </c>
      <c r="N120" s="79" t="n">
        <v>8988.39352635994</v>
      </c>
      <c r="O120" s="79" t="n">
        <v>8707.12406907249</v>
      </c>
      <c r="P120" s="79" t="n">
        <v>9269.6629836474</v>
      </c>
      <c r="Q120" s="79" t="n">
        <v>10112.3595505618</v>
      </c>
      <c r="R120" s="79" t="n">
        <v>12673.1301939058</v>
      </c>
      <c r="S120" s="79" t="n">
        <v>16184.1965082367</v>
      </c>
      <c r="T120" s="79" t="n">
        <v>16256.8306010929</v>
      </c>
      <c r="U120" s="79" t="n">
        <v>16111.5624153804</v>
      </c>
      <c r="V120" s="79" t="n">
        <v>8411.84387617766</v>
      </c>
      <c r="W120" s="79" t="n">
        <v>8107.86104294731</v>
      </c>
      <c r="X120" s="79" t="n">
        <v>8455.39272228348</v>
      </c>
      <c r="Y120" s="79" t="n">
        <v>8101.55643586998</v>
      </c>
      <c r="Z120" s="79" t="n">
        <v>7766.63397068847</v>
      </c>
      <c r="AA120" s="79" t="n">
        <v>9886.87459735701</v>
      </c>
      <c r="AB120" s="79" t="n">
        <v>9640.46078736027</v>
      </c>
      <c r="AC120" s="79" t="n">
        <v>9500.26877152383</v>
      </c>
      <c r="AD120" s="79" t="n">
        <v>9504.47023241423</v>
      </c>
      <c r="AE120" s="79" t="n">
        <v>9609.10499717393</v>
      </c>
      <c r="AF120" s="78" t="n">
        <v>9537.94800037067</v>
      </c>
      <c r="AG120" s="84" t="n">
        <v>10269.6041517462</v>
      </c>
    </row>
    <row r="121" customFormat="false" ht="11.25" hidden="true" customHeight="false" outlineLevel="0" collapsed="false">
      <c r="A121" s="52" t="s">
        <v>37</v>
      </c>
      <c r="C121" s="78" t="n">
        <v>17201.4291808227</v>
      </c>
      <c r="D121" s="78" t="n">
        <v>18157.3104979385</v>
      </c>
      <c r="E121" s="78" t="n">
        <v>10591.5148732979</v>
      </c>
      <c r="F121" s="78" t="n">
        <v>9031.15937437837</v>
      </c>
      <c r="G121" s="78" t="n">
        <v>9867.42822475267</v>
      </c>
      <c r="H121" s="78" t="n">
        <v>9022.03699117193</v>
      </c>
      <c r="I121" s="78" t="n">
        <v>9022.03699117193</v>
      </c>
      <c r="J121" s="79" t="n">
        <v>13745.3534816094</v>
      </c>
      <c r="K121" s="79" t="n">
        <v>8767.67809860834</v>
      </c>
      <c r="L121" s="79" t="n">
        <v>8663.36633663366</v>
      </c>
      <c r="M121" s="79" t="n">
        <v>8871.98986058302</v>
      </c>
      <c r="N121" s="79" t="n">
        <v>9192.67513563191</v>
      </c>
      <c r="O121" s="79" t="n">
        <v>8905.01319261214</v>
      </c>
      <c r="P121" s="79" t="n">
        <v>9480.33707865168</v>
      </c>
      <c r="Q121" s="79" t="n">
        <v>10674.1573033708</v>
      </c>
      <c r="R121" s="79" t="n">
        <v>12742.3822714681</v>
      </c>
      <c r="S121" s="79" t="n">
        <v>16388.7456542793</v>
      </c>
      <c r="T121" s="79" t="n">
        <v>16462.8419719759</v>
      </c>
      <c r="U121" s="79" t="n">
        <v>16314.6493365827</v>
      </c>
      <c r="V121" s="79" t="n">
        <v>8734.85888639016</v>
      </c>
      <c r="W121" s="79" t="n">
        <v>8299.38540524529</v>
      </c>
      <c r="X121" s="79" t="n">
        <v>8655.12649800266</v>
      </c>
      <c r="Y121" s="79" t="n">
        <v>8292.9318703751</v>
      </c>
      <c r="Z121" s="79" t="n">
        <v>7950.09784735812</v>
      </c>
      <c r="AA121" s="79" t="n">
        <v>10439.7594906855</v>
      </c>
      <c r="AB121" s="79" t="n">
        <v>9846.87398994068</v>
      </c>
      <c r="AC121" s="79" t="n">
        <v>9796.74366733262</v>
      </c>
      <c r="AD121" s="79" t="n">
        <v>9739.88838417645</v>
      </c>
      <c r="AE121" s="79" t="n">
        <v>9781.57576382029</v>
      </c>
      <c r="AF121" s="78" t="n">
        <v>9772.73593844312</v>
      </c>
      <c r="AG121" s="84" t="n">
        <v>10533.928705697</v>
      </c>
    </row>
    <row r="122" customFormat="false" ht="11.25" hidden="true" customHeight="false" outlineLevel="0" collapsed="false">
      <c r="A122" s="52" t="s">
        <v>39</v>
      </c>
      <c r="C122" s="78"/>
      <c r="D122" s="78"/>
      <c r="E122" s="78"/>
      <c r="F122" s="78"/>
      <c r="G122" s="78"/>
      <c r="H122" s="78"/>
      <c r="I122" s="78"/>
      <c r="J122" s="79" t="e">
        <f aca="false"/>
        <v>#DIV/0!</v>
      </c>
      <c r="K122" s="79" t="e">
        <f aca="false"/>
        <v>#DIV/0!</v>
      </c>
      <c r="L122" s="79"/>
      <c r="M122" s="79"/>
      <c r="N122" s="79" t="e">
        <f aca="false"/>
        <v>#DIV/0!</v>
      </c>
      <c r="O122" s="79"/>
      <c r="P122" s="79"/>
      <c r="Q122" s="79"/>
      <c r="R122" s="79"/>
      <c r="S122" s="79" t="e">
        <f aca="false"/>
        <v>#DIV/0!</v>
      </c>
      <c r="T122" s="79"/>
      <c r="U122" s="79"/>
      <c r="V122" s="79"/>
      <c r="W122" s="79" t="e">
        <f aca="false"/>
        <v>#DIV/0!</v>
      </c>
      <c r="X122" s="79"/>
      <c r="Y122" s="79"/>
      <c r="Z122" s="79"/>
      <c r="AA122" s="79"/>
      <c r="AB122" s="79"/>
      <c r="AC122" s="79"/>
      <c r="AD122" s="79"/>
      <c r="AE122" s="79"/>
      <c r="AF122" s="78" t="s">
        <v>43</v>
      </c>
      <c r="AG122" s="84"/>
    </row>
    <row r="123" customFormat="false" ht="12" hidden="true" customHeight="false" outlineLevel="0" collapsed="false">
      <c r="A123" s="54" t="s">
        <v>40</v>
      </c>
      <c r="B123" s="9"/>
      <c r="C123" s="85" t="n">
        <v>13088.3277258106</v>
      </c>
      <c r="D123" s="85" t="n">
        <v>14113.5426577862</v>
      </c>
      <c r="E123" s="85" t="n">
        <v>11117.9936592998</v>
      </c>
      <c r="F123" s="85" t="n">
        <v>8961.29806270296</v>
      </c>
      <c r="G123" s="85" t="n">
        <v>10268.1501617845</v>
      </c>
      <c r="H123" s="85" t="n">
        <v>8561.97924653361</v>
      </c>
      <c r="I123" s="85" t="n">
        <v>8906.33238905389</v>
      </c>
      <c r="J123" s="79" t="n">
        <v>11820.2905263999</v>
      </c>
      <c r="K123" s="79" t="n">
        <v>8633.07760611769</v>
      </c>
      <c r="L123" s="79" t="n">
        <v>8999.99826261313</v>
      </c>
      <c r="M123" s="79" t="n">
        <v>8266.15694962225</v>
      </c>
      <c r="N123" s="79" t="n">
        <v>8578.5484989688</v>
      </c>
      <c r="O123" s="79" t="n">
        <v>8350.92086590689</v>
      </c>
      <c r="P123" s="79" t="n">
        <v>8806.1761320307</v>
      </c>
      <c r="Q123" s="79" t="n">
        <v>9789.32755716731</v>
      </c>
      <c r="R123" s="79" t="n">
        <v>10692.5192962393</v>
      </c>
      <c r="S123" s="79" t="n">
        <v>12104.1459260781</v>
      </c>
      <c r="T123" s="79" t="n">
        <v>12158.4678608212</v>
      </c>
      <c r="U123" s="79" t="n">
        <v>12049.823991335</v>
      </c>
      <c r="V123" s="79" t="n">
        <v>9650.06791085286</v>
      </c>
      <c r="W123" s="79" t="n">
        <v>8561.98729661879</v>
      </c>
      <c r="X123" s="79" t="n">
        <v>9233.02316475169</v>
      </c>
      <c r="Y123" s="79" t="n">
        <v>8400.10159962881</v>
      </c>
      <c r="Z123" s="79" t="n">
        <v>8052.83712547586</v>
      </c>
      <c r="AA123" s="86" t="n">
        <v>9515.87749886061</v>
      </c>
      <c r="AB123" s="86" t="n">
        <v>9380.82219970599</v>
      </c>
      <c r="AC123" s="86" t="n">
        <v>9348.37287506859</v>
      </c>
      <c r="AD123" s="86" t="n">
        <v>8820.40773405559</v>
      </c>
      <c r="AE123" s="86" t="n">
        <v>9190.40169863182</v>
      </c>
      <c r="AF123" s="85" t="n">
        <v>9119.72743591867</v>
      </c>
      <c r="AG123" s="88" t="n">
        <v>9563.78875349776</v>
      </c>
    </row>
  </sheetData>
  <printOptions headings="false" gridLines="false" gridLinesSet="true" horizontalCentered="false" verticalCentered="false"/>
  <pageMargins left="0.25" right="0.25" top="0.984027777777778" bottom="0.2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Roman,Bold"&amp;12EAST POWER DESK PRICE REPORT
Peak Prices and Heat Rates</oddHeader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13</xdr:col>
                    <xdr:colOff>564840</xdr:colOff>
                    <xdr:row>1</xdr:row>
                    <xdr:rowOff>37800</xdr:rowOff>
                  </from>
                  <to>
                    <xdr:col>17</xdr:col>
                    <xdr:colOff>524520</xdr:colOff>
                    <xdr:row>2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>
                <anchor moveWithCells="true" sizeWithCells="false">
                  <from>
                    <xdr:col>30</xdr:col>
                    <xdr:colOff>459000</xdr:colOff>
                    <xdr:row>0</xdr:row>
                    <xdr:rowOff>104760</xdr:rowOff>
                  </from>
                  <to>
                    <xdr:col>31</xdr:col>
                    <xdr:colOff>435600</xdr:colOff>
                    <xdr:row>2</xdr:row>
                    <xdr:rowOff>114480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>
                <anchor moveWithCells="true" sizeWithCells="false">
                  <from>
                    <xdr:col>33</xdr:col>
                    <xdr:colOff>371160</xdr:colOff>
                    <xdr:row>1</xdr:row>
                    <xdr:rowOff>0</xdr:rowOff>
                  </from>
                  <to>
                    <xdr:col>35</xdr:col>
                    <xdr:colOff>493200</xdr:colOff>
                    <xdr:row>2</xdr:row>
                    <xdr:rowOff>162000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K29" activeCellId="0" sqref="K29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27"/>
    <col collapsed="false" customWidth="true" hidden="false" outlineLevel="0" max="13" min="2" style="1" width="12.13"/>
    <col collapsed="false" customWidth="true" hidden="false" outlineLevel="0" max="17" min="14" style="1" width="9.99"/>
    <col collapsed="false" customWidth="true" hidden="true" outlineLevel="0" max="28" min="18" style="1" width="9.99"/>
    <col collapsed="false" customWidth="true" hidden="false" outlineLevel="0" max="29" min="29" style="1" width="12.84"/>
    <col collapsed="false" customWidth="true" hidden="true" outlineLevel="0" max="30" min="30" style="1" width="6.84"/>
    <col collapsed="false" customWidth="false" hidden="false" outlineLevel="0" max="65" min="31" style="1" width="9.13"/>
    <col collapsed="false" customWidth="false" hidden="true" outlineLevel="0" max="70" min="66" style="1" width="9.13"/>
    <col collapsed="false" customWidth="false" hidden="false" outlineLevel="0" max="257" min="71" style="1" width="9.13"/>
  </cols>
  <sheetData>
    <row r="1" customFormat="false" ht="11.25" hidden="false" customHeight="false" outlineLevel="0" collapsed="false">
      <c r="A1" s="4" t="s">
        <v>0</v>
      </c>
    </row>
    <row r="2" customFormat="false" ht="11.25" hidden="false" customHeight="false" outlineLevel="0" collapsed="false">
      <c r="A2" s="7" t="n">
        <f aca="false">PrReportDate</f>
        <v>37081</v>
      </c>
    </row>
    <row r="3" customFormat="false" ht="11.25" hidden="false" customHeight="false" outlineLevel="0" collapsed="false">
      <c r="A3" s="4" t="s">
        <v>1</v>
      </c>
    </row>
    <row r="4" customFormat="false" ht="11.25" hidden="false" customHeight="false" outlineLevel="0" collapsed="false">
      <c r="A4" s="8"/>
    </row>
    <row r="5" customFormat="false" ht="11.25" hidden="false" customHeight="false" outlineLevel="0" collapsed="false">
      <c r="A5" s="8"/>
    </row>
    <row r="7" customFormat="false" ht="11.25" hidden="true" customHeight="false" outlineLevel="0" collapsed="false">
      <c r="B7" s="98" t="e">
        <f aca="false">WORKDAY(A2,1,Holidays)</f>
        <v>#VALUE!</v>
      </c>
      <c r="C7" s="98" t="e">
        <f aca="false">WORKDAY(B7,1,Holidays)</f>
        <v>#VALUE!</v>
      </c>
      <c r="D7" s="98" t="e">
        <f aca="false">WORKDAY(C7,1,Holidays)</f>
        <v>#VALUE!</v>
      </c>
      <c r="E7" s="98" t="e">
        <f aca="false">WORKDAY(D7,1,Holidays)</f>
        <v>#VALUE!</v>
      </c>
      <c r="F7" s="98" t="e">
        <f aca="false">WORKDAY(E7,1,Holidays)</f>
        <v>#VALUE!</v>
      </c>
      <c r="G7" s="98" t="e">
        <f aca="false">WORKDAY(F7,1,Holidays)</f>
        <v>#VALUE!</v>
      </c>
      <c r="H7" s="98" t="e">
        <f aca="false">WORKDAY(G7,1,Holidays)</f>
        <v>#VALUE!</v>
      </c>
      <c r="I7" s="98" t="e">
        <f aca="false">WORKDAY(H7,1,Holidays)</f>
        <v>#VALUE!</v>
      </c>
      <c r="J7" s="98" t="e">
        <f aca="false">WORKDAY(I7,1,Holidays)</f>
        <v>#VALUE!</v>
      </c>
      <c r="K7" s="98" t="e">
        <f aca="false">WORKDAY(J7,1,Holidays)</f>
        <v>#VALUE!</v>
      </c>
      <c r="L7" s="98" t="e">
        <f aca="false">WORKDAY(K7,1,Holidays)</f>
        <v>#VALUE!</v>
      </c>
      <c r="M7" s="98" t="e">
        <f aca="false">WORKDAY(L7,1,Holidays)</f>
        <v>#VALUE!</v>
      </c>
      <c r="N7" s="98" t="e">
        <f aca="false">WORKDAY(M7,1,Holidays)</f>
        <v>#VALUE!</v>
      </c>
      <c r="O7" s="98" t="e">
        <f aca="false">WORKDAY(N7,1,Holidays)</f>
        <v>#VALUE!</v>
      </c>
      <c r="P7" s="98" t="e">
        <f aca="false">WORKDAY(O7,1,Holidays)</f>
        <v>#VALUE!</v>
      </c>
      <c r="Q7" s="98" t="e">
        <f aca="false">WORKDAY(P7,1,Holidays)</f>
        <v>#VALUE!</v>
      </c>
      <c r="R7" s="98" t="e">
        <f aca="false">WORKDAY(Q7,1,Holidays)</f>
        <v>#VALUE!</v>
      </c>
      <c r="S7" s="98" t="e">
        <f aca="false">WORKDAY(R7,1,Holidays)</f>
        <v>#VALUE!</v>
      </c>
      <c r="T7" s="98" t="e">
        <f aca="false">WORKDAY(S7,1,Holidays)</f>
        <v>#VALUE!</v>
      </c>
      <c r="U7" s="98" t="e">
        <f aca="false">WORKDAY(T7,1,Holidays)</f>
        <v>#VALUE!</v>
      </c>
      <c r="V7" s="98" t="e">
        <f aca="false">WORKDAY(U7,1,Holidays)</f>
        <v>#VALUE!</v>
      </c>
      <c r="W7" s="98" t="e">
        <f aca="false">WORKDAY(V7,1,Holidays)</f>
        <v>#VALUE!</v>
      </c>
      <c r="X7" s="98" t="e">
        <f aca="false">WORKDAY(W7,1,Holidays)</f>
        <v>#VALUE!</v>
      </c>
      <c r="Y7" s="98" t="e">
        <f aca="false">WORKDAY(X7,1,Holidays)</f>
        <v>#VALUE!</v>
      </c>
      <c r="Z7" s="98" t="e">
        <f aca="false">WORKDAY(Y7,1,Holidays)</f>
        <v>#VALUE!</v>
      </c>
      <c r="AA7" s="98" t="e">
        <f aca="false">WORKDAY(Z7,1,Holidays)</f>
        <v>#VALUE!</v>
      </c>
      <c r="AB7" s="98" t="e">
        <f aca="false">WORKDAY(AA7,1,Holidays)</f>
        <v>#VALUE!</v>
      </c>
      <c r="AC7" s="98" t="e">
        <f aca="false">WORKDAY(AB7,1,Holidays)</f>
        <v>#VALUE!</v>
      </c>
    </row>
    <row r="8" customFormat="false" ht="22.5" hidden="false" customHeight="true" outlineLevel="0" collapsed="false">
      <c r="A8" s="99"/>
      <c r="B8" s="100" t="e">
        <f aca="false">B7</f>
        <v>#VALUE!</v>
      </c>
      <c r="C8" s="100" t="e">
        <f aca="false">C7</f>
        <v>#VALUE!</v>
      </c>
      <c r="D8" s="100" t="e">
        <f aca="false">D7</f>
        <v>#VALUE!</v>
      </c>
      <c r="E8" s="100" t="e">
        <f aca="false">E7</f>
        <v>#VALUE!</v>
      </c>
      <c r="F8" s="100" t="e">
        <f aca="false">F7</f>
        <v>#VALUE!</v>
      </c>
      <c r="G8" s="100" t="e">
        <f aca="false">G7</f>
        <v>#VALUE!</v>
      </c>
      <c r="H8" s="100" t="e">
        <f aca="false">H7</f>
        <v>#VALUE!</v>
      </c>
      <c r="I8" s="100" t="e">
        <f aca="false">I7</f>
        <v>#VALUE!</v>
      </c>
      <c r="J8" s="100" t="e">
        <f aca="false">J7</f>
        <v>#VALUE!</v>
      </c>
      <c r="K8" s="100" t="e">
        <f aca="false">K7</f>
        <v>#VALUE!</v>
      </c>
      <c r="L8" s="100" t="e">
        <f aca="false">L7</f>
        <v>#VALUE!</v>
      </c>
      <c r="M8" s="100" t="e">
        <f aca="false">M7</f>
        <v>#VALUE!</v>
      </c>
      <c r="N8" s="100" t="e">
        <f aca="false">N7</f>
        <v>#VALUE!</v>
      </c>
      <c r="O8" s="100" t="e">
        <f aca="false">O7</f>
        <v>#VALUE!</v>
      </c>
      <c r="P8" s="100" t="e">
        <f aca="false">P7</f>
        <v>#VALUE!</v>
      </c>
      <c r="Q8" s="100" t="e">
        <f aca="false">Q7</f>
        <v>#VALUE!</v>
      </c>
      <c r="R8" s="100" t="e">
        <f aca="false">R7</f>
        <v>#VALUE!</v>
      </c>
      <c r="S8" s="100" t="e">
        <f aca="false">S7</f>
        <v>#VALUE!</v>
      </c>
      <c r="T8" s="100" t="e">
        <f aca="false">T7</f>
        <v>#VALUE!</v>
      </c>
      <c r="U8" s="100" t="e">
        <f aca="false">U7</f>
        <v>#VALUE!</v>
      </c>
      <c r="V8" s="100" t="e">
        <f aca="false">V7</f>
        <v>#VALUE!</v>
      </c>
      <c r="W8" s="100" t="e">
        <f aca="false">W7</f>
        <v>#VALUE!</v>
      </c>
      <c r="X8" s="100" t="e">
        <f aca="false">X7</f>
        <v>#VALUE!</v>
      </c>
      <c r="Y8" s="100" t="e">
        <f aca="false">Y7</f>
        <v>#VALUE!</v>
      </c>
      <c r="Z8" s="100" t="e">
        <f aca="false">Z7</f>
        <v>#VALUE!</v>
      </c>
      <c r="AA8" s="100" t="e">
        <f aca="false">AA7</f>
        <v>#VALUE!</v>
      </c>
      <c r="AB8" s="100" t="e">
        <f aca="false">AB7</f>
        <v>#VALUE!</v>
      </c>
      <c r="AC8" s="101" t="s">
        <v>45</v>
      </c>
      <c r="AD8" s="102" t="e">
        <f aca="false">'[3]'!AF8</f>
        <v>#N/A</v>
      </c>
      <c r="AE8" s="102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99"/>
      <c r="BD8" s="99"/>
      <c r="BE8" s="99"/>
      <c r="BF8" s="99"/>
      <c r="BG8" s="99"/>
      <c r="BH8" s="99"/>
      <c r="BI8" s="99"/>
      <c r="BJ8" s="99"/>
      <c r="BK8" s="99"/>
      <c r="BL8" s="99"/>
      <c r="BM8" s="99"/>
      <c r="BN8" s="99"/>
      <c r="BO8" s="99"/>
      <c r="BP8" s="99"/>
      <c r="BQ8" s="99"/>
      <c r="BR8" s="99"/>
      <c r="BS8" s="99"/>
      <c r="BT8" s="99"/>
      <c r="BU8" s="99"/>
      <c r="BV8" s="99"/>
      <c r="BW8" s="99"/>
      <c r="BX8" s="99"/>
      <c r="BY8" s="99"/>
      <c r="BZ8" s="99"/>
      <c r="CA8" s="99"/>
      <c r="CB8" s="99"/>
      <c r="CC8" s="99"/>
      <c r="CD8" s="99"/>
      <c r="CE8" s="99"/>
      <c r="CF8" s="99"/>
      <c r="CG8" s="99"/>
      <c r="CH8" s="99"/>
      <c r="CI8" s="99"/>
      <c r="CJ8" s="99"/>
      <c r="CK8" s="99"/>
      <c r="CL8" s="99"/>
      <c r="CM8" s="99"/>
      <c r="CN8" s="99"/>
      <c r="CO8" s="99"/>
      <c r="CP8" s="99"/>
      <c r="CQ8" s="99"/>
      <c r="CR8" s="99"/>
      <c r="CS8" s="99"/>
      <c r="CT8" s="99"/>
      <c r="CU8" s="99"/>
      <c r="CV8" s="99"/>
      <c r="CW8" s="99"/>
      <c r="CX8" s="99"/>
      <c r="CY8" s="99"/>
      <c r="CZ8" s="99"/>
      <c r="DA8" s="99"/>
      <c r="DB8" s="99"/>
      <c r="DC8" s="99"/>
      <c r="DD8" s="99"/>
      <c r="DE8" s="99"/>
      <c r="DF8" s="99"/>
      <c r="DG8" s="99"/>
      <c r="DH8" s="99"/>
      <c r="DI8" s="99"/>
      <c r="DJ8" s="99"/>
      <c r="DK8" s="99"/>
      <c r="DL8" s="99"/>
      <c r="DM8" s="99"/>
      <c r="DN8" s="99"/>
      <c r="DO8" s="99"/>
      <c r="DP8" s="99"/>
      <c r="DQ8" s="99"/>
      <c r="DR8" s="99"/>
      <c r="DS8" s="99"/>
      <c r="DT8" s="99"/>
      <c r="DU8" s="99"/>
      <c r="DV8" s="99"/>
      <c r="DW8" s="99"/>
      <c r="DX8" s="99"/>
      <c r="DY8" s="99"/>
      <c r="DZ8" s="99"/>
      <c r="EA8" s="99"/>
      <c r="EB8" s="99"/>
      <c r="EC8" s="99"/>
      <c r="ED8" s="99"/>
      <c r="EE8" s="99"/>
      <c r="EF8" s="99"/>
      <c r="EG8" s="99"/>
      <c r="EH8" s="99"/>
      <c r="EI8" s="99"/>
      <c r="EJ8" s="99"/>
      <c r="EK8" s="99"/>
      <c r="EL8" s="99"/>
      <c r="EM8" s="99"/>
      <c r="EN8" s="99"/>
      <c r="EO8" s="99"/>
      <c r="EP8" s="99"/>
      <c r="EQ8" s="99"/>
      <c r="ER8" s="99"/>
      <c r="ES8" s="99"/>
      <c r="ET8" s="99"/>
      <c r="EU8" s="99"/>
      <c r="EV8" s="99"/>
      <c r="EW8" s="99"/>
      <c r="EX8" s="99"/>
      <c r="EY8" s="99"/>
      <c r="EZ8" s="99"/>
      <c r="FA8" s="99"/>
      <c r="FB8" s="99"/>
      <c r="FC8" s="99"/>
      <c r="FD8" s="99"/>
      <c r="FE8" s="99"/>
      <c r="FF8" s="99"/>
      <c r="FG8" s="99"/>
      <c r="FH8" s="99"/>
      <c r="FI8" s="99"/>
      <c r="FJ8" s="99"/>
      <c r="FK8" s="99"/>
      <c r="FL8" s="99"/>
      <c r="FM8" s="99"/>
      <c r="FN8" s="99"/>
      <c r="FO8" s="99"/>
      <c r="FP8" s="99"/>
      <c r="FQ8" s="99"/>
      <c r="FR8" s="99"/>
      <c r="FS8" s="99"/>
      <c r="FT8" s="99"/>
      <c r="FU8" s="99"/>
      <c r="FV8" s="99"/>
      <c r="FW8" s="99"/>
      <c r="FX8" s="99"/>
      <c r="FY8" s="99"/>
      <c r="FZ8" s="99"/>
      <c r="GA8" s="99"/>
      <c r="GB8" s="99"/>
      <c r="GC8" s="99"/>
      <c r="GD8" s="99"/>
      <c r="GE8" s="99"/>
      <c r="GF8" s="99"/>
      <c r="GG8" s="99"/>
      <c r="GH8" s="99"/>
      <c r="GI8" s="99"/>
      <c r="GJ8" s="99"/>
      <c r="GK8" s="99"/>
      <c r="GL8" s="99"/>
      <c r="GM8" s="99"/>
      <c r="GN8" s="99"/>
      <c r="GO8" s="99"/>
      <c r="GP8" s="99"/>
      <c r="GQ8" s="99"/>
      <c r="GR8" s="99"/>
      <c r="GS8" s="99"/>
      <c r="GT8" s="99"/>
      <c r="GU8" s="99"/>
      <c r="GV8" s="99"/>
      <c r="GW8" s="99"/>
      <c r="GX8" s="99"/>
      <c r="GY8" s="99"/>
      <c r="GZ8" s="99"/>
      <c r="HA8" s="99"/>
      <c r="HB8" s="99"/>
      <c r="HC8" s="99"/>
      <c r="HD8" s="99"/>
      <c r="HE8" s="99"/>
      <c r="HF8" s="99"/>
      <c r="HG8" s="99"/>
      <c r="HH8" s="99"/>
      <c r="HI8" s="99"/>
      <c r="HJ8" s="99"/>
      <c r="HK8" s="99"/>
      <c r="HL8" s="99"/>
      <c r="HM8" s="99"/>
      <c r="HN8" s="99"/>
      <c r="HO8" s="99"/>
      <c r="HP8" s="99"/>
      <c r="HQ8" s="99"/>
      <c r="HR8" s="99"/>
      <c r="HS8" s="99"/>
      <c r="HT8" s="99"/>
      <c r="HU8" s="99"/>
      <c r="HV8" s="99"/>
      <c r="HW8" s="99"/>
      <c r="HX8" s="99"/>
      <c r="HY8" s="99"/>
      <c r="HZ8" s="99"/>
      <c r="IA8" s="99"/>
      <c r="IB8" s="99"/>
      <c r="IC8" s="99"/>
      <c r="ID8" s="99"/>
      <c r="IE8" s="99"/>
      <c r="IF8" s="99"/>
      <c r="IG8" s="99"/>
      <c r="IH8" s="99"/>
      <c r="II8" s="99"/>
      <c r="IJ8" s="99"/>
      <c r="IK8" s="99"/>
      <c r="IL8" s="99"/>
      <c r="IM8" s="99"/>
      <c r="IN8" s="99"/>
      <c r="IO8" s="99"/>
      <c r="IP8" s="99"/>
      <c r="IQ8" s="99"/>
      <c r="IR8" s="99"/>
      <c r="IS8" s="99"/>
      <c r="IT8" s="99"/>
      <c r="IU8" s="99"/>
      <c r="IV8" s="99"/>
      <c r="IW8" s="99"/>
    </row>
    <row r="9" customFormat="false" ht="14.1" hidden="false" customHeight="true" outlineLevel="0" collapsed="false">
      <c r="A9" s="103" t="s">
        <v>18</v>
      </c>
      <c r="B9" s="104" t="e">
        <f aca="false">VLOOKUP(B$8,'[2]Curve Summary'!$A$7:$AG$54,9)</f>
        <v>#VALUE!</v>
      </c>
      <c r="C9" s="105" t="e">
        <f aca="false">VLOOKUP(C$8,'[2]Curve Summary'!$A$7:$AG$54,9)</f>
        <v>#VALUE!</v>
      </c>
      <c r="D9" s="105" t="e">
        <f aca="false">VLOOKUP(D$8,'[2]Curve Summary'!$A$7:$AG$54,9)</f>
        <v>#VALUE!</v>
      </c>
      <c r="E9" s="105" t="e">
        <f aca="false">VLOOKUP(E$8,'[2]Curve Summary'!$A$7:$AG$54,9)</f>
        <v>#VALUE!</v>
      </c>
      <c r="F9" s="105" t="e">
        <f aca="false">VLOOKUP(F$8,'[2]Curve Summary'!$A$7:$AG$54,9)</f>
        <v>#VALUE!</v>
      </c>
      <c r="G9" s="105" t="e">
        <f aca="false">VLOOKUP(G$8,'[2]Curve Summary'!$A$7:$AG$54,9)</f>
        <v>#VALUE!</v>
      </c>
      <c r="H9" s="105" t="e">
        <f aca="false">VLOOKUP(H$8,'[2]Curve Summary'!$A$7:$AG$54,9)</f>
        <v>#VALUE!</v>
      </c>
      <c r="I9" s="105" t="e">
        <f aca="false">VLOOKUP(I$8,'[2]Curve Summary'!$A$7:$AG$54,9)</f>
        <v>#VALUE!</v>
      </c>
      <c r="J9" s="105" t="e">
        <f aca="false">VLOOKUP(J$8,'[2]Curve Summary'!$A$7:$AG$54,9)</f>
        <v>#VALUE!</v>
      </c>
      <c r="K9" s="105" t="e">
        <f aca="false">VLOOKUP(K$8,'[2]Curve Summary'!$A$7:$AG$54,9)</f>
        <v>#VALUE!</v>
      </c>
      <c r="L9" s="105" t="e">
        <f aca="false">VLOOKUP(L$8,'[2]Curve Summary'!$A$7:$AG$54,9)</f>
        <v>#VALUE!</v>
      </c>
      <c r="M9" s="105" t="e">
        <f aca="false">VLOOKUP(M$8,'[2]Curve Summary'!$A$7:$AG$54,9)</f>
        <v>#VALUE!</v>
      </c>
      <c r="N9" s="105" t="e">
        <f aca="false">VLOOKUP(N$8,'[2]Curve Summary'!$A$7:$AG$54,9)</f>
        <v>#VALUE!</v>
      </c>
      <c r="O9" s="105" t="e">
        <f aca="false">VLOOKUP(O$8,'[2]Curve Summary'!$A$7:$AG$54,9)</f>
        <v>#VALUE!</v>
      </c>
      <c r="P9" s="105" t="e">
        <f aca="false">VLOOKUP(P$8,'[2]Curve Summary'!$A$7:$AG$54,9)</f>
        <v>#VALUE!</v>
      </c>
      <c r="Q9" s="105" t="e">
        <f aca="false">VLOOKUP(Q$8,'[2]Curve Summary'!$A$7:$AG$54,9)</f>
        <v>#VALUE!</v>
      </c>
      <c r="R9" s="105" t="e">
        <f aca="false">VLOOKUP(R$8,'[2]Curve Summary'!$A$7:$AG$54,9)</f>
        <v>#VALUE!</v>
      </c>
      <c r="S9" s="105" t="e">
        <f aca="false">VLOOKUP(S$8,'[2]Curve Summary'!$A$7:$AG$54,9)</f>
        <v>#VALUE!</v>
      </c>
      <c r="T9" s="105" t="e">
        <f aca="false">VLOOKUP(T$8,'[2]Curve Summary'!$A$7:$AG$54,9)</f>
        <v>#VALUE!</v>
      </c>
      <c r="U9" s="105" t="e">
        <f aca="false">VLOOKUP(U$8,'[2]Curve Summary'!$A$7:$AG$54,9)</f>
        <v>#VALUE!</v>
      </c>
      <c r="V9" s="105" t="e">
        <f aca="false">VLOOKUP(V$8,'[2]Curve Summary'!$A$7:$AG$54,9)</f>
        <v>#VALUE!</v>
      </c>
      <c r="W9" s="106" t="e">
        <f aca="false">VLOOKUP(W$8,'[2]Curve Summary'!$A$7:$AG$54,9)</f>
        <v>#VALUE!</v>
      </c>
      <c r="X9" s="105"/>
      <c r="Y9" s="105"/>
      <c r="Z9" s="105"/>
      <c r="AA9" s="105"/>
      <c r="AB9" s="105"/>
      <c r="AC9" s="107" t="e">
        <f aca="false">AVERAGE(B9:Q9)</f>
        <v>#VALUE!</v>
      </c>
      <c r="AD9" s="106" t="n">
        <v>14.3699998855591</v>
      </c>
      <c r="AE9" s="31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</row>
    <row r="10" customFormat="false" ht="14.1" hidden="false" customHeight="true" outlineLevel="0" collapsed="false">
      <c r="A10" s="108" t="s">
        <v>20</v>
      </c>
      <c r="B10" s="109" t="e">
        <f aca="false">VLOOKUP(B$8,'[2]Curve Summary'!$A$7:$AG$54,10)</f>
        <v>#VALUE!</v>
      </c>
      <c r="C10" s="31" t="e">
        <f aca="false">VLOOKUP(C$8,'[2]Curve Summary'!$A$7:$AG$54,10)</f>
        <v>#VALUE!</v>
      </c>
      <c r="D10" s="31" t="e">
        <f aca="false">VLOOKUP(D$8,'[2]Curve Summary'!$A$7:$AG$54,10)</f>
        <v>#VALUE!</v>
      </c>
      <c r="E10" s="31" t="e">
        <f aca="false">VLOOKUP(E$8,'[2]Curve Summary'!$A$7:$AG$54,10)</f>
        <v>#VALUE!</v>
      </c>
      <c r="F10" s="31" t="e">
        <f aca="false">VLOOKUP(F$8,'[2]Curve Summary'!$A$7:$AG$54,10)</f>
        <v>#VALUE!</v>
      </c>
      <c r="G10" s="31" t="e">
        <f aca="false">VLOOKUP(G$8,'[2]Curve Summary'!$A$7:$AG$54,10)</f>
        <v>#VALUE!</v>
      </c>
      <c r="H10" s="31" t="e">
        <f aca="false">VLOOKUP(H$8,'[2]Curve Summary'!$A$7:$AG$54,10)</f>
        <v>#VALUE!</v>
      </c>
      <c r="I10" s="31" t="e">
        <f aca="false">VLOOKUP(I$8,'[2]Curve Summary'!$A$7:$AG$54,10)</f>
        <v>#VALUE!</v>
      </c>
      <c r="J10" s="31" t="e">
        <f aca="false">VLOOKUP(J$8,'[2]Curve Summary'!$A$7:$AG$54,10)</f>
        <v>#VALUE!</v>
      </c>
      <c r="K10" s="31" t="e">
        <f aca="false">VLOOKUP(K$8,'[2]Curve Summary'!$A$7:$AG$54,10)</f>
        <v>#VALUE!</v>
      </c>
      <c r="L10" s="31" t="e">
        <f aca="false">VLOOKUP(L$8,'[2]Curve Summary'!$A$7:$AG$54,10)</f>
        <v>#VALUE!</v>
      </c>
      <c r="M10" s="31" t="e">
        <f aca="false">VLOOKUP(M$8,'[2]Curve Summary'!$A$7:$AG$54,10)</f>
        <v>#VALUE!</v>
      </c>
      <c r="N10" s="31" t="e">
        <f aca="false">VLOOKUP(N$8,'[2]Curve Summary'!$A$7:$AG$54,10)</f>
        <v>#VALUE!</v>
      </c>
      <c r="O10" s="31" t="e">
        <f aca="false">VLOOKUP(O$8,'[2]Curve Summary'!$A$7:$AG$54,10)</f>
        <v>#VALUE!</v>
      </c>
      <c r="P10" s="31" t="e">
        <f aca="false">VLOOKUP(P$8,'[2]Curve Summary'!$A$7:$AG$54,10)</f>
        <v>#VALUE!</v>
      </c>
      <c r="Q10" s="31" t="e">
        <f aca="false">VLOOKUP(Q$8,'[2]Curve Summary'!$A$7:$AG$54,10)</f>
        <v>#VALUE!</v>
      </c>
      <c r="R10" s="31" t="e">
        <f aca="false">VLOOKUP(R$8,'[2]Curve Summary'!$A$7:$AG$54,10)</f>
        <v>#VALUE!</v>
      </c>
      <c r="S10" s="31" t="e">
        <f aca="false">VLOOKUP(S$8,'[2]Curve Summary'!$A$7:$AG$54,10)</f>
        <v>#VALUE!</v>
      </c>
      <c r="T10" s="31" t="e">
        <f aca="false">VLOOKUP(T$8,'[2]Curve Summary'!$A$7:$AG$54,10)</f>
        <v>#VALUE!</v>
      </c>
      <c r="U10" s="31" t="e">
        <f aca="false">VLOOKUP(U$8,'[2]Curve Summary'!$A$7:$AG$54,10)</f>
        <v>#VALUE!</v>
      </c>
      <c r="V10" s="31" t="e">
        <f aca="false">VLOOKUP(V$8,'[2]Curve Summary'!$A$7:$AG$54,10)</f>
        <v>#VALUE!</v>
      </c>
      <c r="W10" s="110" t="e">
        <f aca="false">VLOOKUP(W$8,'[2]Curve Summary'!$A$7:$AG$54,10)</f>
        <v>#VALUE!</v>
      </c>
      <c r="X10" s="31"/>
      <c r="Y10" s="31"/>
      <c r="Z10" s="31"/>
      <c r="AA10" s="31"/>
      <c r="AB10" s="31"/>
      <c r="AC10" s="111" t="e">
        <f aca="false">AVERAGE(B10:Q10)</f>
        <v>#VALUE!</v>
      </c>
      <c r="AD10" s="110" t="n">
        <v>7.46000003814697</v>
      </c>
      <c r="AE10" s="31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</row>
    <row r="11" customFormat="false" ht="14.1" hidden="false" customHeight="true" outlineLevel="0" collapsed="false">
      <c r="A11" s="108" t="s">
        <v>22</v>
      </c>
      <c r="B11" s="109" t="e">
        <f aca="false">VLOOKUP(B$8,'[2]Curve Summary'!$A$7:$AG$54,11)</f>
        <v>#VALUE!</v>
      </c>
      <c r="C11" s="31" t="e">
        <f aca="false">VLOOKUP(C$8,'[2]Curve Summary'!$A$7:$AG$54,11)</f>
        <v>#VALUE!</v>
      </c>
      <c r="D11" s="31" t="e">
        <f aca="false">VLOOKUP(D$8,'[2]Curve Summary'!$A$7:$AG$54,11)</f>
        <v>#VALUE!</v>
      </c>
      <c r="E11" s="31" t="e">
        <f aca="false">VLOOKUP(E$8,'[2]Curve Summary'!$A$7:$AG$54,11)</f>
        <v>#VALUE!</v>
      </c>
      <c r="F11" s="31" t="e">
        <f aca="false">VLOOKUP(F$8,'[2]Curve Summary'!$A$7:$AG$54,11)</f>
        <v>#VALUE!</v>
      </c>
      <c r="G11" s="31" t="e">
        <f aca="false">VLOOKUP(G$8,'[2]Curve Summary'!$A$7:$AG$54,11)</f>
        <v>#VALUE!</v>
      </c>
      <c r="H11" s="31" t="e">
        <f aca="false">VLOOKUP(H$8,'[2]Curve Summary'!$A$7:$AG$54,11)</f>
        <v>#VALUE!</v>
      </c>
      <c r="I11" s="31" t="e">
        <f aca="false">VLOOKUP(I$8,'[2]Curve Summary'!$A$7:$AG$54,11)</f>
        <v>#VALUE!</v>
      </c>
      <c r="J11" s="31" t="e">
        <f aca="false">VLOOKUP(J$8,'[2]Curve Summary'!$A$7:$AG$54,11)</f>
        <v>#VALUE!</v>
      </c>
      <c r="K11" s="31" t="e">
        <f aca="false">VLOOKUP(K$8,'[2]Curve Summary'!$A$7:$AG$54,11)</f>
        <v>#VALUE!</v>
      </c>
      <c r="L11" s="31" t="e">
        <f aca="false">VLOOKUP(L$8,'[2]Curve Summary'!$A$7:$AG$54,11)</f>
        <v>#VALUE!</v>
      </c>
      <c r="M11" s="31" t="e">
        <f aca="false">VLOOKUP(M$8,'[2]Curve Summary'!$A$7:$AG$54,11)</f>
        <v>#VALUE!</v>
      </c>
      <c r="N11" s="31" t="e">
        <f aca="false">VLOOKUP(N$8,'[2]Curve Summary'!$A$7:$AG$54,11)</f>
        <v>#VALUE!</v>
      </c>
      <c r="O11" s="31" t="e">
        <f aca="false">VLOOKUP(O$8,'[2]Curve Summary'!$A$7:$AG$54,11)</f>
        <v>#VALUE!</v>
      </c>
      <c r="P11" s="31" t="e">
        <f aca="false">VLOOKUP(P$8,'[2]Curve Summary'!$A$7:$AG$54,11)</f>
        <v>#VALUE!</v>
      </c>
      <c r="Q11" s="31" t="e">
        <f aca="false">VLOOKUP(Q$8,'[2]Curve Summary'!$A$7:$AG$54,11)</f>
        <v>#VALUE!</v>
      </c>
      <c r="R11" s="31" t="e">
        <f aca="false">VLOOKUP(R$8,'[2]Curve Summary'!$A$7:$AG$54,11)</f>
        <v>#VALUE!</v>
      </c>
      <c r="S11" s="31" t="e">
        <f aca="false">VLOOKUP(S$8,'[2]Curve Summary'!$A$7:$AG$54,11)</f>
        <v>#VALUE!</v>
      </c>
      <c r="T11" s="31" t="e">
        <f aca="false">VLOOKUP(T$8,'[2]Curve Summary'!$A$7:$AG$54,11)</f>
        <v>#VALUE!</v>
      </c>
      <c r="U11" s="31" t="e">
        <f aca="false">VLOOKUP(U$8,'[2]Curve Summary'!$A$7:$AG$54,11)</f>
        <v>#VALUE!</v>
      </c>
      <c r="V11" s="31" t="e">
        <f aca="false">VLOOKUP(V$8,'[2]Curve Summary'!$A$7:$AG$54,11)</f>
        <v>#VALUE!</v>
      </c>
      <c r="W11" s="110" t="e">
        <f aca="false">VLOOKUP(W$8,'[2]Curve Summary'!$A$7:$AG$54,11)</f>
        <v>#VALUE!</v>
      </c>
      <c r="X11" s="31"/>
      <c r="Y11" s="31"/>
      <c r="Z11" s="31"/>
      <c r="AA11" s="31"/>
      <c r="AB11" s="31"/>
      <c r="AC11" s="111" t="e">
        <f aca="false">AVERAGE(B11:Q11)</f>
        <v>#VALUE!</v>
      </c>
      <c r="AD11" s="110"/>
      <c r="AE11" s="31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</row>
    <row r="12" customFormat="false" ht="14.1" hidden="false" customHeight="true" outlineLevel="0" collapsed="false">
      <c r="A12" s="108" t="s">
        <v>23</v>
      </c>
      <c r="B12" s="109" t="e">
        <f aca="false">VLOOKUP(B$8,'[2]Curve Summary'!$A$7:$AG$54,12)</f>
        <v>#VALUE!</v>
      </c>
      <c r="C12" s="31" t="e">
        <f aca="false">VLOOKUP(C$8,'[2]Curve Summary'!$A$7:$AG$54,12)</f>
        <v>#VALUE!</v>
      </c>
      <c r="D12" s="31" t="e">
        <f aca="false">VLOOKUP(D$8,'[2]Curve Summary'!$A$7:$AG$54,12)</f>
        <v>#VALUE!</v>
      </c>
      <c r="E12" s="31" t="e">
        <f aca="false">VLOOKUP(E$8,'[2]Curve Summary'!$A$7:$AG$54,12)</f>
        <v>#VALUE!</v>
      </c>
      <c r="F12" s="31" t="e">
        <f aca="false">VLOOKUP(F$8,'[2]Curve Summary'!$A$7:$AG$54,12)</f>
        <v>#VALUE!</v>
      </c>
      <c r="G12" s="31" t="e">
        <f aca="false">VLOOKUP(G$8,'[2]Curve Summary'!$A$7:$AG$54,12)</f>
        <v>#VALUE!</v>
      </c>
      <c r="H12" s="31" t="e">
        <f aca="false">VLOOKUP(H$8,'[2]Curve Summary'!$A$7:$AG$54,12)</f>
        <v>#VALUE!</v>
      </c>
      <c r="I12" s="31" t="e">
        <f aca="false">VLOOKUP(I$8,'[2]Curve Summary'!$A$7:$AG$54,12)</f>
        <v>#VALUE!</v>
      </c>
      <c r="J12" s="31" t="e">
        <f aca="false">VLOOKUP(J$8,'[2]Curve Summary'!$A$7:$AG$54,12)</f>
        <v>#VALUE!</v>
      </c>
      <c r="K12" s="31" t="e">
        <f aca="false">VLOOKUP(K$8,'[2]Curve Summary'!$A$7:$AG$54,12)</f>
        <v>#VALUE!</v>
      </c>
      <c r="L12" s="31" t="e">
        <f aca="false">VLOOKUP(L$8,'[2]Curve Summary'!$A$7:$AG$54,12)</f>
        <v>#VALUE!</v>
      </c>
      <c r="M12" s="31" t="e">
        <f aca="false">VLOOKUP(M$8,'[2]Curve Summary'!$A$7:$AG$54,12)</f>
        <v>#VALUE!</v>
      </c>
      <c r="N12" s="31" t="e">
        <f aca="false">VLOOKUP(N$8,'[2]Curve Summary'!$A$7:$AG$54,12)</f>
        <v>#VALUE!</v>
      </c>
      <c r="O12" s="31" t="e">
        <f aca="false">VLOOKUP(O$8,'[2]Curve Summary'!$A$7:$AG$54,12)</f>
        <v>#VALUE!</v>
      </c>
      <c r="P12" s="31" t="e">
        <f aca="false">VLOOKUP(P$8,'[2]Curve Summary'!$A$7:$AG$54,12)</f>
        <v>#VALUE!</v>
      </c>
      <c r="Q12" s="31" t="e">
        <f aca="false">VLOOKUP(Q$8,'[2]Curve Summary'!$A$7:$AG$54,12)</f>
        <v>#VALUE!</v>
      </c>
      <c r="R12" s="31" t="e">
        <f aca="false">VLOOKUP(R$8,'[2]Curve Summary'!$A$7:$AG$54,12)</f>
        <v>#VALUE!</v>
      </c>
      <c r="S12" s="31" t="e">
        <f aca="false">VLOOKUP(S$8,'[2]Curve Summary'!$A$7:$AG$54,12)</f>
        <v>#VALUE!</v>
      </c>
      <c r="T12" s="31" t="e">
        <f aca="false">VLOOKUP(T$8,'[2]Curve Summary'!$A$7:$AG$54,12)</f>
        <v>#VALUE!</v>
      </c>
      <c r="U12" s="31" t="e">
        <f aca="false">VLOOKUP(U$8,'[2]Curve Summary'!$A$7:$AG$54,12)</f>
        <v>#VALUE!</v>
      </c>
      <c r="V12" s="31" t="e">
        <f aca="false">VLOOKUP(V$8,'[2]Curve Summary'!$A$7:$AG$54,12)</f>
        <v>#VALUE!</v>
      </c>
      <c r="W12" s="110" t="e">
        <f aca="false">VLOOKUP(W$8,'[2]Curve Summary'!$A$7:$AG$54,12)</f>
        <v>#VALUE!</v>
      </c>
      <c r="X12" s="31"/>
      <c r="Y12" s="31"/>
      <c r="Z12" s="31"/>
      <c r="AA12" s="31"/>
      <c r="AB12" s="31"/>
      <c r="AC12" s="111" t="e">
        <f aca="false">AVERAGE(B12:Q12)</f>
        <v>#VALUE!</v>
      </c>
      <c r="AD12" s="110"/>
      <c r="AE12" s="31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</row>
    <row r="13" customFormat="false" ht="14.1" hidden="false" customHeight="true" outlineLevel="0" collapsed="false">
      <c r="A13" s="108" t="s">
        <v>24</v>
      </c>
      <c r="B13" s="109" t="e">
        <f aca="false">VLOOKUP(B$8,'[2]Curve Summary'!$A$7:$AG$54,7)</f>
        <v>#VALUE!</v>
      </c>
      <c r="C13" s="31" t="e">
        <f aca="false">VLOOKUP(C$8,'[2]Curve Summary'!$A$7:$AG$54,7)</f>
        <v>#VALUE!</v>
      </c>
      <c r="D13" s="31" t="e">
        <f aca="false">VLOOKUP(D$8,'[2]Curve Summary'!$A$7:$AG$54,7)</f>
        <v>#VALUE!</v>
      </c>
      <c r="E13" s="31" t="e">
        <f aca="false">VLOOKUP(E$8,'[2]Curve Summary'!$A$7:$AG$54,7)</f>
        <v>#VALUE!</v>
      </c>
      <c r="F13" s="31" t="e">
        <f aca="false">VLOOKUP(F$8,'[2]Curve Summary'!$A$7:$AG$54,7)</f>
        <v>#VALUE!</v>
      </c>
      <c r="G13" s="31" t="e">
        <f aca="false">VLOOKUP(G$8,'[2]Curve Summary'!$A$7:$AG$54,7)</f>
        <v>#VALUE!</v>
      </c>
      <c r="H13" s="31" t="e">
        <f aca="false">VLOOKUP(H$8,'[2]Curve Summary'!$A$7:$AG$54,7)</f>
        <v>#VALUE!</v>
      </c>
      <c r="I13" s="31" t="e">
        <f aca="false">VLOOKUP(I$8,'[2]Curve Summary'!$A$7:$AG$54,7)</f>
        <v>#VALUE!</v>
      </c>
      <c r="J13" s="31" t="e">
        <f aca="false">VLOOKUP(J$8,'[2]Curve Summary'!$A$7:$AG$54,7)</f>
        <v>#VALUE!</v>
      </c>
      <c r="K13" s="31" t="e">
        <f aca="false">VLOOKUP(K$8,'[2]Curve Summary'!$A$7:$AG$54,7)</f>
        <v>#VALUE!</v>
      </c>
      <c r="L13" s="31" t="e">
        <f aca="false">VLOOKUP(L$8,'[2]Curve Summary'!$A$7:$AG$54,7)</f>
        <v>#VALUE!</v>
      </c>
      <c r="M13" s="31" t="e">
        <f aca="false">VLOOKUP(M$8,'[2]Curve Summary'!$A$7:$AG$54,7)</f>
        <v>#VALUE!</v>
      </c>
      <c r="N13" s="31" t="e">
        <f aca="false">VLOOKUP(N$8,'[2]Curve Summary'!$A$7:$AG$54,7)</f>
        <v>#VALUE!</v>
      </c>
      <c r="O13" s="31" t="e">
        <f aca="false">VLOOKUP(O$8,'[2]Curve Summary'!$A$7:$AG$54,7)</f>
        <v>#VALUE!</v>
      </c>
      <c r="P13" s="31" t="e">
        <f aca="false">VLOOKUP(P$8,'[2]Curve Summary'!$A$7:$AG$54,7)</f>
        <v>#VALUE!</v>
      </c>
      <c r="Q13" s="31" t="e">
        <f aca="false">VLOOKUP(Q$8,'[2]Curve Summary'!$A$7:$AG$54,7)</f>
        <v>#VALUE!</v>
      </c>
      <c r="R13" s="31" t="e">
        <f aca="false">VLOOKUP(R$8,'[2]Curve Summary'!$A$7:$AG$54,7)</f>
        <v>#VALUE!</v>
      </c>
      <c r="S13" s="31" t="e">
        <f aca="false">VLOOKUP(S$8,'[2]Curve Summary'!$A$7:$AG$54,7)</f>
        <v>#VALUE!</v>
      </c>
      <c r="T13" s="31" t="e">
        <f aca="false">VLOOKUP(T$8,'[2]Curve Summary'!$A$7:$AG$54,7)</f>
        <v>#VALUE!</v>
      </c>
      <c r="U13" s="31" t="e">
        <f aca="false">VLOOKUP(U$8,'[2]Curve Summary'!$A$7:$AG$54,7)</f>
        <v>#VALUE!</v>
      </c>
      <c r="V13" s="31" t="e">
        <f aca="false">VLOOKUP(V$8,'[2]Curve Summary'!$A$7:$AG$54,7)</f>
        <v>#VALUE!</v>
      </c>
      <c r="W13" s="110" t="e">
        <f aca="false">VLOOKUP(W$8,'[2]Curve Summary'!$A$7:$AG$54,7)</f>
        <v>#VALUE!</v>
      </c>
      <c r="X13" s="31"/>
      <c r="Y13" s="31"/>
      <c r="Z13" s="31"/>
      <c r="AA13" s="31"/>
      <c r="AB13" s="31"/>
      <c r="AC13" s="111" t="e">
        <f aca="false">AVERAGE(B13:Q13)</f>
        <v>#VALUE!</v>
      </c>
      <c r="AD13" s="110"/>
      <c r="AE13" s="31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</row>
    <row r="14" customFormat="false" ht="14.1" hidden="false" customHeight="true" outlineLevel="0" collapsed="false">
      <c r="A14" s="112" t="s">
        <v>26</v>
      </c>
      <c r="B14" s="113" t="e">
        <f aca="false">VLOOKUP(B$7,'[2]Curve Summary'!$AI$7:$AJ$166,2)</f>
        <v>#VALUE!</v>
      </c>
      <c r="C14" s="47" t="e">
        <f aca="false">VLOOKUP(C$7,'[2]Curve Summary'!$AI$7:$AJ$166,2)</f>
        <v>#VALUE!</v>
      </c>
      <c r="D14" s="47" t="e">
        <f aca="false">VLOOKUP(D$7,'[2]Curve Summary'!$AI$7:$AJ$166,2)</f>
        <v>#VALUE!</v>
      </c>
      <c r="E14" s="47" t="e">
        <f aca="false">VLOOKUP(E$7,'[2]Curve Summary'!$AI$7:$AJ$166,2)</f>
        <v>#VALUE!</v>
      </c>
      <c r="F14" s="47" t="e">
        <f aca="false">VLOOKUP(F$7,'[2]Curve Summary'!$AI$7:$AJ$166,2)</f>
        <v>#VALUE!</v>
      </c>
      <c r="G14" s="47" t="e">
        <f aca="false">VLOOKUP(G$7,'[2]Curve Summary'!$AI$7:$AJ$166,2)</f>
        <v>#VALUE!</v>
      </c>
      <c r="H14" s="47" t="e">
        <f aca="false">VLOOKUP(H$7,'[2]Curve Summary'!$AI$7:$AJ$166,2)</f>
        <v>#VALUE!</v>
      </c>
      <c r="I14" s="47" t="e">
        <f aca="false">VLOOKUP(I$7,'[2]Curve Summary'!$AI$7:$AJ$166,2)</f>
        <v>#VALUE!</v>
      </c>
      <c r="J14" s="47" t="e">
        <f aca="false">VLOOKUP(J$7,'[2]Curve Summary'!$AI$7:$AJ$166,2)</f>
        <v>#VALUE!</v>
      </c>
      <c r="K14" s="47" t="e">
        <f aca="false">VLOOKUP(K$7,'[2]Curve Summary'!$AI$7:$AJ$166,2)</f>
        <v>#VALUE!</v>
      </c>
      <c r="L14" s="47" t="e">
        <f aca="false">VLOOKUP(L$7,'[2]Curve Summary'!$AI$7:$AJ$166,2)</f>
        <v>#VALUE!</v>
      </c>
      <c r="M14" s="47" t="e">
        <f aca="false">VLOOKUP(M$7,'[2]Curve Summary'!$AI$7:$AJ$166,2)</f>
        <v>#VALUE!</v>
      </c>
      <c r="N14" s="47" t="e">
        <f aca="false">VLOOKUP(N$7,'[2]Curve Summary'!$AI$7:$AJ$166,2)</f>
        <v>#VALUE!</v>
      </c>
      <c r="O14" s="47" t="e">
        <f aca="false">VLOOKUP(O$7,'[2]Curve Summary'!$AI$7:$AJ$166,2)</f>
        <v>#VALUE!</v>
      </c>
      <c r="P14" s="47" t="e">
        <f aca="false">VLOOKUP(P$7,'[2]Curve Summary'!$AI$7:$AJ$166,2)</f>
        <v>#VALUE!</v>
      </c>
      <c r="Q14" s="47" t="e">
        <f aca="false">VLOOKUP(Q$7,'[2]Curve Summary'!$AI$7:$AJ$166,2)</f>
        <v>#VALUE!</v>
      </c>
      <c r="R14" s="47" t="e">
        <f aca="false">VLOOKUP(R$7,'[2]Curve Summary'!$AI$7:$AJ$166,2)</f>
        <v>#VALUE!</v>
      </c>
      <c r="S14" s="47" t="e">
        <f aca="false">VLOOKUP(S$7,'[2]Curve Summary'!$AI$7:$AJ$166,2)</f>
        <v>#VALUE!</v>
      </c>
      <c r="T14" s="47" t="e">
        <f aca="false">VLOOKUP(T$7,'[2]Curve Summary'!$AI$7:$AJ$166,2)</f>
        <v>#VALUE!</v>
      </c>
      <c r="U14" s="47" t="e">
        <f aca="false">VLOOKUP(U$7,'[2]Curve Summary'!$AI$7:$AJ$166,2)</f>
        <v>#VALUE!</v>
      </c>
      <c r="V14" s="47" t="e">
        <f aca="false">VLOOKUP(V$7,'[2]Curve Summary'!$AI$7:$AJ$166,2)</f>
        <v>#VALUE!</v>
      </c>
      <c r="W14" s="47" t="e">
        <f aca="false">VLOOKUP(W$7,'[2]Curve Summary'!$AI$7:$AJ$166,2)</f>
        <v>#VALUE!</v>
      </c>
      <c r="X14" s="114"/>
      <c r="Y14" s="43"/>
      <c r="Z14" s="43"/>
      <c r="AA14" s="43"/>
      <c r="AB14" s="43"/>
      <c r="AC14" s="115" t="e">
        <f aca="false">AVERAGE(B14:Q14)</f>
        <v>#VALUE!</v>
      </c>
      <c r="AD14" s="110"/>
      <c r="AE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</row>
    <row r="15" customFormat="false" ht="14.1" hidden="false" customHeight="true" outlineLevel="0" collapsed="false">
      <c r="A15" s="116" t="s">
        <v>27</v>
      </c>
      <c r="B15" s="109" t="e">
        <f aca="false">VLOOKUP(B$8,'[2]Curve Summary'!$A$7:$AG$54,6)</f>
        <v>#VALUE!</v>
      </c>
      <c r="C15" s="31" t="e">
        <f aca="false">VLOOKUP(C$8,'[2]Curve Summary'!$A$7:$AG$54,6)</f>
        <v>#VALUE!</v>
      </c>
      <c r="D15" s="31" t="e">
        <f aca="false">VLOOKUP(D$8,'[2]Curve Summary'!$A$7:$AG$54,6)</f>
        <v>#VALUE!</v>
      </c>
      <c r="E15" s="31" t="e">
        <f aca="false">VLOOKUP(E$8,'[2]Curve Summary'!$A$7:$AG$54,6)</f>
        <v>#VALUE!</v>
      </c>
      <c r="F15" s="31" t="e">
        <f aca="false">VLOOKUP(F$8,'[2]Curve Summary'!$A$7:$AG$54,6)</f>
        <v>#VALUE!</v>
      </c>
      <c r="G15" s="31" t="e">
        <f aca="false">VLOOKUP(G$8,'[2]Curve Summary'!$A$7:$AG$54,6)</f>
        <v>#VALUE!</v>
      </c>
      <c r="H15" s="31" t="e">
        <f aca="false">VLOOKUP(H$8,'[2]Curve Summary'!$A$7:$AG$54,6)</f>
        <v>#VALUE!</v>
      </c>
      <c r="I15" s="31" t="e">
        <f aca="false">VLOOKUP(I$8,'[2]Curve Summary'!$A$7:$AG$54,6)</f>
        <v>#VALUE!</v>
      </c>
      <c r="J15" s="31" t="e">
        <f aca="false">VLOOKUP(J$8,'[2]Curve Summary'!$A$7:$AG$54,6)</f>
        <v>#VALUE!</v>
      </c>
      <c r="K15" s="31" t="e">
        <f aca="false">VLOOKUP(K$8,'[2]Curve Summary'!$A$7:$AG$54,6)</f>
        <v>#VALUE!</v>
      </c>
      <c r="L15" s="31" t="e">
        <f aca="false">VLOOKUP(L$8,'[2]Curve Summary'!$A$7:$AG$54,6)</f>
        <v>#VALUE!</v>
      </c>
      <c r="M15" s="31" t="e">
        <f aca="false">VLOOKUP(M$8,'[2]Curve Summary'!$A$7:$AG$54,6)</f>
        <v>#VALUE!</v>
      </c>
      <c r="N15" s="31" t="e">
        <f aca="false">VLOOKUP(N$8,'[2]Curve Summary'!$A$7:$AG$54,6)</f>
        <v>#VALUE!</v>
      </c>
      <c r="O15" s="31" t="e">
        <f aca="false">VLOOKUP(O$8,'[2]Curve Summary'!$A$7:$AG$54,6)</f>
        <v>#VALUE!</v>
      </c>
      <c r="P15" s="31" t="e">
        <f aca="false">VLOOKUP(P$8,'[2]Curve Summary'!$A$7:$AG$54,6)</f>
        <v>#VALUE!</v>
      </c>
      <c r="Q15" s="31" t="e">
        <f aca="false">VLOOKUP(Q$8,'[2]Curve Summary'!$A$7:$AG$54,6)</f>
        <v>#VALUE!</v>
      </c>
      <c r="R15" s="31" t="e">
        <f aca="false">VLOOKUP(R$8,'[2]Curve Summary'!$A$7:$AG$54,6)</f>
        <v>#VALUE!</v>
      </c>
      <c r="S15" s="31" t="e">
        <f aca="false">VLOOKUP(S$8,'[2]Curve Summary'!$A$7:$AG$54,6)</f>
        <v>#VALUE!</v>
      </c>
      <c r="T15" s="31" t="e">
        <f aca="false">VLOOKUP(T$8,'[2]Curve Summary'!$A$7:$AG$54,6)</f>
        <v>#VALUE!</v>
      </c>
      <c r="U15" s="31" t="e">
        <f aca="false">VLOOKUP(U$8,'[2]Curve Summary'!$A$7:$AG$54,6)</f>
        <v>#VALUE!</v>
      </c>
      <c r="V15" s="31" t="e">
        <f aca="false">VLOOKUP(V$8,'[2]Curve Summary'!$A$7:$AG$54,6)</f>
        <v>#VALUE!</v>
      </c>
      <c r="W15" s="110" t="e">
        <f aca="false">VLOOKUP(W$8,'[2]Curve Summary'!$A$7:$AG$54,6)</f>
        <v>#VALUE!</v>
      </c>
      <c r="X15" s="31"/>
      <c r="Y15" s="31"/>
      <c r="Z15" s="31"/>
      <c r="AA15" s="31"/>
      <c r="AB15" s="31"/>
      <c r="AC15" s="111" t="e">
        <f aca="false">AVERAGE(B15:Q15)</f>
        <v>#VALUE!</v>
      </c>
      <c r="AD15" s="110" t="n">
        <v>67.5</v>
      </c>
      <c r="AE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</row>
    <row r="16" customFormat="false" ht="14.1" hidden="false" customHeight="true" outlineLevel="0" collapsed="false">
      <c r="A16" s="116" t="s">
        <v>28</v>
      </c>
      <c r="B16" s="109" t="e">
        <f aca="false">VLOOKUP(B$8,'[2]Curve Summary'!$A$7:$AG$54,14)</f>
        <v>#VALUE!</v>
      </c>
      <c r="C16" s="31" t="e">
        <f aca="false">VLOOKUP(C$8,'[2]Curve Summary'!$A$7:$AG$54,14)</f>
        <v>#VALUE!</v>
      </c>
      <c r="D16" s="31" t="e">
        <f aca="false">VLOOKUP(D$8,'[2]Curve Summary'!$A$7:$AG$54,14)</f>
        <v>#VALUE!</v>
      </c>
      <c r="E16" s="31" t="e">
        <f aca="false">VLOOKUP(E$8,'[2]Curve Summary'!$A$7:$AG$54,14)</f>
        <v>#VALUE!</v>
      </c>
      <c r="F16" s="31" t="e">
        <f aca="false">VLOOKUP(F$8,'[2]Curve Summary'!$A$7:$AG$54,14)</f>
        <v>#VALUE!</v>
      </c>
      <c r="G16" s="31" t="e">
        <f aca="false">VLOOKUP(G$8,'[2]Curve Summary'!$A$7:$AG$54,14)</f>
        <v>#VALUE!</v>
      </c>
      <c r="H16" s="31" t="e">
        <f aca="false">VLOOKUP(H$8,'[2]Curve Summary'!$A$7:$AG$54,14)</f>
        <v>#VALUE!</v>
      </c>
      <c r="I16" s="31" t="e">
        <f aca="false">VLOOKUP(I$8,'[2]Curve Summary'!$A$7:$AG$54,14)</f>
        <v>#VALUE!</v>
      </c>
      <c r="J16" s="31" t="e">
        <f aca="false">VLOOKUP(J$8,'[2]Curve Summary'!$A$7:$AG$54,14)</f>
        <v>#VALUE!</v>
      </c>
      <c r="K16" s="31" t="e">
        <f aca="false">VLOOKUP(K$8,'[2]Curve Summary'!$A$7:$AG$54,14)</f>
        <v>#VALUE!</v>
      </c>
      <c r="L16" s="31" t="e">
        <f aca="false">VLOOKUP(L$8,'[2]Curve Summary'!$A$7:$AG$54,14)</f>
        <v>#VALUE!</v>
      </c>
      <c r="M16" s="31" t="e">
        <f aca="false">VLOOKUP(M$8,'[2]Curve Summary'!$A$7:$AG$54,14)</f>
        <v>#VALUE!</v>
      </c>
      <c r="N16" s="31" t="e">
        <f aca="false">VLOOKUP(N$8,'[2]Curve Summary'!$A$7:$AG$54,14)</f>
        <v>#VALUE!</v>
      </c>
      <c r="O16" s="31" t="e">
        <f aca="false">VLOOKUP(O$8,'[2]Curve Summary'!$A$7:$AG$54,14)</f>
        <v>#VALUE!</v>
      </c>
      <c r="P16" s="31" t="e">
        <f aca="false">VLOOKUP(P$8,'[2]Curve Summary'!$A$7:$AG$54,14)</f>
        <v>#VALUE!</v>
      </c>
      <c r="Q16" s="31" t="e">
        <f aca="false">VLOOKUP(Q$8,'[2]Curve Summary'!$A$7:$AG$54,14)</f>
        <v>#VALUE!</v>
      </c>
      <c r="R16" s="31" t="e">
        <f aca="false">VLOOKUP(R$8,'[2]Curve Summary'!$A$7:$AG$54,14)</f>
        <v>#VALUE!</v>
      </c>
      <c r="S16" s="31" t="e">
        <f aca="false">VLOOKUP(S$8,'[2]Curve Summary'!$A$7:$AG$54,14)</f>
        <v>#VALUE!</v>
      </c>
      <c r="T16" s="31" t="e">
        <f aca="false">VLOOKUP(T$8,'[2]Curve Summary'!$A$7:$AG$54,14)</f>
        <v>#VALUE!</v>
      </c>
      <c r="U16" s="31" t="e">
        <f aca="false">VLOOKUP(U$8,'[2]Curve Summary'!$A$7:$AG$54,14)</f>
        <v>#VALUE!</v>
      </c>
      <c r="V16" s="31" t="e">
        <f aca="false">VLOOKUP(V$8,'[2]Curve Summary'!$A$7:$AG$54,14)</f>
        <v>#VALUE!</v>
      </c>
      <c r="W16" s="110" t="e">
        <f aca="false">VLOOKUP(W$8,'[2]Curve Summary'!$A$7:$AG$54,14)</f>
        <v>#VALUE!</v>
      </c>
      <c r="X16" s="31"/>
      <c r="Y16" s="31"/>
      <c r="Z16" s="31"/>
      <c r="AA16" s="31"/>
      <c r="AB16" s="31"/>
      <c r="AC16" s="111" t="e">
        <f aca="false">AVERAGE(B16:Q16)</f>
        <v>#VALUE!</v>
      </c>
      <c r="AD16" s="110" t="n">
        <v>55</v>
      </c>
      <c r="AE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</row>
    <row r="17" customFormat="false" ht="14.1" hidden="false" customHeight="true" outlineLevel="0" collapsed="false">
      <c r="A17" s="117" t="s">
        <v>29</v>
      </c>
      <c r="B17" s="109" t="e">
        <f aca="false">VLOOKUP(B$8,'[2]Curve Summary'!$A$7:$AG$54,2)</f>
        <v>#VALUE!</v>
      </c>
      <c r="C17" s="31" t="e">
        <f aca="false">VLOOKUP(C$8,'[2]Curve Summary'!$A$7:$AG$54,2)</f>
        <v>#VALUE!</v>
      </c>
      <c r="D17" s="31" t="e">
        <f aca="false">VLOOKUP(D$8,'[2]Curve Summary'!$A$7:$AG$54,2)</f>
        <v>#VALUE!</v>
      </c>
      <c r="E17" s="31" t="e">
        <f aca="false">VLOOKUP(E$8,'[2]Curve Summary'!$A$7:$AG$54,2)</f>
        <v>#VALUE!</v>
      </c>
      <c r="F17" s="31" t="e">
        <f aca="false">VLOOKUP(F$8,'[2]Curve Summary'!$A$7:$AG$54,2)</f>
        <v>#VALUE!</v>
      </c>
      <c r="G17" s="31" t="e">
        <f aca="false">VLOOKUP(G$8,'[2]Curve Summary'!$A$7:$AG$54,2)</f>
        <v>#VALUE!</v>
      </c>
      <c r="H17" s="31" t="e">
        <f aca="false">VLOOKUP(H$8,'[2]Curve Summary'!$A$7:$AG$54,2)</f>
        <v>#VALUE!</v>
      </c>
      <c r="I17" s="31" t="e">
        <f aca="false">VLOOKUP(I$8,'[2]Curve Summary'!$A$7:$AG$54,2)</f>
        <v>#VALUE!</v>
      </c>
      <c r="J17" s="31" t="e">
        <f aca="false">VLOOKUP(J$8,'[2]Curve Summary'!$A$7:$AG$54,2)</f>
        <v>#VALUE!</v>
      </c>
      <c r="K17" s="31" t="e">
        <f aca="false">VLOOKUP(K$8,'[2]Curve Summary'!$A$7:$AG$54,2)</f>
        <v>#VALUE!</v>
      </c>
      <c r="L17" s="31" t="e">
        <f aca="false">VLOOKUP(L$8,'[2]Curve Summary'!$A$7:$AG$54,2)</f>
        <v>#VALUE!</v>
      </c>
      <c r="M17" s="31" t="e">
        <f aca="false">VLOOKUP(M$8,'[2]Curve Summary'!$A$7:$AG$54,2)</f>
        <v>#VALUE!</v>
      </c>
      <c r="N17" s="31" t="e">
        <f aca="false">VLOOKUP(N$8,'[2]Curve Summary'!$A$7:$AG$54,2)</f>
        <v>#VALUE!</v>
      </c>
      <c r="O17" s="31" t="e">
        <f aca="false">VLOOKUP(O$8,'[2]Curve Summary'!$A$7:$AG$54,2)</f>
        <v>#VALUE!</v>
      </c>
      <c r="P17" s="31" t="e">
        <f aca="false">VLOOKUP(P$8,'[2]Curve Summary'!$A$7:$AG$54,2)</f>
        <v>#VALUE!</v>
      </c>
      <c r="Q17" s="31" t="e">
        <f aca="false">VLOOKUP(Q$8,'[2]Curve Summary'!$A$7:$AG$54,2)</f>
        <v>#VALUE!</v>
      </c>
      <c r="R17" s="31" t="e">
        <f aca="false">VLOOKUP(R$8,'[2]Curve Summary'!$A$7:$AG$54,2)</f>
        <v>#VALUE!</v>
      </c>
      <c r="S17" s="31" t="e">
        <f aca="false">VLOOKUP(S$8,'[2]Curve Summary'!$A$7:$AG$54,2)</f>
        <v>#VALUE!</v>
      </c>
      <c r="T17" s="31" t="e">
        <f aca="false">VLOOKUP(T$8,'[2]Curve Summary'!$A$7:$AG$54,2)</f>
        <v>#VALUE!</v>
      </c>
      <c r="U17" s="31" t="e">
        <f aca="false">VLOOKUP(U$8,'[2]Curve Summary'!$A$7:$AG$54,2)</f>
        <v>#VALUE!</v>
      </c>
      <c r="V17" s="31" t="e">
        <f aca="false">VLOOKUP(V$8,'[2]Curve Summary'!$A$7:$AG$54,2)</f>
        <v>#VALUE!</v>
      </c>
      <c r="W17" s="110" t="e">
        <f aca="false">VLOOKUP(W$8,'[2]Curve Summary'!$A$7:$AG$54,2)</f>
        <v>#VALUE!</v>
      </c>
      <c r="X17" s="31"/>
      <c r="Y17" s="31"/>
      <c r="Z17" s="31"/>
      <c r="AA17" s="31"/>
      <c r="AB17" s="31"/>
      <c r="AC17" s="111" t="e">
        <f aca="false">AVERAGE(B17:Q17)</f>
        <v>#VALUE!</v>
      </c>
      <c r="AD17" s="110" t="n">
        <v>44</v>
      </c>
      <c r="AE17" s="31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</row>
    <row r="18" customFormat="false" ht="14.1" hidden="false" customHeight="true" outlineLevel="0" collapsed="false">
      <c r="A18" s="117" t="s">
        <v>31</v>
      </c>
      <c r="B18" s="109" t="e">
        <f aca="false">VLOOKUP(B$8,'[2]Curve Summary'!$A$7:$AG$54,3)</f>
        <v>#VALUE!</v>
      </c>
      <c r="C18" s="31" t="e">
        <f aca="false">VLOOKUP(C$8,'[2]Curve Summary'!$A$7:$AG$54,3)</f>
        <v>#VALUE!</v>
      </c>
      <c r="D18" s="31" t="e">
        <f aca="false">VLOOKUP(D$8,'[2]Curve Summary'!$A$7:$AG$54,3)</f>
        <v>#VALUE!</v>
      </c>
      <c r="E18" s="31" t="e">
        <f aca="false">VLOOKUP(E$8,'[2]Curve Summary'!$A$7:$AG$54,3)</f>
        <v>#VALUE!</v>
      </c>
      <c r="F18" s="31" t="e">
        <f aca="false">VLOOKUP(F$8,'[2]Curve Summary'!$A$7:$AG$54,3)</f>
        <v>#VALUE!</v>
      </c>
      <c r="G18" s="31" t="e">
        <f aca="false">VLOOKUP(G$8,'[2]Curve Summary'!$A$7:$AG$54,3)</f>
        <v>#VALUE!</v>
      </c>
      <c r="H18" s="31" t="e">
        <f aca="false">VLOOKUP(H$8,'[2]Curve Summary'!$A$7:$AG$54,3)</f>
        <v>#VALUE!</v>
      </c>
      <c r="I18" s="31" t="e">
        <f aca="false">VLOOKUP(I$8,'[2]Curve Summary'!$A$7:$AG$54,3)</f>
        <v>#VALUE!</v>
      </c>
      <c r="J18" s="31" t="e">
        <f aca="false">VLOOKUP(J$8,'[2]Curve Summary'!$A$7:$AG$54,3)</f>
        <v>#VALUE!</v>
      </c>
      <c r="K18" s="31" t="e">
        <f aca="false">VLOOKUP(K$8,'[2]Curve Summary'!$A$7:$AG$54,3)</f>
        <v>#VALUE!</v>
      </c>
      <c r="L18" s="31" t="e">
        <f aca="false">VLOOKUP(L$8,'[2]Curve Summary'!$A$7:$AG$54,3)</f>
        <v>#VALUE!</v>
      </c>
      <c r="M18" s="31" t="e">
        <f aca="false">VLOOKUP(M$8,'[2]Curve Summary'!$A$7:$AG$54,3)</f>
        <v>#VALUE!</v>
      </c>
      <c r="N18" s="31" t="e">
        <f aca="false">VLOOKUP(N$8,'[2]Curve Summary'!$A$7:$AG$54,3)</f>
        <v>#VALUE!</v>
      </c>
      <c r="O18" s="31" t="e">
        <f aca="false">VLOOKUP(O$8,'[2]Curve Summary'!$A$7:$AG$54,3)</f>
        <v>#VALUE!</v>
      </c>
      <c r="P18" s="31" t="e">
        <f aca="false">VLOOKUP(P$8,'[2]Curve Summary'!$A$7:$AG$54,3)</f>
        <v>#VALUE!</v>
      </c>
      <c r="Q18" s="31" t="e">
        <f aca="false">VLOOKUP(Q$8,'[2]Curve Summary'!$A$7:$AG$54,3)</f>
        <v>#VALUE!</v>
      </c>
      <c r="R18" s="31" t="e">
        <f aca="false">VLOOKUP(R$8,'[2]Curve Summary'!$A$7:$AG$54,3)</f>
        <v>#VALUE!</v>
      </c>
      <c r="S18" s="31" t="e">
        <f aca="false">VLOOKUP(S$8,'[2]Curve Summary'!$A$7:$AG$54,3)</f>
        <v>#VALUE!</v>
      </c>
      <c r="T18" s="31" t="e">
        <f aca="false">VLOOKUP(T$8,'[2]Curve Summary'!$A$7:$AG$54,3)</f>
        <v>#VALUE!</v>
      </c>
      <c r="U18" s="31" t="e">
        <f aca="false">VLOOKUP(U$8,'[2]Curve Summary'!$A$7:$AG$54,3)</f>
        <v>#VALUE!</v>
      </c>
      <c r="V18" s="31" t="e">
        <f aca="false">VLOOKUP(V$8,'[2]Curve Summary'!$A$7:$AG$54,3)</f>
        <v>#VALUE!</v>
      </c>
      <c r="W18" s="110" t="e">
        <f aca="false">VLOOKUP(W$8,'[2]Curve Summary'!$A$7:$AG$54,3)</f>
        <v>#VALUE!</v>
      </c>
      <c r="X18" s="31"/>
      <c r="Y18" s="31"/>
      <c r="Z18" s="31"/>
      <c r="AA18" s="31"/>
      <c r="AB18" s="31"/>
      <c r="AC18" s="111" t="e">
        <f aca="false">AVERAGE(B18:Q18)</f>
        <v>#VALUE!</v>
      </c>
      <c r="AD18" s="110" t="n">
        <v>44</v>
      </c>
      <c r="AE18" s="31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</row>
    <row r="19" customFormat="false" ht="14.1" hidden="false" customHeight="true" outlineLevel="0" collapsed="false">
      <c r="A19" s="117" t="s">
        <v>32</v>
      </c>
      <c r="B19" s="109" t="e">
        <f aca="false">VLOOKUP(B$8,'[2]Curve Summary'!$A$7:$AG$54,4)</f>
        <v>#VALUE!</v>
      </c>
      <c r="C19" s="31" t="e">
        <f aca="false">VLOOKUP(C$8,'[2]Curve Summary'!$A$7:$AG$54,4)</f>
        <v>#VALUE!</v>
      </c>
      <c r="D19" s="31" t="e">
        <f aca="false">VLOOKUP(D$8,'[2]Curve Summary'!$A$7:$AG$54,4)</f>
        <v>#VALUE!</v>
      </c>
      <c r="E19" s="31" t="e">
        <f aca="false">VLOOKUP(E$8,'[2]Curve Summary'!$A$7:$AG$54,4)</f>
        <v>#VALUE!</v>
      </c>
      <c r="F19" s="31" t="e">
        <f aca="false">VLOOKUP(F$8,'[2]Curve Summary'!$A$7:$AG$54,4)</f>
        <v>#VALUE!</v>
      </c>
      <c r="G19" s="31" t="e">
        <f aca="false">VLOOKUP(G$8,'[2]Curve Summary'!$A$7:$AG$54,4)</f>
        <v>#VALUE!</v>
      </c>
      <c r="H19" s="31" t="e">
        <f aca="false">VLOOKUP(H$8,'[2]Curve Summary'!$A$7:$AG$54,4)</f>
        <v>#VALUE!</v>
      </c>
      <c r="I19" s="31" t="e">
        <f aca="false">VLOOKUP(I$8,'[2]Curve Summary'!$A$7:$AG$54,4)</f>
        <v>#VALUE!</v>
      </c>
      <c r="J19" s="31" t="e">
        <f aca="false">VLOOKUP(J$8,'[2]Curve Summary'!$A$7:$AG$54,4)</f>
        <v>#VALUE!</v>
      </c>
      <c r="K19" s="31" t="e">
        <f aca="false">VLOOKUP(K$8,'[2]Curve Summary'!$A$7:$AG$54,4)</f>
        <v>#VALUE!</v>
      </c>
      <c r="L19" s="31" t="e">
        <f aca="false">VLOOKUP(L$8,'[2]Curve Summary'!$A$7:$AG$54,4)</f>
        <v>#VALUE!</v>
      </c>
      <c r="M19" s="31" t="e">
        <f aca="false">VLOOKUP(M$8,'[2]Curve Summary'!$A$7:$AG$54,4)</f>
        <v>#VALUE!</v>
      </c>
      <c r="N19" s="31" t="e">
        <f aca="false">VLOOKUP(N$8,'[2]Curve Summary'!$A$7:$AG$54,4)</f>
        <v>#VALUE!</v>
      </c>
      <c r="O19" s="31" t="e">
        <f aca="false">VLOOKUP(O$8,'[2]Curve Summary'!$A$7:$AG$54,4)</f>
        <v>#VALUE!</v>
      </c>
      <c r="P19" s="31" t="e">
        <f aca="false">VLOOKUP(P$8,'[2]Curve Summary'!$A$7:$AG$54,4)</f>
        <v>#VALUE!</v>
      </c>
      <c r="Q19" s="31" t="e">
        <f aca="false">VLOOKUP(Q$8,'[2]Curve Summary'!$A$7:$AG$54,4)</f>
        <v>#VALUE!</v>
      </c>
      <c r="R19" s="31" t="e">
        <f aca="false">VLOOKUP(R$8,'[2]Curve Summary'!$A$7:$AG$54,4)</f>
        <v>#VALUE!</v>
      </c>
      <c r="S19" s="31" t="e">
        <f aca="false">VLOOKUP(S$8,'[2]Curve Summary'!$A$7:$AG$54,4)</f>
        <v>#VALUE!</v>
      </c>
      <c r="T19" s="31" t="e">
        <f aca="false">VLOOKUP(T$8,'[2]Curve Summary'!$A$7:$AG$54,4)</f>
        <v>#VALUE!</v>
      </c>
      <c r="U19" s="31" t="e">
        <f aca="false">VLOOKUP(U$8,'[2]Curve Summary'!$A$7:$AG$54,4)</f>
        <v>#VALUE!</v>
      </c>
      <c r="V19" s="31" t="e">
        <f aca="false">VLOOKUP(V$8,'[2]Curve Summary'!$A$7:$AG$54,4)</f>
        <v>#VALUE!</v>
      </c>
      <c r="W19" s="110" t="e">
        <f aca="false">VLOOKUP(W$8,'[2]Curve Summary'!$A$7:$AG$54,4)</f>
        <v>#VALUE!</v>
      </c>
      <c r="X19" s="31"/>
      <c r="Y19" s="31"/>
      <c r="Z19" s="31"/>
      <c r="AA19" s="31"/>
      <c r="AB19" s="31"/>
      <c r="AC19" s="111" t="e">
        <f aca="false">AVERAGE(B19:Q19)</f>
        <v>#VALUE!</v>
      </c>
      <c r="AD19" s="110" t="n">
        <v>44</v>
      </c>
      <c r="AE19" s="31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</row>
    <row r="20" customFormat="false" ht="14.1" hidden="false" customHeight="true" outlineLevel="0" collapsed="false">
      <c r="A20" s="116" t="s">
        <v>33</v>
      </c>
      <c r="B20" s="109" t="e">
        <f aca="false">VLOOKUP(B$8,'[2]Curve Summary'!$A$7:$AG$54,20)</f>
        <v>#VALUE!</v>
      </c>
      <c r="C20" s="31" t="e">
        <f aca="false">VLOOKUP(C$8,'[2]Curve Summary'!$A$7:$AG$54,20)</f>
        <v>#VALUE!</v>
      </c>
      <c r="D20" s="31" t="e">
        <f aca="false">VLOOKUP(D$8,'[2]Curve Summary'!$A$7:$AG$54,20)</f>
        <v>#VALUE!</v>
      </c>
      <c r="E20" s="31" t="e">
        <f aca="false">VLOOKUP(E$8,'[2]Curve Summary'!$A$7:$AG$54,20)</f>
        <v>#VALUE!</v>
      </c>
      <c r="F20" s="31" t="e">
        <f aca="false">VLOOKUP(F$8,'[2]Curve Summary'!$A$7:$AG$54,20)</f>
        <v>#VALUE!</v>
      </c>
      <c r="G20" s="31" t="e">
        <f aca="false">VLOOKUP(G$8,'[2]Curve Summary'!$A$7:$AG$54,20)</f>
        <v>#VALUE!</v>
      </c>
      <c r="H20" s="31" t="e">
        <f aca="false">VLOOKUP(H$8,'[2]Curve Summary'!$A$7:$AG$54,20)</f>
        <v>#VALUE!</v>
      </c>
      <c r="I20" s="31" t="e">
        <f aca="false">VLOOKUP(I$8,'[2]Curve Summary'!$A$7:$AG$54,20)</f>
        <v>#VALUE!</v>
      </c>
      <c r="J20" s="31" t="e">
        <f aca="false">VLOOKUP(J$8,'[2]Curve Summary'!$A$7:$AG$54,20)</f>
        <v>#VALUE!</v>
      </c>
      <c r="K20" s="31" t="e">
        <f aca="false">VLOOKUP(K$8,'[2]Curve Summary'!$A$7:$AG$54,20)</f>
        <v>#VALUE!</v>
      </c>
      <c r="L20" s="31" t="e">
        <f aca="false">VLOOKUP(L$8,'[2]Curve Summary'!$A$7:$AG$54,20)</f>
        <v>#VALUE!</v>
      </c>
      <c r="M20" s="31" t="e">
        <f aca="false">VLOOKUP(M$8,'[2]Curve Summary'!$A$7:$AG$54,20)</f>
        <v>#VALUE!</v>
      </c>
      <c r="N20" s="31" t="e">
        <f aca="false">VLOOKUP(N$8,'[2]Curve Summary'!$A$7:$AG$54,20)</f>
        <v>#VALUE!</v>
      </c>
      <c r="O20" s="31" t="e">
        <f aca="false">VLOOKUP(O$8,'[2]Curve Summary'!$A$7:$AG$54,20)</f>
        <v>#VALUE!</v>
      </c>
      <c r="P20" s="31" t="e">
        <f aca="false">VLOOKUP(P$8,'[2]Curve Summary'!$A$7:$AG$54,20)</f>
        <v>#VALUE!</v>
      </c>
      <c r="Q20" s="31" t="e">
        <f aca="false">VLOOKUP(Q$8,'[2]Curve Summary'!$A$7:$AG$54,20)</f>
        <v>#VALUE!</v>
      </c>
      <c r="R20" s="31" t="e">
        <f aca="false">VLOOKUP(R$8,'[2]Curve Summary'!$A$7:$AG$54,20)</f>
        <v>#VALUE!</v>
      </c>
      <c r="S20" s="31" t="e">
        <f aca="false">VLOOKUP(S$8,'[2]Curve Summary'!$A$7:$AG$54,20)</f>
        <v>#VALUE!</v>
      </c>
      <c r="T20" s="31" t="e">
        <f aca="false">VLOOKUP(T$8,'[2]Curve Summary'!$A$7:$AG$54,20)</f>
        <v>#VALUE!</v>
      </c>
      <c r="U20" s="31" t="e">
        <f aca="false">VLOOKUP(U$8,'[2]Curve Summary'!$A$7:$AG$54,20)</f>
        <v>#VALUE!</v>
      </c>
      <c r="V20" s="31" t="e">
        <f aca="false">VLOOKUP(V$8,'[2]Curve Summary'!$A$7:$AG$54,20)</f>
        <v>#VALUE!</v>
      </c>
      <c r="W20" s="110" t="e">
        <f aca="false">VLOOKUP(W$8,'[2]Curve Summary'!$A$7:$AG$54,20)</f>
        <v>#VALUE!</v>
      </c>
      <c r="X20" s="31"/>
      <c r="Y20" s="31"/>
      <c r="Z20" s="31"/>
      <c r="AA20" s="31"/>
      <c r="AB20" s="31"/>
      <c r="AC20" s="111" t="e">
        <f aca="false">AVERAGE(B20:Q20)</f>
        <v>#VALUE!</v>
      </c>
      <c r="AD20" s="110" t="n">
        <v>65</v>
      </c>
      <c r="AE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</row>
    <row r="21" customFormat="false" ht="14.1" hidden="false" customHeight="true" outlineLevel="0" collapsed="false">
      <c r="A21" s="116" t="s">
        <v>34</v>
      </c>
      <c r="B21" s="109" t="e">
        <f aca="false">VLOOKUP(B$8,'[2]Curve Summary'!$A$7:$AG$54,26)</f>
        <v>#VALUE!</v>
      </c>
      <c r="C21" s="31" t="e">
        <f aca="false">VLOOKUP(C$8,'[2]Curve Summary'!$A$7:$AG$54,26)</f>
        <v>#VALUE!</v>
      </c>
      <c r="D21" s="31" t="e">
        <f aca="false">VLOOKUP(D$8,'[2]Curve Summary'!$A$7:$AG$54,26)</f>
        <v>#VALUE!</v>
      </c>
      <c r="E21" s="31" t="e">
        <f aca="false">VLOOKUP(E$8,'[2]Curve Summary'!$A$7:$AG$54,26)</f>
        <v>#VALUE!</v>
      </c>
      <c r="F21" s="31" t="e">
        <f aca="false">VLOOKUP(F$8,'[2]Curve Summary'!$A$7:$AG$54,26)</f>
        <v>#VALUE!</v>
      </c>
      <c r="G21" s="31" t="e">
        <f aca="false">VLOOKUP(G$8,'[2]Curve Summary'!$A$7:$AG$54,26)</f>
        <v>#VALUE!</v>
      </c>
      <c r="H21" s="31" t="e">
        <f aca="false">VLOOKUP(H$8,'[2]Curve Summary'!$A$7:$AG$54,26)</f>
        <v>#VALUE!</v>
      </c>
      <c r="I21" s="31" t="e">
        <f aca="false">VLOOKUP(I$8,'[2]Curve Summary'!$A$7:$AG$54,26)</f>
        <v>#VALUE!</v>
      </c>
      <c r="J21" s="31" t="e">
        <f aca="false">VLOOKUP(J$8,'[2]Curve Summary'!$A$7:$AG$54,26)</f>
        <v>#VALUE!</v>
      </c>
      <c r="K21" s="31" t="e">
        <f aca="false">VLOOKUP(K$8,'[2]Curve Summary'!$A$7:$AG$54,26)</f>
        <v>#VALUE!</v>
      </c>
      <c r="L21" s="31" t="e">
        <f aca="false">VLOOKUP(L$8,'[2]Curve Summary'!$A$7:$AG$54,26)</f>
        <v>#VALUE!</v>
      </c>
      <c r="M21" s="31" t="e">
        <f aca="false">VLOOKUP(M$8,'[2]Curve Summary'!$A$7:$AG$54,26)</f>
        <v>#VALUE!</v>
      </c>
      <c r="N21" s="31" t="e">
        <f aca="false">VLOOKUP(N$8,'[2]Curve Summary'!$A$7:$AG$54,26)</f>
        <v>#VALUE!</v>
      </c>
      <c r="O21" s="31" t="e">
        <f aca="false">VLOOKUP(O$8,'[2]Curve Summary'!$A$7:$AG$54,26)</f>
        <v>#VALUE!</v>
      </c>
      <c r="P21" s="31" t="e">
        <f aca="false">VLOOKUP(P$8,'[2]Curve Summary'!$A$7:$AG$54,26)</f>
        <v>#VALUE!</v>
      </c>
      <c r="Q21" s="31" t="e">
        <f aca="false">VLOOKUP(Q$8,'[2]Curve Summary'!$A$7:$AG$54,26)</f>
        <v>#VALUE!</v>
      </c>
      <c r="R21" s="31" t="e">
        <f aca="false">VLOOKUP(R$8,'[2]Curve Summary'!$A$7:$AG$54,26)</f>
        <v>#VALUE!</v>
      </c>
      <c r="S21" s="31" t="e">
        <f aca="false">VLOOKUP(S$8,'[2]Curve Summary'!$A$7:$AG$54,26)</f>
        <v>#VALUE!</v>
      </c>
      <c r="T21" s="31" t="e">
        <f aca="false">VLOOKUP(T$8,'[2]Curve Summary'!$A$7:$AG$54,26)</f>
        <v>#VALUE!</v>
      </c>
      <c r="U21" s="31" t="e">
        <f aca="false">VLOOKUP(U$8,'[2]Curve Summary'!$A$7:$AG$54,26)</f>
        <v>#VALUE!</v>
      </c>
      <c r="V21" s="31" t="e">
        <f aca="false">VLOOKUP(V$8,'[2]Curve Summary'!$A$7:$AG$54,26)</f>
        <v>#VALUE!</v>
      </c>
      <c r="W21" s="110" t="e">
        <f aca="false">VLOOKUP(W$8,'[2]Curve Summary'!$A$7:$AG$54,26)</f>
        <v>#VALUE!</v>
      </c>
      <c r="X21" s="31"/>
      <c r="Y21" s="31"/>
      <c r="Z21" s="31"/>
      <c r="AA21" s="31"/>
      <c r="AB21" s="31"/>
      <c r="AC21" s="111" t="e">
        <f aca="false">AVERAGE(B21:Q21)</f>
        <v>#VALUE!</v>
      </c>
      <c r="AD21" s="110" t="n">
        <v>60</v>
      </c>
      <c r="AE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</row>
    <row r="22" customFormat="false" ht="14.1" hidden="false" customHeight="true" outlineLevel="0" collapsed="false">
      <c r="A22" s="116" t="s">
        <v>36</v>
      </c>
      <c r="B22" s="109" t="e">
        <f aca="false">VLOOKUP(B$8,'[2]Curve Summary'!$A$7:$AG$54,30)</f>
        <v>#VALUE!</v>
      </c>
      <c r="C22" s="31" t="e">
        <f aca="false">VLOOKUP(C$8,'[2]Curve Summary'!$A$7:$AG$54,30)</f>
        <v>#VALUE!</v>
      </c>
      <c r="D22" s="31" t="e">
        <f aca="false">VLOOKUP(D$8,'[2]Curve Summary'!$A$7:$AG$54,30)</f>
        <v>#VALUE!</v>
      </c>
      <c r="E22" s="31" t="e">
        <f aca="false">VLOOKUP(E$8,'[2]Curve Summary'!$A$7:$AG$54,30)</f>
        <v>#VALUE!</v>
      </c>
      <c r="F22" s="31" t="e">
        <f aca="false">VLOOKUP(F$8,'[2]Curve Summary'!$A$7:$AG$54,30)</f>
        <v>#VALUE!</v>
      </c>
      <c r="G22" s="31" t="e">
        <f aca="false">VLOOKUP(G$8,'[2]Curve Summary'!$A$7:$AG$54,30)</f>
        <v>#VALUE!</v>
      </c>
      <c r="H22" s="31" t="e">
        <f aca="false">VLOOKUP(H$8,'[2]Curve Summary'!$A$7:$AG$54,30)</f>
        <v>#VALUE!</v>
      </c>
      <c r="I22" s="31" t="e">
        <f aca="false">VLOOKUP(I$8,'[2]Curve Summary'!$A$7:$AG$54,30)</f>
        <v>#VALUE!</v>
      </c>
      <c r="J22" s="31" t="e">
        <f aca="false">VLOOKUP(J$8,'[2]Curve Summary'!$A$7:$AG$54,30)</f>
        <v>#VALUE!</v>
      </c>
      <c r="K22" s="31" t="e">
        <f aca="false">VLOOKUP(K$8,'[2]Curve Summary'!$A$7:$AG$54,30)</f>
        <v>#VALUE!</v>
      </c>
      <c r="L22" s="31" t="e">
        <f aca="false">VLOOKUP(L$8,'[2]Curve Summary'!$A$7:$AG$54,30)</f>
        <v>#VALUE!</v>
      </c>
      <c r="M22" s="31" t="e">
        <f aca="false">VLOOKUP(M$8,'[2]Curve Summary'!$A$7:$AG$54,30)</f>
        <v>#VALUE!</v>
      </c>
      <c r="N22" s="31" t="e">
        <f aca="false">VLOOKUP(N$8,'[2]Curve Summary'!$A$7:$AG$54,30)</f>
        <v>#VALUE!</v>
      </c>
      <c r="O22" s="31" t="e">
        <f aca="false">VLOOKUP(O$8,'[2]Curve Summary'!$A$7:$AG$54,30)</f>
        <v>#VALUE!</v>
      </c>
      <c r="P22" s="31" t="e">
        <f aca="false">VLOOKUP(P$8,'[2]Curve Summary'!$A$7:$AG$54,30)</f>
        <v>#VALUE!</v>
      </c>
      <c r="Q22" s="31" t="e">
        <f aca="false">VLOOKUP(Q$8,'[2]Curve Summary'!$A$7:$AG$54,30)</f>
        <v>#VALUE!</v>
      </c>
      <c r="R22" s="31" t="e">
        <f aca="false">VLOOKUP(R$8,'[2]Curve Summary'!$A$7:$AG$54,30)</f>
        <v>#VALUE!</v>
      </c>
      <c r="S22" s="31" t="e">
        <f aca="false">VLOOKUP(S$8,'[2]Curve Summary'!$A$7:$AG$54,30)</f>
        <v>#VALUE!</v>
      </c>
      <c r="T22" s="31" t="e">
        <f aca="false">VLOOKUP(T$8,'[2]Curve Summary'!$A$7:$AG$54,30)</f>
        <v>#VALUE!</v>
      </c>
      <c r="U22" s="31" t="e">
        <f aca="false">VLOOKUP(U$8,'[2]Curve Summary'!$A$7:$AG$54,30)</f>
        <v>#VALUE!</v>
      </c>
      <c r="V22" s="31" t="e">
        <f aca="false">VLOOKUP(V$8,'[2]Curve Summary'!$A$7:$AG$54,30)</f>
        <v>#VALUE!</v>
      </c>
      <c r="W22" s="110" t="e">
        <f aca="false">VLOOKUP(W$8,'[2]Curve Summary'!$A$7:$AG$54,30)</f>
        <v>#VALUE!</v>
      </c>
      <c r="X22" s="31"/>
      <c r="Y22" s="31"/>
      <c r="Z22" s="31"/>
      <c r="AA22" s="31"/>
      <c r="AB22" s="31"/>
      <c r="AC22" s="111" t="e">
        <f aca="false">AVERAGE(B22:Q22)</f>
        <v>#VALUE!</v>
      </c>
      <c r="AD22" s="110" t="n">
        <v>70</v>
      </c>
      <c r="AE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</row>
    <row r="23" customFormat="false" ht="14.1" hidden="false" customHeight="true" outlineLevel="0" collapsed="false">
      <c r="A23" s="116" t="s">
        <v>37</v>
      </c>
      <c r="B23" s="109" t="e">
        <f aca="false">VLOOKUP(B$8,'[2]Curve Summary'!$A$7:$AG$54,31)</f>
        <v>#VALUE!</v>
      </c>
      <c r="C23" s="31" t="e">
        <f aca="false">VLOOKUP(C$8,'[2]Curve Summary'!$A$7:$AG$54,31)</f>
        <v>#VALUE!</v>
      </c>
      <c r="D23" s="31" t="e">
        <f aca="false">VLOOKUP(D$8,'[2]Curve Summary'!$A$7:$AG$54,31)</f>
        <v>#VALUE!</v>
      </c>
      <c r="E23" s="31" t="e">
        <f aca="false">VLOOKUP(E$8,'[2]Curve Summary'!$A$7:$AG$54,31)</f>
        <v>#VALUE!</v>
      </c>
      <c r="F23" s="31" t="e">
        <f aca="false">VLOOKUP(F$8,'[2]Curve Summary'!$A$7:$AG$54,31)</f>
        <v>#VALUE!</v>
      </c>
      <c r="G23" s="31" t="e">
        <f aca="false">VLOOKUP(G$8,'[2]Curve Summary'!$A$7:$AG$54,31)</f>
        <v>#VALUE!</v>
      </c>
      <c r="H23" s="31" t="e">
        <f aca="false">VLOOKUP(H$8,'[2]Curve Summary'!$A$7:$AG$54,31)</f>
        <v>#VALUE!</v>
      </c>
      <c r="I23" s="31" t="e">
        <f aca="false">VLOOKUP(I$8,'[2]Curve Summary'!$A$7:$AG$54,31)</f>
        <v>#VALUE!</v>
      </c>
      <c r="J23" s="31" t="e">
        <f aca="false">VLOOKUP(J$8,'[2]Curve Summary'!$A$7:$AG$54,31)</f>
        <v>#VALUE!</v>
      </c>
      <c r="K23" s="31" t="e">
        <f aca="false">VLOOKUP(K$8,'[2]Curve Summary'!$A$7:$AG$54,31)</f>
        <v>#VALUE!</v>
      </c>
      <c r="L23" s="31" t="e">
        <f aca="false">VLOOKUP(L$8,'[2]Curve Summary'!$A$7:$AG$54,31)</f>
        <v>#VALUE!</v>
      </c>
      <c r="M23" s="31" t="e">
        <f aca="false">VLOOKUP(M$8,'[2]Curve Summary'!$A$7:$AG$54,31)</f>
        <v>#VALUE!</v>
      </c>
      <c r="N23" s="31" t="e">
        <f aca="false">VLOOKUP(N$8,'[2]Curve Summary'!$A$7:$AG$54,31)</f>
        <v>#VALUE!</v>
      </c>
      <c r="O23" s="31" t="e">
        <f aca="false">VLOOKUP(O$8,'[2]Curve Summary'!$A$7:$AG$54,31)</f>
        <v>#VALUE!</v>
      </c>
      <c r="P23" s="31" t="e">
        <f aca="false">VLOOKUP(P$8,'[2]Curve Summary'!$A$7:$AG$54,31)</f>
        <v>#VALUE!</v>
      </c>
      <c r="Q23" s="31" t="e">
        <f aca="false">VLOOKUP(Q$8,'[2]Curve Summary'!$A$7:$AG$54,31)</f>
        <v>#VALUE!</v>
      </c>
      <c r="R23" s="31" t="e">
        <f aca="false">VLOOKUP(R$8,'[2]Curve Summary'!$A$7:$AG$54,31)</f>
        <v>#VALUE!</v>
      </c>
      <c r="S23" s="31" t="e">
        <f aca="false">VLOOKUP(S$8,'[2]Curve Summary'!$A$7:$AG$54,31)</f>
        <v>#VALUE!</v>
      </c>
      <c r="T23" s="31" t="e">
        <f aca="false">VLOOKUP(T$8,'[2]Curve Summary'!$A$7:$AG$54,31)</f>
        <v>#VALUE!</v>
      </c>
      <c r="U23" s="31" t="e">
        <f aca="false">VLOOKUP(U$8,'[2]Curve Summary'!$A$7:$AG$54,31)</f>
        <v>#VALUE!</v>
      </c>
      <c r="V23" s="31" t="e">
        <f aca="false">VLOOKUP(V$8,'[2]Curve Summary'!$A$7:$AG$54,31)</f>
        <v>#VALUE!</v>
      </c>
      <c r="W23" s="110" t="e">
        <f aca="false">VLOOKUP(W$8,'[2]Curve Summary'!$A$7:$AG$54,31)</f>
        <v>#VALUE!</v>
      </c>
      <c r="X23" s="31"/>
      <c r="Y23" s="31"/>
      <c r="Z23" s="31"/>
      <c r="AA23" s="31"/>
      <c r="AB23" s="31"/>
      <c r="AC23" s="111" t="e">
        <f aca="false">AVERAGE(B23:Q23)</f>
        <v>#VALUE!</v>
      </c>
      <c r="AD23" s="110" t="n">
        <v>83</v>
      </c>
      <c r="AE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</row>
    <row r="24" customFormat="false" ht="14.1" hidden="false" customHeight="true" outlineLevel="0" collapsed="false">
      <c r="A24" s="116" t="s">
        <v>38</v>
      </c>
      <c r="B24" s="109" t="e">
        <f aca="false">VLOOKUP(B$8,'[2]Curve Summary'!$A$7:$AG$54,28)</f>
        <v>#VALUE!</v>
      </c>
      <c r="C24" s="31" t="e">
        <f aca="false">VLOOKUP(C$8,'[2]Curve Summary'!$A$7:$AG$54,28)</f>
        <v>#VALUE!</v>
      </c>
      <c r="D24" s="31" t="e">
        <f aca="false">VLOOKUP(D$8,'[2]Curve Summary'!$A$7:$AG$54,28)</f>
        <v>#VALUE!</v>
      </c>
      <c r="E24" s="31" t="e">
        <f aca="false">VLOOKUP(E$8,'[2]Curve Summary'!$A$7:$AG$54,28)</f>
        <v>#VALUE!</v>
      </c>
      <c r="F24" s="31" t="e">
        <f aca="false">VLOOKUP(F$8,'[2]Curve Summary'!$A$7:$AG$54,28)</f>
        <v>#VALUE!</v>
      </c>
      <c r="G24" s="31" t="e">
        <f aca="false">VLOOKUP(G$8,'[2]Curve Summary'!$A$7:$AG$54,28)</f>
        <v>#VALUE!</v>
      </c>
      <c r="H24" s="31" t="e">
        <f aca="false">VLOOKUP(H$8,'[2]Curve Summary'!$A$7:$AG$54,28)</f>
        <v>#VALUE!</v>
      </c>
      <c r="I24" s="31" t="e">
        <f aca="false">VLOOKUP(I$8,'[2]Curve Summary'!$A$7:$AG$54,28)</f>
        <v>#VALUE!</v>
      </c>
      <c r="J24" s="31" t="e">
        <f aca="false">VLOOKUP(J$8,'[2]Curve Summary'!$A$7:$AG$54,28)</f>
        <v>#VALUE!</v>
      </c>
      <c r="K24" s="31" t="e">
        <f aca="false">VLOOKUP(K$8,'[2]Curve Summary'!$A$7:$AG$54,28)</f>
        <v>#VALUE!</v>
      </c>
      <c r="L24" s="31" t="e">
        <f aca="false">VLOOKUP(L$8,'[2]Curve Summary'!$A$7:$AG$54,28)</f>
        <v>#VALUE!</v>
      </c>
      <c r="M24" s="31" t="e">
        <f aca="false">VLOOKUP(M$8,'[2]Curve Summary'!$A$7:$AG$54,28)</f>
        <v>#VALUE!</v>
      </c>
      <c r="N24" s="31" t="e">
        <f aca="false">VLOOKUP(N$8,'[2]Curve Summary'!$A$7:$AG$54,28)</f>
        <v>#VALUE!</v>
      </c>
      <c r="O24" s="31" t="e">
        <f aca="false">VLOOKUP(O$8,'[2]Curve Summary'!$A$7:$AG$54,28)</f>
        <v>#VALUE!</v>
      </c>
      <c r="P24" s="31" t="e">
        <f aca="false">VLOOKUP(P$8,'[2]Curve Summary'!$A$7:$AG$54,28)</f>
        <v>#VALUE!</v>
      </c>
      <c r="Q24" s="31" t="e">
        <f aca="false">VLOOKUP(Q$8,'[2]Curve Summary'!$A$7:$AG$54,28)</f>
        <v>#VALUE!</v>
      </c>
      <c r="R24" s="31" t="e">
        <f aca="false">VLOOKUP(R$8,'[2]Curve Summary'!$A$7:$AG$54,28)</f>
        <v>#VALUE!</v>
      </c>
      <c r="S24" s="31" t="e">
        <f aca="false">VLOOKUP(S$8,'[2]Curve Summary'!$A$7:$AG$54,28)</f>
        <v>#VALUE!</v>
      </c>
      <c r="T24" s="31" t="e">
        <f aca="false">VLOOKUP(T$8,'[2]Curve Summary'!$A$7:$AG$54,28)</f>
        <v>#VALUE!</v>
      </c>
      <c r="U24" s="31" t="e">
        <f aca="false">VLOOKUP(U$8,'[2]Curve Summary'!$A$7:$AG$54,28)</f>
        <v>#VALUE!</v>
      </c>
      <c r="V24" s="31" t="e">
        <f aca="false">VLOOKUP(V$8,'[2]Curve Summary'!$A$7:$AG$54,28)</f>
        <v>#VALUE!</v>
      </c>
      <c r="W24" s="110" t="e">
        <f aca="false">VLOOKUP(W$8,'[2]Curve Summary'!$A$7:$AG$54,28)</f>
        <v>#VALUE!</v>
      </c>
      <c r="X24" s="31"/>
      <c r="Y24" s="31"/>
      <c r="Z24" s="31"/>
      <c r="AA24" s="31"/>
      <c r="AB24" s="31"/>
      <c r="AC24" s="111" t="e">
        <f aca="false">AVERAGE(B24:Q24)</f>
        <v>#VALUE!</v>
      </c>
      <c r="AD24" s="110" t="n">
        <v>135</v>
      </c>
      <c r="AE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</row>
    <row r="25" customFormat="false" ht="14.1" hidden="false" customHeight="true" outlineLevel="0" collapsed="false">
      <c r="A25" s="118" t="s">
        <v>40</v>
      </c>
      <c r="B25" s="114" t="e">
        <f aca="false">VLOOKUP(B$8,'[2]Curve Summary'!$A$7:$AG$54,33)</f>
        <v>#VALUE!</v>
      </c>
      <c r="C25" s="43" t="e">
        <f aca="false">VLOOKUP(C$8,'[2]Curve Summary'!$A$7:$AG$54,33)</f>
        <v>#VALUE!</v>
      </c>
      <c r="D25" s="43" t="e">
        <f aca="false">VLOOKUP(D$8,'[2]Curve Summary'!$A$7:$AG$54,33)</f>
        <v>#VALUE!</v>
      </c>
      <c r="E25" s="43" t="e">
        <f aca="false">VLOOKUP(E$8,'[2]Curve Summary'!$A$7:$AG$54,33)</f>
        <v>#VALUE!</v>
      </c>
      <c r="F25" s="43" t="e">
        <f aca="false">VLOOKUP(F$8,'[2]Curve Summary'!$A$7:$AG$54,33)</f>
        <v>#VALUE!</v>
      </c>
      <c r="G25" s="43" t="e">
        <f aca="false">VLOOKUP(G$8,'[2]Curve Summary'!$A$7:$AG$54,33)</f>
        <v>#VALUE!</v>
      </c>
      <c r="H25" s="43" t="e">
        <f aca="false">VLOOKUP(H$8,'[2]Curve Summary'!$A$7:$AG$54,33)</f>
        <v>#VALUE!</v>
      </c>
      <c r="I25" s="43" t="e">
        <f aca="false">VLOOKUP(I$8,'[2]Curve Summary'!$A$7:$AG$54,33)</f>
        <v>#VALUE!</v>
      </c>
      <c r="J25" s="43" t="e">
        <f aca="false">VLOOKUP(J$8,'[2]Curve Summary'!$A$7:$AG$54,33)</f>
        <v>#VALUE!</v>
      </c>
      <c r="K25" s="43" t="e">
        <f aca="false">VLOOKUP(K$8,'[2]Curve Summary'!$A$7:$AG$54,33)</f>
        <v>#VALUE!</v>
      </c>
      <c r="L25" s="43" t="e">
        <f aca="false">VLOOKUP(L$8,'[2]Curve Summary'!$A$7:$AG$54,33)</f>
        <v>#VALUE!</v>
      </c>
      <c r="M25" s="43" t="e">
        <f aca="false">VLOOKUP(M$8,'[2]Curve Summary'!$A$7:$AG$54,33)</f>
        <v>#VALUE!</v>
      </c>
      <c r="N25" s="43" t="e">
        <f aca="false">VLOOKUP(N$8,'[2]Curve Summary'!$A$7:$AG$54,33)</f>
        <v>#VALUE!</v>
      </c>
      <c r="O25" s="43" t="e">
        <f aca="false">VLOOKUP(O$8,'[2]Curve Summary'!$A$7:$AG$54,33)</f>
        <v>#VALUE!</v>
      </c>
      <c r="P25" s="43" t="e">
        <f aca="false">VLOOKUP(P$8,'[2]Curve Summary'!$A$7:$AG$54,33)</f>
        <v>#VALUE!</v>
      </c>
      <c r="Q25" s="43" t="e">
        <f aca="false">VLOOKUP(Q$8,'[2]Curve Summary'!$A$7:$AG$54,33)</f>
        <v>#VALUE!</v>
      </c>
      <c r="R25" s="43" t="e">
        <f aca="false">VLOOKUP(R$8,'[2]Curve Summary'!$A$7:$AG$54,33)</f>
        <v>#VALUE!</v>
      </c>
      <c r="S25" s="43" t="e">
        <f aca="false">VLOOKUP(S$8,'[2]Curve Summary'!$A$7:$AG$54,33)</f>
        <v>#VALUE!</v>
      </c>
      <c r="T25" s="43" t="e">
        <f aca="false">VLOOKUP(T$8,'[2]Curve Summary'!$A$7:$AG$54,33)</f>
        <v>#VALUE!</v>
      </c>
      <c r="U25" s="43" t="e">
        <f aca="false">VLOOKUP(U$8,'[2]Curve Summary'!$A$7:$AG$54,33)</f>
        <v>#VALUE!</v>
      </c>
      <c r="V25" s="43" t="e">
        <f aca="false">VLOOKUP(V$8,'[2]Curve Summary'!$A$7:$AG$54,33)</f>
        <v>#VALUE!</v>
      </c>
      <c r="W25" s="119" t="e">
        <f aca="false">VLOOKUP(W$8,'[2]Curve Summary'!$A$7:$AG$54,33)</f>
        <v>#VALUE!</v>
      </c>
      <c r="X25" s="43"/>
      <c r="Y25" s="43"/>
      <c r="Z25" s="43"/>
      <c r="AA25" s="43"/>
      <c r="AB25" s="43"/>
      <c r="AC25" s="115" t="e">
        <f aca="false">AVERAGE(B25:Q25)</f>
        <v>#VALUE!</v>
      </c>
      <c r="AD25" s="119" t="n">
        <v>89.5</v>
      </c>
      <c r="AE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</row>
    <row r="26" customFormat="false" ht="11.25" hidden="false" customHeight="false" outlineLevel="0" collapsed="false">
      <c r="A26" s="2"/>
    </row>
    <row r="27" customFormat="false" ht="11.25" hidden="false" customHeight="false" outlineLevel="0" collapsed="false">
      <c r="A27" s="62" t="s">
        <v>41</v>
      </c>
      <c r="B27" s="9"/>
      <c r="C27" s="9"/>
      <c r="D27" s="9"/>
      <c r="E27" s="9"/>
      <c r="F27" s="9"/>
      <c r="G27" s="9"/>
      <c r="H27" s="9"/>
      <c r="I27" s="9"/>
      <c r="J27" s="9"/>
      <c r="K27" s="38"/>
      <c r="L27" s="38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  <c r="IW27" s="9"/>
    </row>
    <row r="28" customFormat="false" ht="14.1" hidden="false" customHeight="true" outlineLevel="0" collapsed="false">
      <c r="A28" s="103" t="s">
        <v>18</v>
      </c>
      <c r="B28" s="104" t="e">
        <f aca="false">B9-B47</f>
        <v>#VALUE!</v>
      </c>
      <c r="C28" s="105" t="e">
        <f aca="false">C9-C47</f>
        <v>#VALUE!</v>
      </c>
      <c r="D28" s="105" t="e">
        <f aca="false">D9-D47</f>
        <v>#VALUE!</v>
      </c>
      <c r="E28" s="105" t="e">
        <f aca="false">E9-E47</f>
        <v>#VALUE!</v>
      </c>
      <c r="F28" s="105" t="e">
        <f aca="false">F9-F47</f>
        <v>#VALUE!</v>
      </c>
      <c r="G28" s="105" t="e">
        <f aca="false">G9-G47</f>
        <v>#VALUE!</v>
      </c>
      <c r="H28" s="105" t="e">
        <f aca="false">H9-H47</f>
        <v>#VALUE!</v>
      </c>
      <c r="I28" s="105" t="e">
        <f aca="false">I9-I47</f>
        <v>#VALUE!</v>
      </c>
      <c r="J28" s="105" t="e">
        <f aca="false">J9-J47</f>
        <v>#VALUE!</v>
      </c>
      <c r="K28" s="105" t="e">
        <f aca="false">K9-K47</f>
        <v>#VALUE!</v>
      </c>
      <c r="L28" s="105" t="e">
        <f aca="false">L9-L47</f>
        <v>#VALUE!</v>
      </c>
      <c r="M28" s="105" t="e">
        <f aca="false">M9-M47</f>
        <v>#VALUE!</v>
      </c>
      <c r="N28" s="105" t="e">
        <f aca="false">N9-N47</f>
        <v>#VALUE!</v>
      </c>
      <c r="O28" s="105" t="e">
        <f aca="false">O9-O47</f>
        <v>#VALUE!</v>
      </c>
      <c r="P28" s="105" t="e">
        <f aca="false">P9-P47</f>
        <v>#VALUE!</v>
      </c>
      <c r="Q28" s="105" t="e">
        <f aca="false">Q9-Q47</f>
        <v>#VALUE!</v>
      </c>
      <c r="R28" s="105" t="e">
        <f aca="false">R9-R47</f>
        <v>#VALUE!</v>
      </c>
      <c r="S28" s="105" t="e">
        <f aca="false">S9-S47</f>
        <v>#VALUE!</v>
      </c>
      <c r="T28" s="105" t="e">
        <f aca="false">T9-T47</f>
        <v>#VALUE!</v>
      </c>
      <c r="U28" s="105" t="e">
        <f aca="false">U9-U47</f>
        <v>#VALUE!</v>
      </c>
      <c r="V28" s="105" t="e">
        <f aca="false">V9-V47</f>
        <v>#VALUE!</v>
      </c>
      <c r="W28" s="106" t="e">
        <f aca="false">W9-W47</f>
        <v>#VALUE!</v>
      </c>
      <c r="X28" s="105" t="n">
        <f aca="false">X9-X47</f>
        <v>0</v>
      </c>
      <c r="Y28" s="105" t="n">
        <f aca="false">Y9-Y47</f>
        <v>0</v>
      </c>
      <c r="Z28" s="105" t="n">
        <f aca="false">Z9-Z47</f>
        <v>0</v>
      </c>
      <c r="AA28" s="105" t="n">
        <f aca="false">AA9-AA47</f>
        <v>0</v>
      </c>
      <c r="AB28" s="105" t="n">
        <f aca="false">AB9-AB47</f>
        <v>0</v>
      </c>
      <c r="AC28" s="107" t="e">
        <f aca="false">AVERAGE(B28:Q28)</f>
        <v>#VALUE!</v>
      </c>
      <c r="AD28" s="106"/>
      <c r="AE28" s="31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</row>
    <row r="29" customFormat="false" ht="14.1" hidden="false" customHeight="true" outlineLevel="0" collapsed="false">
      <c r="A29" s="108" t="s">
        <v>20</v>
      </c>
      <c r="B29" s="109" t="e">
        <f aca="false">B10-B48</f>
        <v>#VALUE!</v>
      </c>
      <c r="C29" s="31" t="e">
        <f aca="false">C10-C48</f>
        <v>#VALUE!</v>
      </c>
      <c r="D29" s="31" t="e">
        <f aca="false">D10-D48</f>
        <v>#VALUE!</v>
      </c>
      <c r="E29" s="31" t="e">
        <f aca="false">E10-E48</f>
        <v>#VALUE!</v>
      </c>
      <c r="F29" s="31" t="e">
        <f aca="false">F10-F48</f>
        <v>#VALUE!</v>
      </c>
      <c r="G29" s="31" t="e">
        <f aca="false">G10-G48</f>
        <v>#VALUE!</v>
      </c>
      <c r="H29" s="31" t="e">
        <f aca="false">H10-H48</f>
        <v>#VALUE!</v>
      </c>
      <c r="I29" s="31" t="e">
        <f aca="false">I10-I48</f>
        <v>#VALUE!</v>
      </c>
      <c r="J29" s="31" t="e">
        <f aca="false">J10-J48</f>
        <v>#VALUE!</v>
      </c>
      <c r="K29" s="31" t="e">
        <f aca="false">K10-K48</f>
        <v>#VALUE!</v>
      </c>
      <c r="L29" s="31" t="e">
        <f aca="false">L10-L48</f>
        <v>#VALUE!</v>
      </c>
      <c r="M29" s="31" t="e">
        <f aca="false">M10-M48</f>
        <v>#VALUE!</v>
      </c>
      <c r="N29" s="31" t="e">
        <f aca="false">N10-N48</f>
        <v>#VALUE!</v>
      </c>
      <c r="O29" s="31" t="e">
        <f aca="false">O10-O48</f>
        <v>#VALUE!</v>
      </c>
      <c r="P29" s="31" t="e">
        <f aca="false">P10-P48</f>
        <v>#VALUE!</v>
      </c>
      <c r="Q29" s="31" t="e">
        <f aca="false">Q10-Q48</f>
        <v>#VALUE!</v>
      </c>
      <c r="R29" s="31" t="e">
        <f aca="false">R10-R48</f>
        <v>#VALUE!</v>
      </c>
      <c r="S29" s="31" t="e">
        <f aca="false">S10-S48</f>
        <v>#VALUE!</v>
      </c>
      <c r="T29" s="31" t="e">
        <f aca="false">T10-T48</f>
        <v>#VALUE!</v>
      </c>
      <c r="U29" s="31" t="e">
        <f aca="false">U10-U48</f>
        <v>#VALUE!</v>
      </c>
      <c r="V29" s="31" t="e">
        <f aca="false">V10-V48</f>
        <v>#VALUE!</v>
      </c>
      <c r="W29" s="110" t="e">
        <f aca="false">W10-W48</f>
        <v>#VALUE!</v>
      </c>
      <c r="X29" s="31" t="n">
        <f aca="false">X10-X48</f>
        <v>0</v>
      </c>
      <c r="Y29" s="31" t="n">
        <f aca="false">Y10-Y48</f>
        <v>0</v>
      </c>
      <c r="Z29" s="31" t="n">
        <f aca="false">Z10-Z48</f>
        <v>0</v>
      </c>
      <c r="AA29" s="31" t="n">
        <f aca="false">AA10-AA48</f>
        <v>0</v>
      </c>
      <c r="AB29" s="31" t="n">
        <f aca="false">AB10-AB48</f>
        <v>0</v>
      </c>
      <c r="AC29" s="111" t="e">
        <f aca="false">AVERAGE(B29:Q29)</f>
        <v>#VALUE!</v>
      </c>
      <c r="AD29" s="110"/>
      <c r="AE29" s="31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</row>
    <row r="30" customFormat="false" ht="14.1" hidden="false" customHeight="true" outlineLevel="0" collapsed="false">
      <c r="A30" s="108" t="s">
        <v>22</v>
      </c>
      <c r="B30" s="109" t="e">
        <f aca="false">B11-B49</f>
        <v>#VALUE!</v>
      </c>
      <c r="C30" s="31" t="e">
        <f aca="false">C11-C49</f>
        <v>#VALUE!</v>
      </c>
      <c r="D30" s="31" t="e">
        <f aca="false">D11-D49</f>
        <v>#VALUE!</v>
      </c>
      <c r="E30" s="31" t="e">
        <f aca="false">E11-E49</f>
        <v>#VALUE!</v>
      </c>
      <c r="F30" s="31" t="e">
        <f aca="false">F11-F49</f>
        <v>#VALUE!</v>
      </c>
      <c r="G30" s="31" t="e">
        <f aca="false">G11-G49</f>
        <v>#VALUE!</v>
      </c>
      <c r="H30" s="31" t="e">
        <f aca="false">H11-H49</f>
        <v>#VALUE!</v>
      </c>
      <c r="I30" s="31" t="e">
        <f aca="false">I11-I49</f>
        <v>#VALUE!</v>
      </c>
      <c r="J30" s="31" t="e">
        <f aca="false">J11-J49</f>
        <v>#VALUE!</v>
      </c>
      <c r="K30" s="31" t="e">
        <f aca="false">K11-K49</f>
        <v>#VALUE!</v>
      </c>
      <c r="L30" s="31" t="e">
        <f aca="false">L11-L49</f>
        <v>#VALUE!</v>
      </c>
      <c r="M30" s="31" t="e">
        <f aca="false">M11-M49</f>
        <v>#VALUE!</v>
      </c>
      <c r="N30" s="31" t="e">
        <f aca="false">N11-N49</f>
        <v>#VALUE!</v>
      </c>
      <c r="O30" s="31" t="e">
        <f aca="false">O11-O49</f>
        <v>#VALUE!</v>
      </c>
      <c r="P30" s="31" t="e">
        <f aca="false">P11-P49</f>
        <v>#VALUE!</v>
      </c>
      <c r="Q30" s="31" t="e">
        <f aca="false">Q11-Q49</f>
        <v>#VALUE!</v>
      </c>
      <c r="R30" s="31" t="e">
        <f aca="false">R11-R49</f>
        <v>#VALUE!</v>
      </c>
      <c r="S30" s="31" t="e">
        <f aca="false">S11-S49</f>
        <v>#VALUE!</v>
      </c>
      <c r="T30" s="31" t="e">
        <f aca="false">T11-T49</f>
        <v>#VALUE!</v>
      </c>
      <c r="U30" s="31" t="e">
        <f aca="false">U11-U49</f>
        <v>#VALUE!</v>
      </c>
      <c r="V30" s="31" t="e">
        <f aca="false">V11-V49</f>
        <v>#VALUE!</v>
      </c>
      <c r="W30" s="110" t="e">
        <f aca="false">W11-W49</f>
        <v>#VALUE!</v>
      </c>
      <c r="X30" s="31" t="n">
        <f aca="false">X11-X49</f>
        <v>0</v>
      </c>
      <c r="Y30" s="31" t="n">
        <f aca="false">Y11-Y49</f>
        <v>0</v>
      </c>
      <c r="Z30" s="31" t="n">
        <f aca="false">Z11-Z49</f>
        <v>0</v>
      </c>
      <c r="AA30" s="31" t="n">
        <f aca="false">AA11-AA49</f>
        <v>0</v>
      </c>
      <c r="AB30" s="31" t="n">
        <f aca="false">AB11-AB49</f>
        <v>0</v>
      </c>
      <c r="AC30" s="111" t="e">
        <f aca="false">AVERAGE(B30:Q30)</f>
        <v>#VALUE!</v>
      </c>
      <c r="AD30" s="110"/>
      <c r="AE30" s="31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</row>
    <row r="31" customFormat="false" ht="14.1" hidden="false" customHeight="true" outlineLevel="0" collapsed="false">
      <c r="A31" s="108" t="s">
        <v>23</v>
      </c>
      <c r="B31" s="109" t="e">
        <f aca="false">B12-B50</f>
        <v>#VALUE!</v>
      </c>
      <c r="C31" s="31" t="e">
        <f aca="false">C12-C50</f>
        <v>#VALUE!</v>
      </c>
      <c r="D31" s="31" t="e">
        <f aca="false">D12-D50</f>
        <v>#VALUE!</v>
      </c>
      <c r="E31" s="31" t="e">
        <f aca="false">E12-E50</f>
        <v>#VALUE!</v>
      </c>
      <c r="F31" s="31" t="e">
        <f aca="false">F12-F50</f>
        <v>#VALUE!</v>
      </c>
      <c r="G31" s="31" t="e">
        <f aca="false">G12-G50</f>
        <v>#VALUE!</v>
      </c>
      <c r="H31" s="31" t="e">
        <f aca="false">H12-H50</f>
        <v>#VALUE!</v>
      </c>
      <c r="I31" s="31" t="e">
        <f aca="false">I12-I50</f>
        <v>#VALUE!</v>
      </c>
      <c r="J31" s="31" t="e">
        <f aca="false">J12-J50</f>
        <v>#VALUE!</v>
      </c>
      <c r="K31" s="31" t="e">
        <f aca="false">K12-K50</f>
        <v>#VALUE!</v>
      </c>
      <c r="L31" s="31" t="e">
        <f aca="false">L12-L50</f>
        <v>#VALUE!</v>
      </c>
      <c r="M31" s="31" t="e">
        <f aca="false">M12-M50</f>
        <v>#VALUE!</v>
      </c>
      <c r="N31" s="31" t="e">
        <f aca="false">N12-N50</f>
        <v>#VALUE!</v>
      </c>
      <c r="O31" s="31" t="e">
        <f aca="false">O12-O50</f>
        <v>#VALUE!</v>
      </c>
      <c r="P31" s="31" t="e">
        <f aca="false">P12-P50</f>
        <v>#VALUE!</v>
      </c>
      <c r="Q31" s="31" t="e">
        <f aca="false">Q12-Q50</f>
        <v>#VALUE!</v>
      </c>
      <c r="R31" s="31" t="e">
        <f aca="false">R12-R50</f>
        <v>#VALUE!</v>
      </c>
      <c r="S31" s="31" t="e">
        <f aca="false">S12-S50</f>
        <v>#VALUE!</v>
      </c>
      <c r="T31" s="31" t="e">
        <f aca="false">T12-T50</f>
        <v>#VALUE!</v>
      </c>
      <c r="U31" s="31" t="e">
        <f aca="false">U12-U50</f>
        <v>#VALUE!</v>
      </c>
      <c r="V31" s="31" t="e">
        <f aca="false">V12-V50</f>
        <v>#VALUE!</v>
      </c>
      <c r="W31" s="110" t="e">
        <f aca="false">W12-W50</f>
        <v>#VALUE!</v>
      </c>
      <c r="X31" s="31" t="n">
        <f aca="false">X12-X50</f>
        <v>0</v>
      </c>
      <c r="Y31" s="31" t="n">
        <f aca="false">Y12-Y50</f>
        <v>0</v>
      </c>
      <c r="Z31" s="31" t="n">
        <f aca="false">Z12-Z50</f>
        <v>0</v>
      </c>
      <c r="AA31" s="31" t="n">
        <f aca="false">AA12-AA50</f>
        <v>0</v>
      </c>
      <c r="AB31" s="31" t="n">
        <f aca="false">AB12-AB50</f>
        <v>0</v>
      </c>
      <c r="AC31" s="111" t="e">
        <f aca="false">AVERAGE(B31:Q31)</f>
        <v>#VALUE!</v>
      </c>
      <c r="AD31" s="110"/>
      <c r="AE31" s="31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</row>
    <row r="32" customFormat="false" ht="14.1" hidden="false" customHeight="true" outlineLevel="0" collapsed="false">
      <c r="A32" s="108" t="s">
        <v>24</v>
      </c>
      <c r="B32" s="109" t="e">
        <f aca="false">B13-B51</f>
        <v>#VALUE!</v>
      </c>
      <c r="C32" s="31" t="e">
        <f aca="false">C13-C51</f>
        <v>#VALUE!</v>
      </c>
      <c r="D32" s="31" t="e">
        <f aca="false">D13-D51</f>
        <v>#VALUE!</v>
      </c>
      <c r="E32" s="31" t="e">
        <f aca="false">E13-E51</f>
        <v>#VALUE!</v>
      </c>
      <c r="F32" s="31" t="e">
        <f aca="false">F13-F51</f>
        <v>#VALUE!</v>
      </c>
      <c r="G32" s="31" t="e">
        <f aca="false">G13-G51</f>
        <v>#VALUE!</v>
      </c>
      <c r="H32" s="31" t="e">
        <f aca="false">H13-H51</f>
        <v>#VALUE!</v>
      </c>
      <c r="I32" s="31" t="e">
        <f aca="false">I13-I51</f>
        <v>#VALUE!</v>
      </c>
      <c r="J32" s="31" t="e">
        <f aca="false">J13-J51</f>
        <v>#VALUE!</v>
      </c>
      <c r="K32" s="31" t="e">
        <f aca="false">K13-K51</f>
        <v>#VALUE!</v>
      </c>
      <c r="L32" s="31" t="e">
        <f aca="false">L13-L51</f>
        <v>#VALUE!</v>
      </c>
      <c r="M32" s="31" t="e">
        <f aca="false">M13-M51</f>
        <v>#VALUE!</v>
      </c>
      <c r="N32" s="31" t="e">
        <f aca="false">N13-N51</f>
        <v>#VALUE!</v>
      </c>
      <c r="O32" s="31" t="e">
        <f aca="false">O13-O51</f>
        <v>#VALUE!</v>
      </c>
      <c r="P32" s="31" t="e">
        <f aca="false">P13-P51</f>
        <v>#VALUE!</v>
      </c>
      <c r="Q32" s="31" t="e">
        <f aca="false">Q13-Q51</f>
        <v>#VALUE!</v>
      </c>
      <c r="R32" s="31" t="e">
        <f aca="false">R13-R51</f>
        <v>#VALUE!</v>
      </c>
      <c r="S32" s="31" t="e">
        <f aca="false">S13-S51</f>
        <v>#VALUE!</v>
      </c>
      <c r="T32" s="31" t="e">
        <f aca="false">T13-T51</f>
        <v>#VALUE!</v>
      </c>
      <c r="U32" s="31" t="e">
        <f aca="false">U13-U51</f>
        <v>#VALUE!</v>
      </c>
      <c r="V32" s="31" t="e">
        <f aca="false">V13-V51</f>
        <v>#VALUE!</v>
      </c>
      <c r="W32" s="110" t="e">
        <f aca="false">W13-W51</f>
        <v>#VALUE!</v>
      </c>
      <c r="X32" s="31" t="n">
        <f aca="false">X13-X51</f>
        <v>0</v>
      </c>
      <c r="Y32" s="31" t="n">
        <f aca="false">Y13-Y51</f>
        <v>0</v>
      </c>
      <c r="Z32" s="31" t="n">
        <f aca="false">Z13-Z51</f>
        <v>0</v>
      </c>
      <c r="AA32" s="31" t="n">
        <f aca="false">AA13-AA51</f>
        <v>0</v>
      </c>
      <c r="AB32" s="31" t="n">
        <f aca="false">AB13-AB51</f>
        <v>0</v>
      </c>
      <c r="AC32" s="111" t="e">
        <f aca="false">AVERAGE(B32:Q32)</f>
        <v>#VALUE!</v>
      </c>
      <c r="AD32" s="110"/>
      <c r="AE32" s="31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</row>
    <row r="33" customFormat="false" ht="14.1" hidden="false" customHeight="true" outlineLevel="0" collapsed="false">
      <c r="A33" s="112" t="s">
        <v>26</v>
      </c>
      <c r="B33" s="114" t="e">
        <f aca="false">B14-B52</f>
        <v>#VALUE!</v>
      </c>
      <c r="C33" s="43" t="e">
        <f aca="false">C14-C52</f>
        <v>#VALUE!</v>
      </c>
      <c r="D33" s="43" t="e">
        <f aca="false">D14-D52</f>
        <v>#VALUE!</v>
      </c>
      <c r="E33" s="43" t="e">
        <f aca="false">E14-E52</f>
        <v>#VALUE!</v>
      </c>
      <c r="F33" s="43" t="e">
        <f aca="false">F14-F52</f>
        <v>#VALUE!</v>
      </c>
      <c r="G33" s="43" t="e">
        <f aca="false">G14-G52</f>
        <v>#VALUE!</v>
      </c>
      <c r="H33" s="43" t="e">
        <f aca="false">H14-H52</f>
        <v>#VALUE!</v>
      </c>
      <c r="I33" s="43" t="e">
        <f aca="false">I14-I52</f>
        <v>#VALUE!</v>
      </c>
      <c r="J33" s="43" t="e">
        <f aca="false">J14-J52</f>
        <v>#VALUE!</v>
      </c>
      <c r="K33" s="43" t="e">
        <f aca="false">K14-K52</f>
        <v>#VALUE!</v>
      </c>
      <c r="L33" s="43" t="e">
        <f aca="false">L14-L52</f>
        <v>#VALUE!</v>
      </c>
      <c r="M33" s="43" t="e">
        <f aca="false">M14-M52</f>
        <v>#VALUE!</v>
      </c>
      <c r="N33" s="43" t="e">
        <f aca="false">N14-N52</f>
        <v>#VALUE!</v>
      </c>
      <c r="O33" s="43" t="e">
        <f aca="false">O14-O52</f>
        <v>#VALUE!</v>
      </c>
      <c r="P33" s="43" t="e">
        <f aca="false">P14-P52</f>
        <v>#VALUE!</v>
      </c>
      <c r="Q33" s="43" t="e">
        <f aca="false">Q14-Q52</f>
        <v>#VALUE!</v>
      </c>
      <c r="R33" s="43" t="e">
        <f aca="false">R14-R52</f>
        <v>#VALUE!</v>
      </c>
      <c r="S33" s="43" t="e">
        <f aca="false">S14-S52</f>
        <v>#VALUE!</v>
      </c>
      <c r="T33" s="43" t="e">
        <f aca="false">T14-T52</f>
        <v>#VALUE!</v>
      </c>
      <c r="U33" s="43" t="e">
        <f aca="false">U14-U52</f>
        <v>#VALUE!</v>
      </c>
      <c r="V33" s="43" t="e">
        <f aca="false">V14-V52</f>
        <v>#VALUE!</v>
      </c>
      <c r="W33" s="43" t="e">
        <f aca="false">W14-W52</f>
        <v>#VALUE!</v>
      </c>
      <c r="X33" s="43" t="n">
        <f aca="false">X14-X52</f>
        <v>0</v>
      </c>
      <c r="Y33" s="43" t="n">
        <f aca="false">Y14-Y52</f>
        <v>0</v>
      </c>
      <c r="Z33" s="43" t="n">
        <f aca="false">Z14-Z52</f>
        <v>0</v>
      </c>
      <c r="AA33" s="43" t="n">
        <f aca="false">AA14-AA52</f>
        <v>0</v>
      </c>
      <c r="AB33" s="43" t="n">
        <f aca="false">AB14-AB52</f>
        <v>0</v>
      </c>
      <c r="AC33" s="115" t="e">
        <f aca="false">AVERAGE(B33:Q33)</f>
        <v>#VALUE!</v>
      </c>
      <c r="AD33" s="110"/>
      <c r="AE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</row>
    <row r="34" customFormat="false" ht="14.1" hidden="false" customHeight="true" outlineLevel="0" collapsed="false">
      <c r="A34" s="116" t="s">
        <v>27</v>
      </c>
      <c r="B34" s="104" t="e">
        <f aca="false">B15-B53</f>
        <v>#VALUE!</v>
      </c>
      <c r="C34" s="105" t="e">
        <f aca="false">C15-C53</f>
        <v>#VALUE!</v>
      </c>
      <c r="D34" s="105" t="e">
        <f aca="false">D15-D53</f>
        <v>#VALUE!</v>
      </c>
      <c r="E34" s="105" t="e">
        <f aca="false">E15-E53</f>
        <v>#VALUE!</v>
      </c>
      <c r="F34" s="105" t="e">
        <f aca="false">F15-F53</f>
        <v>#VALUE!</v>
      </c>
      <c r="G34" s="105" t="e">
        <f aca="false">G15-G53</f>
        <v>#VALUE!</v>
      </c>
      <c r="H34" s="105" t="e">
        <f aca="false">H15-H53</f>
        <v>#VALUE!</v>
      </c>
      <c r="I34" s="105" t="e">
        <f aca="false">I15-I53</f>
        <v>#VALUE!</v>
      </c>
      <c r="J34" s="105" t="e">
        <f aca="false">J15-J53</f>
        <v>#VALUE!</v>
      </c>
      <c r="K34" s="105" t="e">
        <f aca="false">K15-K53</f>
        <v>#VALUE!</v>
      </c>
      <c r="L34" s="105" t="e">
        <f aca="false">L15-L53</f>
        <v>#VALUE!</v>
      </c>
      <c r="M34" s="105" t="e">
        <f aca="false">M15-M53</f>
        <v>#VALUE!</v>
      </c>
      <c r="N34" s="105" t="e">
        <f aca="false">N15-N53</f>
        <v>#VALUE!</v>
      </c>
      <c r="O34" s="105" t="e">
        <f aca="false">O15-O53</f>
        <v>#VALUE!</v>
      </c>
      <c r="P34" s="105" t="e">
        <f aca="false">P15-P53</f>
        <v>#VALUE!</v>
      </c>
      <c r="Q34" s="105" t="e">
        <f aca="false">Q15-Q53</f>
        <v>#VALUE!</v>
      </c>
      <c r="R34" s="105" t="e">
        <f aca="false">R15-R53</f>
        <v>#VALUE!</v>
      </c>
      <c r="S34" s="105" t="e">
        <f aca="false">S15-S53</f>
        <v>#VALUE!</v>
      </c>
      <c r="T34" s="105" t="e">
        <f aca="false">T15-T53</f>
        <v>#VALUE!</v>
      </c>
      <c r="U34" s="105" t="e">
        <f aca="false">U15-U53</f>
        <v>#VALUE!</v>
      </c>
      <c r="V34" s="105" t="e">
        <f aca="false">V15-V53</f>
        <v>#VALUE!</v>
      </c>
      <c r="W34" s="106" t="e">
        <f aca="false">W15-W53</f>
        <v>#VALUE!</v>
      </c>
      <c r="X34" s="105" t="n">
        <f aca="false">X15-X53</f>
        <v>0</v>
      </c>
      <c r="Y34" s="105" t="n">
        <f aca="false">Y15-Y53</f>
        <v>0</v>
      </c>
      <c r="Z34" s="105" t="n">
        <f aca="false">Z15-Z53</f>
        <v>0</v>
      </c>
      <c r="AA34" s="105" t="n">
        <f aca="false">AA15-AA53</f>
        <v>0</v>
      </c>
      <c r="AB34" s="105" t="n">
        <f aca="false">AB15-AB53</f>
        <v>-45.6911764705882</v>
      </c>
      <c r="AC34" s="111" t="e">
        <f aca="false">AVERAGE(B34:Q34)</f>
        <v>#VALUE!</v>
      </c>
      <c r="AD34" s="110"/>
      <c r="AE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</row>
    <row r="35" customFormat="false" ht="14.1" hidden="false" customHeight="true" outlineLevel="0" collapsed="false">
      <c r="A35" s="116" t="s">
        <v>28</v>
      </c>
      <c r="B35" s="109" t="e">
        <f aca="false">B16-B54</f>
        <v>#VALUE!</v>
      </c>
      <c r="C35" s="31" t="e">
        <f aca="false">C16-C54</f>
        <v>#VALUE!</v>
      </c>
      <c r="D35" s="31" t="e">
        <f aca="false">D16-D54</f>
        <v>#VALUE!</v>
      </c>
      <c r="E35" s="31" t="e">
        <f aca="false">E16-E54</f>
        <v>#VALUE!</v>
      </c>
      <c r="F35" s="31" t="e">
        <f aca="false">F16-F54</f>
        <v>#VALUE!</v>
      </c>
      <c r="G35" s="31" t="e">
        <f aca="false">G16-G54</f>
        <v>#VALUE!</v>
      </c>
      <c r="H35" s="31" t="e">
        <f aca="false">H16-H54</f>
        <v>#VALUE!</v>
      </c>
      <c r="I35" s="31" t="e">
        <f aca="false">I16-I54</f>
        <v>#VALUE!</v>
      </c>
      <c r="J35" s="31" t="e">
        <f aca="false">J16-J54</f>
        <v>#VALUE!</v>
      </c>
      <c r="K35" s="31" t="e">
        <f aca="false">K16-K54</f>
        <v>#VALUE!</v>
      </c>
      <c r="L35" s="31" t="e">
        <f aca="false">L16-L54</f>
        <v>#VALUE!</v>
      </c>
      <c r="M35" s="31" t="e">
        <f aca="false">M16-M54</f>
        <v>#VALUE!</v>
      </c>
      <c r="N35" s="31" t="e">
        <f aca="false">N16-N54</f>
        <v>#VALUE!</v>
      </c>
      <c r="O35" s="31" t="e">
        <f aca="false">O16-O54</f>
        <v>#VALUE!</v>
      </c>
      <c r="P35" s="31" t="e">
        <f aca="false">P16-P54</f>
        <v>#VALUE!</v>
      </c>
      <c r="Q35" s="31" t="e">
        <f aca="false">Q16-Q54</f>
        <v>#VALUE!</v>
      </c>
      <c r="R35" s="31" t="e">
        <f aca="false">R16-R54</f>
        <v>#VALUE!</v>
      </c>
      <c r="S35" s="31" t="e">
        <f aca="false">S16-S54</f>
        <v>#VALUE!</v>
      </c>
      <c r="T35" s="31" t="e">
        <f aca="false">T16-T54</f>
        <v>#VALUE!</v>
      </c>
      <c r="U35" s="31" t="e">
        <f aca="false">U16-U54</f>
        <v>#VALUE!</v>
      </c>
      <c r="V35" s="31" t="e">
        <f aca="false">V16-V54</f>
        <v>#VALUE!</v>
      </c>
      <c r="W35" s="110" t="e">
        <f aca="false">W16-W54</f>
        <v>#VALUE!</v>
      </c>
      <c r="X35" s="31" t="n">
        <f aca="false">X16-X54</f>
        <v>0</v>
      </c>
      <c r="Y35" s="31" t="n">
        <f aca="false">Y16-Y54</f>
        <v>0</v>
      </c>
      <c r="Z35" s="31" t="n">
        <f aca="false">Z16-Z54</f>
        <v>0</v>
      </c>
      <c r="AA35" s="31" t="n">
        <f aca="false">AA16-AA54</f>
        <v>0</v>
      </c>
      <c r="AB35" s="31" t="n">
        <f aca="false">AB16-AB54</f>
        <v>-47.4417647058824</v>
      </c>
      <c r="AC35" s="111" t="e">
        <f aca="false">AVERAGE(B35:Q35)</f>
        <v>#VALUE!</v>
      </c>
      <c r="AD35" s="110"/>
      <c r="AE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</row>
    <row r="36" customFormat="false" ht="14.1" hidden="false" customHeight="true" outlineLevel="0" collapsed="false">
      <c r="A36" s="120" t="s">
        <v>29</v>
      </c>
      <c r="B36" s="109" t="e">
        <f aca="false">B17-B55</f>
        <v>#VALUE!</v>
      </c>
      <c r="C36" s="31" t="e">
        <f aca="false">C17-C55</f>
        <v>#VALUE!</v>
      </c>
      <c r="D36" s="31" t="e">
        <f aca="false">D17-D55</f>
        <v>#VALUE!</v>
      </c>
      <c r="E36" s="31" t="e">
        <f aca="false">E17-E55</f>
        <v>#VALUE!</v>
      </c>
      <c r="F36" s="31" t="e">
        <f aca="false">F17-F55</f>
        <v>#VALUE!</v>
      </c>
      <c r="G36" s="31" t="e">
        <f aca="false">G17-G55</f>
        <v>#VALUE!</v>
      </c>
      <c r="H36" s="31" t="e">
        <f aca="false">H17-H55</f>
        <v>#VALUE!</v>
      </c>
      <c r="I36" s="31" t="e">
        <f aca="false">I17-I55</f>
        <v>#VALUE!</v>
      </c>
      <c r="J36" s="31" t="e">
        <f aca="false">J17-J55</f>
        <v>#VALUE!</v>
      </c>
      <c r="K36" s="31" t="e">
        <f aca="false">K17-K55</f>
        <v>#VALUE!</v>
      </c>
      <c r="L36" s="31" t="e">
        <f aca="false">L17-L55</f>
        <v>#VALUE!</v>
      </c>
      <c r="M36" s="31" t="e">
        <f aca="false">M17-M55</f>
        <v>#VALUE!</v>
      </c>
      <c r="N36" s="31" t="e">
        <f aca="false">N17-N55</f>
        <v>#VALUE!</v>
      </c>
      <c r="O36" s="31" t="e">
        <f aca="false">O17-O55</f>
        <v>#VALUE!</v>
      </c>
      <c r="P36" s="31" t="e">
        <f aca="false">P17-P55</f>
        <v>#VALUE!</v>
      </c>
      <c r="Q36" s="31" t="e">
        <f aca="false">Q17-Q55</f>
        <v>#VALUE!</v>
      </c>
      <c r="R36" s="31" t="e">
        <f aca="false">R17-R55</f>
        <v>#VALUE!</v>
      </c>
      <c r="S36" s="31" t="e">
        <f aca="false">S17-S55</f>
        <v>#VALUE!</v>
      </c>
      <c r="T36" s="31" t="e">
        <f aca="false">T17-T55</f>
        <v>#VALUE!</v>
      </c>
      <c r="U36" s="31" t="e">
        <f aca="false">U17-U55</f>
        <v>#VALUE!</v>
      </c>
      <c r="V36" s="31" t="e">
        <f aca="false">V17-V55</f>
        <v>#VALUE!</v>
      </c>
      <c r="W36" s="110" t="e">
        <f aca="false">W17-W55</f>
        <v>#VALUE!</v>
      </c>
      <c r="X36" s="31" t="n">
        <f aca="false">X17-X55</f>
        <v>0</v>
      </c>
      <c r="Y36" s="31" t="n">
        <f aca="false">Y17-Y55</f>
        <v>0</v>
      </c>
      <c r="Z36" s="31" t="n">
        <f aca="false">Z17-Z55</f>
        <v>0</v>
      </c>
      <c r="AA36" s="31" t="n">
        <f aca="false">AA17-AA55</f>
        <v>0</v>
      </c>
      <c r="AB36" s="31" t="n">
        <f aca="false">AB17-AB55</f>
        <v>-60.8823529411765</v>
      </c>
      <c r="AC36" s="111" t="e">
        <f aca="false">AVERAGE(B36:Q36)</f>
        <v>#VALUE!</v>
      </c>
      <c r="AD36" s="110"/>
      <c r="AE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</row>
    <row r="37" customFormat="false" ht="14.1" hidden="false" customHeight="true" outlineLevel="0" collapsed="false">
      <c r="A37" s="120" t="s">
        <v>31</v>
      </c>
      <c r="B37" s="109" t="e">
        <f aca="false">B18-B56</f>
        <v>#VALUE!</v>
      </c>
      <c r="C37" s="31" t="e">
        <f aca="false">C18-C56</f>
        <v>#VALUE!</v>
      </c>
      <c r="D37" s="31" t="e">
        <f aca="false">D18-D56</f>
        <v>#VALUE!</v>
      </c>
      <c r="E37" s="31" t="e">
        <f aca="false">E18-E56</f>
        <v>#VALUE!</v>
      </c>
      <c r="F37" s="31" t="e">
        <f aca="false">F18-F56</f>
        <v>#VALUE!</v>
      </c>
      <c r="G37" s="31" t="e">
        <f aca="false">G18-G56</f>
        <v>#VALUE!</v>
      </c>
      <c r="H37" s="31" t="e">
        <f aca="false">H18-H56</f>
        <v>#VALUE!</v>
      </c>
      <c r="I37" s="31" t="e">
        <f aca="false">I18-I56</f>
        <v>#VALUE!</v>
      </c>
      <c r="J37" s="31" t="e">
        <f aca="false">J18-J56</f>
        <v>#VALUE!</v>
      </c>
      <c r="K37" s="31" t="e">
        <f aca="false">K18-K56</f>
        <v>#VALUE!</v>
      </c>
      <c r="L37" s="31" t="e">
        <f aca="false">L18-L56</f>
        <v>#VALUE!</v>
      </c>
      <c r="M37" s="31" t="e">
        <f aca="false">M18-M56</f>
        <v>#VALUE!</v>
      </c>
      <c r="N37" s="31" t="e">
        <f aca="false">N18-N56</f>
        <v>#VALUE!</v>
      </c>
      <c r="O37" s="31" t="e">
        <f aca="false">O18-O56</f>
        <v>#VALUE!</v>
      </c>
      <c r="P37" s="31" t="e">
        <f aca="false">P18-P56</f>
        <v>#VALUE!</v>
      </c>
      <c r="Q37" s="31" t="e">
        <f aca="false">Q18-Q56</f>
        <v>#VALUE!</v>
      </c>
      <c r="R37" s="31" t="e">
        <f aca="false">R18-R56</f>
        <v>#VALUE!</v>
      </c>
      <c r="S37" s="31" t="e">
        <f aca="false">S18-S56</f>
        <v>#VALUE!</v>
      </c>
      <c r="T37" s="31" t="e">
        <f aca="false">T18-T56</f>
        <v>#VALUE!</v>
      </c>
      <c r="U37" s="31" t="e">
        <f aca="false">U18-U56</f>
        <v>#VALUE!</v>
      </c>
      <c r="V37" s="31" t="e">
        <f aca="false">V18-V56</f>
        <v>#VALUE!</v>
      </c>
      <c r="W37" s="110" t="e">
        <f aca="false">W18-W56</f>
        <v>#VALUE!</v>
      </c>
      <c r="X37" s="31" t="n">
        <f aca="false">X18-X56</f>
        <v>0</v>
      </c>
      <c r="Y37" s="31" t="n">
        <f aca="false">Y18-Y56</f>
        <v>0</v>
      </c>
      <c r="Z37" s="31" t="n">
        <f aca="false">Z18-Z56</f>
        <v>0</v>
      </c>
      <c r="AA37" s="31" t="n">
        <f aca="false">AA18-AA56</f>
        <v>0</v>
      </c>
      <c r="AB37" s="31" t="n">
        <f aca="false">AB18-AB56</f>
        <v>-41.3970588235294</v>
      </c>
      <c r="AC37" s="111" t="e">
        <f aca="false">AVERAGE(B37:Q37)</f>
        <v>#VALUE!</v>
      </c>
      <c r="AD37" s="110"/>
      <c r="AE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</row>
    <row r="38" customFormat="false" ht="14.1" hidden="false" customHeight="true" outlineLevel="0" collapsed="false">
      <c r="A38" s="120" t="s">
        <v>32</v>
      </c>
      <c r="B38" s="109" t="e">
        <f aca="false">B19-B57</f>
        <v>#VALUE!</v>
      </c>
      <c r="C38" s="31" t="e">
        <f aca="false">C19-C57</f>
        <v>#VALUE!</v>
      </c>
      <c r="D38" s="31" t="e">
        <f aca="false">D19-D57</f>
        <v>#VALUE!</v>
      </c>
      <c r="E38" s="31" t="e">
        <f aca="false">E19-E57</f>
        <v>#VALUE!</v>
      </c>
      <c r="F38" s="31" t="e">
        <f aca="false">F19-F57</f>
        <v>#VALUE!</v>
      </c>
      <c r="G38" s="31" t="e">
        <f aca="false">G19-G57</f>
        <v>#VALUE!</v>
      </c>
      <c r="H38" s="31" t="e">
        <f aca="false">H19-H57</f>
        <v>#VALUE!</v>
      </c>
      <c r="I38" s="31" t="e">
        <f aca="false">I19-I57</f>
        <v>#VALUE!</v>
      </c>
      <c r="J38" s="31" t="e">
        <f aca="false">J19-J57</f>
        <v>#VALUE!</v>
      </c>
      <c r="K38" s="31" t="e">
        <f aca="false">K19-K57</f>
        <v>#VALUE!</v>
      </c>
      <c r="L38" s="31" t="e">
        <f aca="false">L19-L57</f>
        <v>#VALUE!</v>
      </c>
      <c r="M38" s="31" t="e">
        <f aca="false">M19-M57</f>
        <v>#VALUE!</v>
      </c>
      <c r="N38" s="31" t="e">
        <f aca="false">N19-N57</f>
        <v>#VALUE!</v>
      </c>
      <c r="O38" s="31" t="e">
        <f aca="false">O19-O57</f>
        <v>#VALUE!</v>
      </c>
      <c r="P38" s="31" t="e">
        <f aca="false">P19-P57</f>
        <v>#VALUE!</v>
      </c>
      <c r="Q38" s="31" t="e">
        <f aca="false">Q19-Q57</f>
        <v>#VALUE!</v>
      </c>
      <c r="R38" s="31" t="e">
        <f aca="false">R19-R57</f>
        <v>#VALUE!</v>
      </c>
      <c r="S38" s="31" t="e">
        <f aca="false">S19-S57</f>
        <v>#VALUE!</v>
      </c>
      <c r="T38" s="31" t="e">
        <f aca="false">T19-T57</f>
        <v>#VALUE!</v>
      </c>
      <c r="U38" s="31" t="e">
        <f aca="false">U19-U57</f>
        <v>#VALUE!</v>
      </c>
      <c r="V38" s="31" t="e">
        <f aca="false">V19-V57</f>
        <v>#VALUE!</v>
      </c>
      <c r="W38" s="110" t="e">
        <f aca="false">W19-W57</f>
        <v>#VALUE!</v>
      </c>
      <c r="X38" s="31" t="n">
        <f aca="false">X19-X57</f>
        <v>0</v>
      </c>
      <c r="Y38" s="31" t="n">
        <f aca="false">Y19-Y57</f>
        <v>0</v>
      </c>
      <c r="Z38" s="31" t="n">
        <f aca="false">Z19-Z57</f>
        <v>0</v>
      </c>
      <c r="AA38" s="31" t="n">
        <f aca="false">AA19-AA57</f>
        <v>0</v>
      </c>
      <c r="AB38" s="31" t="n">
        <f aca="false">AB19-AB57</f>
        <v>-73.7058823529412</v>
      </c>
      <c r="AC38" s="111" t="e">
        <f aca="false">AVERAGE(B38:Q38)</f>
        <v>#VALUE!</v>
      </c>
      <c r="AD38" s="110"/>
      <c r="AE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</row>
    <row r="39" customFormat="false" ht="14.1" hidden="false" customHeight="true" outlineLevel="0" collapsed="false">
      <c r="A39" s="116" t="s">
        <v>33</v>
      </c>
      <c r="B39" s="109" t="e">
        <f aca="false">B20-B58</f>
        <v>#VALUE!</v>
      </c>
      <c r="C39" s="31" t="e">
        <f aca="false">C20-C58</f>
        <v>#VALUE!</v>
      </c>
      <c r="D39" s="31" t="e">
        <f aca="false">D20-D58</f>
        <v>#VALUE!</v>
      </c>
      <c r="E39" s="31" t="e">
        <f aca="false">E20-E58</f>
        <v>#VALUE!</v>
      </c>
      <c r="F39" s="31" t="e">
        <f aca="false">F20-F58</f>
        <v>#VALUE!</v>
      </c>
      <c r="G39" s="31" t="e">
        <f aca="false">G20-G58</f>
        <v>#VALUE!</v>
      </c>
      <c r="H39" s="31" t="e">
        <f aca="false">H20-H58</f>
        <v>#VALUE!</v>
      </c>
      <c r="I39" s="31" t="e">
        <f aca="false">I20-I58</f>
        <v>#VALUE!</v>
      </c>
      <c r="J39" s="31" t="e">
        <f aca="false">J20-J58</f>
        <v>#VALUE!</v>
      </c>
      <c r="K39" s="31" t="e">
        <f aca="false">K20-K58</f>
        <v>#VALUE!</v>
      </c>
      <c r="L39" s="31" t="e">
        <f aca="false">L20-L58</f>
        <v>#VALUE!</v>
      </c>
      <c r="M39" s="31" t="e">
        <f aca="false">M20-M58</f>
        <v>#VALUE!</v>
      </c>
      <c r="N39" s="31" t="e">
        <f aca="false">N20-N58</f>
        <v>#VALUE!</v>
      </c>
      <c r="O39" s="31" t="e">
        <f aca="false">O20-O58</f>
        <v>#VALUE!</v>
      </c>
      <c r="P39" s="31" t="e">
        <f aca="false">P20-P58</f>
        <v>#VALUE!</v>
      </c>
      <c r="Q39" s="31" t="e">
        <f aca="false">Q20-Q58</f>
        <v>#VALUE!</v>
      </c>
      <c r="R39" s="31" t="e">
        <f aca="false">R20-R58</f>
        <v>#VALUE!</v>
      </c>
      <c r="S39" s="31" t="e">
        <f aca="false">S20-S58</f>
        <v>#VALUE!</v>
      </c>
      <c r="T39" s="31" t="e">
        <f aca="false">T20-T58</f>
        <v>#VALUE!</v>
      </c>
      <c r="U39" s="31" t="e">
        <f aca="false">U20-U58</f>
        <v>#VALUE!</v>
      </c>
      <c r="V39" s="31" t="e">
        <f aca="false">V20-V58</f>
        <v>#VALUE!</v>
      </c>
      <c r="W39" s="110" t="e">
        <f aca="false">W20-W58</f>
        <v>#VALUE!</v>
      </c>
      <c r="X39" s="31" t="n">
        <f aca="false">X20-X58</f>
        <v>0</v>
      </c>
      <c r="Y39" s="31" t="n">
        <f aca="false">Y20-Y58</f>
        <v>0</v>
      </c>
      <c r="Z39" s="31" t="n">
        <f aca="false">Z20-Z58</f>
        <v>0</v>
      </c>
      <c r="AA39" s="31" t="n">
        <f aca="false">AA20-AA58</f>
        <v>0</v>
      </c>
      <c r="AB39" s="31" t="n">
        <f aca="false">AB20-AB58</f>
        <v>-48.1254888197955</v>
      </c>
      <c r="AC39" s="111" t="e">
        <f aca="false">AVERAGE(B39:Q39)</f>
        <v>#VALUE!</v>
      </c>
      <c r="AD39" s="110"/>
      <c r="AE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</row>
    <row r="40" customFormat="false" ht="14.1" hidden="false" customHeight="true" outlineLevel="0" collapsed="false">
      <c r="A40" s="116" t="s">
        <v>34</v>
      </c>
      <c r="B40" s="109" t="e">
        <f aca="false">B21-B59</f>
        <v>#VALUE!</v>
      </c>
      <c r="C40" s="31" t="e">
        <f aca="false">C21-C59</f>
        <v>#VALUE!</v>
      </c>
      <c r="D40" s="31" t="e">
        <f aca="false">D21-D59</f>
        <v>#VALUE!</v>
      </c>
      <c r="E40" s="31" t="e">
        <f aca="false">E21-E59</f>
        <v>#VALUE!</v>
      </c>
      <c r="F40" s="31" t="e">
        <f aca="false">F21-F59</f>
        <v>#VALUE!</v>
      </c>
      <c r="G40" s="31" t="e">
        <f aca="false">G21-G59</f>
        <v>#VALUE!</v>
      </c>
      <c r="H40" s="31" t="e">
        <f aca="false">H21-H59</f>
        <v>#VALUE!</v>
      </c>
      <c r="I40" s="31" t="e">
        <f aca="false">I21-I59</f>
        <v>#VALUE!</v>
      </c>
      <c r="J40" s="31" t="e">
        <f aca="false">J21-J59</f>
        <v>#VALUE!</v>
      </c>
      <c r="K40" s="31" t="e">
        <f aca="false">K21-K59</f>
        <v>#VALUE!</v>
      </c>
      <c r="L40" s="31" t="e">
        <f aca="false">L21-L59</f>
        <v>#VALUE!</v>
      </c>
      <c r="M40" s="31" t="e">
        <f aca="false">M21-M59</f>
        <v>#VALUE!</v>
      </c>
      <c r="N40" s="31" t="e">
        <f aca="false">N21-N59</f>
        <v>#VALUE!</v>
      </c>
      <c r="O40" s="31" t="e">
        <f aca="false">O21-O59</f>
        <v>#VALUE!</v>
      </c>
      <c r="P40" s="31" t="e">
        <f aca="false">P21-P59</f>
        <v>#VALUE!</v>
      </c>
      <c r="Q40" s="31" t="e">
        <f aca="false">Q21-Q59</f>
        <v>#VALUE!</v>
      </c>
      <c r="R40" s="31" t="e">
        <f aca="false">R21-R59</f>
        <v>#VALUE!</v>
      </c>
      <c r="S40" s="31" t="e">
        <f aca="false">S21-S59</f>
        <v>#VALUE!</v>
      </c>
      <c r="T40" s="31" t="e">
        <f aca="false">T21-T59</f>
        <v>#VALUE!</v>
      </c>
      <c r="U40" s="31" t="e">
        <f aca="false">U21-U59</f>
        <v>#VALUE!</v>
      </c>
      <c r="V40" s="31" t="e">
        <f aca="false">V21-V59</f>
        <v>#VALUE!</v>
      </c>
      <c r="W40" s="110" t="e">
        <f aca="false">W21-W59</f>
        <v>#VALUE!</v>
      </c>
      <c r="X40" s="31" t="n">
        <f aca="false">X21-X59</f>
        <v>0</v>
      </c>
      <c r="Y40" s="31" t="n">
        <f aca="false">Y21-Y59</f>
        <v>0</v>
      </c>
      <c r="Z40" s="31" t="n">
        <f aca="false">Z21-Z59</f>
        <v>0</v>
      </c>
      <c r="AA40" s="31" t="n">
        <f aca="false">AA21-AA59</f>
        <v>0</v>
      </c>
      <c r="AB40" s="31" t="n">
        <f aca="false">AB21-AB59</f>
        <v>-48.0631407345043</v>
      </c>
      <c r="AC40" s="111" t="e">
        <f aca="false">AVERAGE(B40:Q40)</f>
        <v>#VALUE!</v>
      </c>
      <c r="AD40" s="110"/>
      <c r="AE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</row>
    <row r="41" customFormat="false" ht="14.1" hidden="false" customHeight="true" outlineLevel="0" collapsed="false">
      <c r="A41" s="116" t="s">
        <v>36</v>
      </c>
      <c r="B41" s="109" t="e">
        <f aca="false">B22-B60</f>
        <v>#VALUE!</v>
      </c>
      <c r="C41" s="31" t="e">
        <f aca="false">C22-C60</f>
        <v>#VALUE!</v>
      </c>
      <c r="D41" s="31" t="e">
        <f aca="false">D22-D60</f>
        <v>#VALUE!</v>
      </c>
      <c r="E41" s="31" t="e">
        <f aca="false">E22-E60</f>
        <v>#VALUE!</v>
      </c>
      <c r="F41" s="31" t="e">
        <f aca="false">F22-F60</f>
        <v>#VALUE!</v>
      </c>
      <c r="G41" s="31" t="e">
        <f aca="false">G22-G60</f>
        <v>#VALUE!</v>
      </c>
      <c r="H41" s="31" t="e">
        <f aca="false">H22-H60</f>
        <v>#VALUE!</v>
      </c>
      <c r="I41" s="31" t="e">
        <f aca="false">I22-I60</f>
        <v>#VALUE!</v>
      </c>
      <c r="J41" s="31" t="e">
        <f aca="false">J22-J60</f>
        <v>#VALUE!</v>
      </c>
      <c r="K41" s="31" t="e">
        <f aca="false">K22-K60</f>
        <v>#VALUE!</v>
      </c>
      <c r="L41" s="31" t="e">
        <f aca="false">L22-L60</f>
        <v>#VALUE!</v>
      </c>
      <c r="M41" s="31" t="e">
        <f aca="false">M22-M60</f>
        <v>#VALUE!</v>
      </c>
      <c r="N41" s="31" t="e">
        <f aca="false">N22-N60</f>
        <v>#VALUE!</v>
      </c>
      <c r="O41" s="31" t="e">
        <f aca="false">O22-O60</f>
        <v>#VALUE!</v>
      </c>
      <c r="P41" s="31" t="e">
        <f aca="false">P22-P60</f>
        <v>#VALUE!</v>
      </c>
      <c r="Q41" s="31" t="e">
        <f aca="false">Q22-Q60</f>
        <v>#VALUE!</v>
      </c>
      <c r="R41" s="31" t="e">
        <f aca="false">R22-R60</f>
        <v>#VALUE!</v>
      </c>
      <c r="S41" s="31" t="e">
        <f aca="false">S22-S60</f>
        <v>#VALUE!</v>
      </c>
      <c r="T41" s="31" t="e">
        <f aca="false">T22-T60</f>
        <v>#VALUE!</v>
      </c>
      <c r="U41" s="31" t="e">
        <f aca="false">U22-U60</f>
        <v>#VALUE!</v>
      </c>
      <c r="V41" s="31" t="e">
        <f aca="false">V22-V60</f>
        <v>#VALUE!</v>
      </c>
      <c r="W41" s="110" t="e">
        <f aca="false">W22-W60</f>
        <v>#VALUE!</v>
      </c>
      <c r="X41" s="31" t="n">
        <f aca="false">X22-X60</f>
        <v>0</v>
      </c>
      <c r="Y41" s="31" t="n">
        <f aca="false">Y22-Y60</f>
        <v>0</v>
      </c>
      <c r="Z41" s="31" t="n">
        <f aca="false">Z22-Z60</f>
        <v>0</v>
      </c>
      <c r="AA41" s="31" t="n">
        <f aca="false">AA22-AA60</f>
        <v>0</v>
      </c>
      <c r="AB41" s="31" t="n">
        <f aca="false">AB22-AB60</f>
        <v>-49.5147135117475</v>
      </c>
      <c r="AC41" s="111" t="e">
        <f aca="false">AVERAGE(B41:Q41)</f>
        <v>#VALUE!</v>
      </c>
      <c r="AD41" s="110"/>
      <c r="AE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</row>
    <row r="42" customFormat="false" ht="14.1" hidden="false" customHeight="true" outlineLevel="0" collapsed="false">
      <c r="A42" s="116" t="s">
        <v>37</v>
      </c>
      <c r="B42" s="109" t="e">
        <f aca="false">B23-B61</f>
        <v>#VALUE!</v>
      </c>
      <c r="C42" s="31" t="e">
        <f aca="false">C23-C61</f>
        <v>#VALUE!</v>
      </c>
      <c r="D42" s="31" t="e">
        <f aca="false">D23-D61</f>
        <v>#VALUE!</v>
      </c>
      <c r="E42" s="31" t="e">
        <f aca="false">E23-E61</f>
        <v>#VALUE!</v>
      </c>
      <c r="F42" s="31" t="e">
        <f aca="false">F23-F61</f>
        <v>#VALUE!</v>
      </c>
      <c r="G42" s="31" t="e">
        <f aca="false">G23-G61</f>
        <v>#VALUE!</v>
      </c>
      <c r="H42" s="31" t="e">
        <f aca="false">H23-H61</f>
        <v>#VALUE!</v>
      </c>
      <c r="I42" s="31" t="e">
        <f aca="false">I23-I61</f>
        <v>#VALUE!</v>
      </c>
      <c r="J42" s="31" t="e">
        <f aca="false">J23-J61</f>
        <v>#VALUE!</v>
      </c>
      <c r="K42" s="31" t="e">
        <f aca="false">K23-K61</f>
        <v>#VALUE!</v>
      </c>
      <c r="L42" s="31" t="e">
        <f aca="false">L23-L61</f>
        <v>#VALUE!</v>
      </c>
      <c r="M42" s="31" t="e">
        <f aca="false">M23-M61</f>
        <v>#VALUE!</v>
      </c>
      <c r="N42" s="31" t="e">
        <f aca="false">N23-N61</f>
        <v>#VALUE!</v>
      </c>
      <c r="O42" s="31" t="e">
        <f aca="false">O23-O61</f>
        <v>#VALUE!</v>
      </c>
      <c r="P42" s="31" t="e">
        <f aca="false">P23-P61</f>
        <v>#VALUE!</v>
      </c>
      <c r="Q42" s="31" t="e">
        <f aca="false">Q23-Q61</f>
        <v>#VALUE!</v>
      </c>
      <c r="R42" s="31" t="e">
        <f aca="false">R23-R61</f>
        <v>#VALUE!</v>
      </c>
      <c r="S42" s="31" t="e">
        <f aca="false">S23-S61</f>
        <v>#VALUE!</v>
      </c>
      <c r="T42" s="31" t="e">
        <f aca="false">T23-T61</f>
        <v>#VALUE!</v>
      </c>
      <c r="U42" s="31" t="e">
        <f aca="false">U23-U61</f>
        <v>#VALUE!</v>
      </c>
      <c r="V42" s="31" t="e">
        <f aca="false">V23-V61</f>
        <v>#VALUE!</v>
      </c>
      <c r="W42" s="110" t="e">
        <f aca="false">W23-W61</f>
        <v>#VALUE!</v>
      </c>
      <c r="X42" s="31" t="n">
        <f aca="false">X23-X61</f>
        <v>0</v>
      </c>
      <c r="Y42" s="31" t="n">
        <f aca="false">Y23-Y61</f>
        <v>0</v>
      </c>
      <c r="Z42" s="31" t="n">
        <f aca="false">Z23-Z61</f>
        <v>0</v>
      </c>
      <c r="AA42" s="31" t="n">
        <f aca="false">AA23-AA61</f>
        <v>0</v>
      </c>
      <c r="AB42" s="31" t="n">
        <f aca="false">AB23-AB61</f>
        <v>-54.7349476533778</v>
      </c>
      <c r="AC42" s="111" t="e">
        <f aca="false">AVERAGE(B42:Q42)</f>
        <v>#VALUE!</v>
      </c>
      <c r="AD42" s="110"/>
      <c r="AE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</row>
    <row r="43" customFormat="false" ht="14.1" hidden="false" customHeight="true" outlineLevel="0" collapsed="false">
      <c r="A43" s="116" t="s">
        <v>38</v>
      </c>
      <c r="B43" s="109" t="e">
        <f aca="false">B24-B62</f>
        <v>#VALUE!</v>
      </c>
      <c r="C43" s="31" t="e">
        <f aca="false">C24-C62</f>
        <v>#VALUE!</v>
      </c>
      <c r="D43" s="31" t="e">
        <f aca="false">D24-D62</f>
        <v>#VALUE!</v>
      </c>
      <c r="E43" s="31" t="e">
        <f aca="false">E24-E62</f>
        <v>#VALUE!</v>
      </c>
      <c r="F43" s="31" t="e">
        <f aca="false">F24-F62</f>
        <v>#VALUE!</v>
      </c>
      <c r="G43" s="31" t="e">
        <f aca="false">G24-G62</f>
        <v>#VALUE!</v>
      </c>
      <c r="H43" s="31" t="e">
        <f aca="false">H24-H62</f>
        <v>#VALUE!</v>
      </c>
      <c r="I43" s="31" t="e">
        <f aca="false">I24-I62</f>
        <v>#VALUE!</v>
      </c>
      <c r="J43" s="31" t="e">
        <f aca="false">J24-J62</f>
        <v>#VALUE!</v>
      </c>
      <c r="K43" s="31" t="e">
        <f aca="false">K24-K62</f>
        <v>#VALUE!</v>
      </c>
      <c r="L43" s="31" t="e">
        <f aca="false">L24-L62</f>
        <v>#VALUE!</v>
      </c>
      <c r="M43" s="31" t="e">
        <f aca="false">M24-M62</f>
        <v>#VALUE!</v>
      </c>
      <c r="N43" s="31" t="e">
        <f aca="false">N24-N62</f>
        <v>#VALUE!</v>
      </c>
      <c r="O43" s="31" t="e">
        <f aca="false">O24-O62</f>
        <v>#VALUE!</v>
      </c>
      <c r="P43" s="31" t="e">
        <f aca="false">P24-P62</f>
        <v>#VALUE!</v>
      </c>
      <c r="Q43" s="31" t="e">
        <f aca="false">Q24-Q62</f>
        <v>#VALUE!</v>
      </c>
      <c r="R43" s="31" t="e">
        <f aca="false">R24-R62</f>
        <v>#VALUE!</v>
      </c>
      <c r="S43" s="31" t="e">
        <f aca="false">S24-S62</f>
        <v>#VALUE!</v>
      </c>
      <c r="T43" s="31" t="e">
        <f aca="false">T24-T62</f>
        <v>#VALUE!</v>
      </c>
      <c r="U43" s="31" t="e">
        <f aca="false">U24-U62</f>
        <v>#VALUE!</v>
      </c>
      <c r="V43" s="31" t="e">
        <f aca="false">V24-V62</f>
        <v>#VALUE!</v>
      </c>
      <c r="W43" s="110" t="e">
        <f aca="false">W24-W62</f>
        <v>#VALUE!</v>
      </c>
      <c r="X43" s="31" t="n">
        <f aca="false">X24-X62</f>
        <v>0</v>
      </c>
      <c r="Y43" s="31" t="n">
        <f aca="false">Y24-Y62</f>
        <v>0</v>
      </c>
      <c r="Z43" s="31" t="n">
        <f aca="false">Z24-Z62</f>
        <v>0</v>
      </c>
      <c r="AA43" s="31" t="n">
        <f aca="false">AA24-AA62</f>
        <v>0</v>
      </c>
      <c r="AB43" s="31" t="n">
        <f aca="false">AB24-AB62</f>
        <v>-57.9117723352769</v>
      </c>
      <c r="AC43" s="111" t="e">
        <f aca="false">AVERAGE(B43:Q43)</f>
        <v>#VALUE!</v>
      </c>
      <c r="AD43" s="110"/>
      <c r="AE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</row>
    <row r="44" customFormat="false" ht="14.1" hidden="false" customHeight="true" outlineLevel="0" collapsed="false">
      <c r="A44" s="118" t="s">
        <v>40</v>
      </c>
      <c r="B44" s="114" t="e">
        <f aca="false">B25-B63</f>
        <v>#VALUE!</v>
      </c>
      <c r="C44" s="43" t="e">
        <f aca="false">C25-C63</f>
        <v>#VALUE!</v>
      </c>
      <c r="D44" s="43" t="e">
        <f aca="false">D25-D63</f>
        <v>#VALUE!</v>
      </c>
      <c r="E44" s="43" t="e">
        <f aca="false">E25-E63</f>
        <v>#VALUE!</v>
      </c>
      <c r="F44" s="43" t="e">
        <f aca="false">F25-F63</f>
        <v>#VALUE!</v>
      </c>
      <c r="G44" s="43" t="e">
        <f aca="false">G25-G63</f>
        <v>#VALUE!</v>
      </c>
      <c r="H44" s="43" t="e">
        <f aca="false">H25-H63</f>
        <v>#VALUE!</v>
      </c>
      <c r="I44" s="43" t="e">
        <f aca="false">I25-I63</f>
        <v>#VALUE!</v>
      </c>
      <c r="J44" s="43" t="e">
        <f aca="false">J25-J63</f>
        <v>#VALUE!</v>
      </c>
      <c r="K44" s="43" t="e">
        <f aca="false">K25-K63</f>
        <v>#VALUE!</v>
      </c>
      <c r="L44" s="43" t="e">
        <f aca="false">L25-L63</f>
        <v>#VALUE!</v>
      </c>
      <c r="M44" s="43" t="e">
        <f aca="false">M25-M63</f>
        <v>#VALUE!</v>
      </c>
      <c r="N44" s="43" t="e">
        <f aca="false">N25-N63</f>
        <v>#VALUE!</v>
      </c>
      <c r="O44" s="43" t="e">
        <f aca="false">O25-O63</f>
        <v>#VALUE!</v>
      </c>
      <c r="P44" s="43" t="e">
        <f aca="false">P25-P63</f>
        <v>#VALUE!</v>
      </c>
      <c r="Q44" s="43" t="e">
        <f aca="false">Q25-Q63</f>
        <v>#VALUE!</v>
      </c>
      <c r="R44" s="43" t="e">
        <f aca="false">R25-R63</f>
        <v>#VALUE!</v>
      </c>
      <c r="S44" s="43" t="e">
        <f aca="false">S25-S63</f>
        <v>#VALUE!</v>
      </c>
      <c r="T44" s="43" t="e">
        <f aca="false">T25-T63</f>
        <v>#VALUE!</v>
      </c>
      <c r="U44" s="43" t="e">
        <f aca="false">U25-U63</f>
        <v>#VALUE!</v>
      </c>
      <c r="V44" s="43" t="e">
        <f aca="false">V25-V63</f>
        <v>#VALUE!</v>
      </c>
      <c r="W44" s="119" t="e">
        <f aca="false">W25-W63</f>
        <v>#VALUE!</v>
      </c>
      <c r="X44" s="43" t="n">
        <f aca="false">X25-X63</f>
        <v>0</v>
      </c>
      <c r="Y44" s="43" t="n">
        <f aca="false">Y25-Y63</f>
        <v>0</v>
      </c>
      <c r="Z44" s="43" t="n">
        <f aca="false">Z25-Z63</f>
        <v>0</v>
      </c>
      <c r="AA44" s="43" t="n">
        <f aca="false">AA25-AA63</f>
        <v>0</v>
      </c>
      <c r="AB44" s="43" t="n">
        <f aca="false">AB25-AB63</f>
        <v>-41.6470588235294</v>
      </c>
      <c r="AC44" s="115" t="e">
        <f aca="false">AVERAGE(B44:Q44)</f>
        <v>#VALUE!</v>
      </c>
      <c r="AD44" s="119"/>
      <c r="AE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</row>
    <row r="45" customFormat="false" ht="20.25" hidden="false" customHeight="true" outlineLevel="0" collapsed="false">
      <c r="A45" s="63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</row>
    <row r="46" customFormat="false" ht="12.75" hidden="true" customHeight="true" outlineLevel="0" collapsed="false">
      <c r="A46" s="12" t="e">
        <f aca="false">'Power East Price'!A46</f>
        <v>#VALUE!</v>
      </c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</row>
    <row r="47" customFormat="false" ht="14.1" hidden="true" customHeight="true" outlineLevel="0" collapsed="false">
      <c r="A47" s="122" t="s">
        <v>18</v>
      </c>
      <c r="B47" s="123" t="n">
        <v>9.36999893188477</v>
      </c>
      <c r="C47" s="29" t="n">
        <v>9.36999893188477</v>
      </c>
      <c r="D47" s="29" t="n">
        <v>9.36999893188477</v>
      </c>
      <c r="E47" s="29" t="n">
        <v>9.36999893188477</v>
      </c>
      <c r="F47" s="29" t="n">
        <v>9.36999893188477</v>
      </c>
      <c r="G47" s="29" t="n">
        <v>19.3699989318848</v>
      </c>
      <c r="H47" s="29" t="n">
        <v>19.3699989318848</v>
      </c>
      <c r="I47" s="29" t="n">
        <v>19.3699989318848</v>
      </c>
      <c r="J47" s="29" t="n">
        <v>9.36999893188477</v>
      </c>
      <c r="K47" s="31" t="n">
        <v>9.36999893188477</v>
      </c>
      <c r="L47" s="31" t="n">
        <v>9.36999893188477</v>
      </c>
      <c r="M47" s="31" t="n">
        <v>9.36999893188477</v>
      </c>
      <c r="N47" s="31" t="n">
        <v>9.36999893188477</v>
      </c>
      <c r="O47" s="31" t="n">
        <v>9.36999893188477</v>
      </c>
      <c r="P47" s="31" t="n">
        <v>9.36999893188477</v>
      </c>
      <c r="Q47" s="31" t="n">
        <v>9.36999893188477</v>
      </c>
      <c r="R47" s="31" t="n">
        <v>10.3699989318848</v>
      </c>
      <c r="S47" s="31" t="n">
        <v>10.3699989318848</v>
      </c>
      <c r="T47" s="31" t="n">
        <v>10.3699989318848</v>
      </c>
      <c r="U47" s="31" t="n">
        <v>10.3699989318848</v>
      </c>
      <c r="V47" s="31" t="n">
        <v>10.3699989318848</v>
      </c>
      <c r="W47" s="110" t="n">
        <v>10.3699989318848</v>
      </c>
      <c r="X47" s="31"/>
      <c r="Y47" s="31"/>
      <c r="Z47" s="31"/>
      <c r="AA47" s="31"/>
      <c r="AB47" s="31"/>
      <c r="AC47" s="107" t="n">
        <v>11.2449989318848</v>
      </c>
      <c r="AD47" s="106" t="n">
        <v>14.3699998855591</v>
      </c>
      <c r="AE47" s="31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</row>
    <row r="48" customFormat="false" ht="14.1" hidden="true" customHeight="true" outlineLevel="0" collapsed="false">
      <c r="A48" s="124" t="s">
        <v>20</v>
      </c>
      <c r="B48" s="125" t="n">
        <v>9.09000015258789</v>
      </c>
      <c r="C48" s="31" t="n">
        <v>9.09000015258789</v>
      </c>
      <c r="D48" s="31" t="n">
        <v>9.09000015258789</v>
      </c>
      <c r="E48" s="31" t="n">
        <v>9.09000015258789</v>
      </c>
      <c r="F48" s="31" t="n">
        <v>9.09000015258789</v>
      </c>
      <c r="G48" s="31" t="n">
        <v>14.0900001525879</v>
      </c>
      <c r="H48" s="31" t="n">
        <v>14.0900001525879</v>
      </c>
      <c r="I48" s="31" t="n">
        <v>14.0900001525879</v>
      </c>
      <c r="J48" s="31" t="n">
        <v>9.09000015258789</v>
      </c>
      <c r="K48" s="31" t="n">
        <v>9.09000015258789</v>
      </c>
      <c r="L48" s="31" t="n">
        <v>9.09000015258789</v>
      </c>
      <c r="M48" s="31" t="n">
        <v>9.09000015258789</v>
      </c>
      <c r="N48" s="31" t="n">
        <v>9.09000015258789</v>
      </c>
      <c r="O48" s="31" t="n">
        <v>9.09000015258789</v>
      </c>
      <c r="P48" s="31" t="n">
        <v>9.09000015258789</v>
      </c>
      <c r="Q48" s="31" t="n">
        <v>9.09000015258789</v>
      </c>
      <c r="R48" s="31" t="n">
        <v>6.09000015258789</v>
      </c>
      <c r="S48" s="31" t="n">
        <v>6.09000015258789</v>
      </c>
      <c r="T48" s="31" t="n">
        <v>6.09000015258789</v>
      </c>
      <c r="U48" s="31" t="n">
        <v>6.09000015258789</v>
      </c>
      <c r="V48" s="31" t="n">
        <v>6.09000015258789</v>
      </c>
      <c r="W48" s="110" t="n">
        <v>6.09000015258789</v>
      </c>
      <c r="X48" s="31"/>
      <c r="Y48" s="31"/>
      <c r="Z48" s="31"/>
      <c r="AA48" s="31"/>
      <c r="AB48" s="31"/>
      <c r="AC48" s="111" t="n">
        <v>10.0275001525879</v>
      </c>
      <c r="AD48" s="110" t="n">
        <v>7.46000003814697</v>
      </c>
      <c r="AE48" s="31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</row>
    <row r="49" customFormat="false" ht="14.1" hidden="true" customHeight="true" outlineLevel="0" collapsed="false">
      <c r="A49" s="124" t="s">
        <v>22</v>
      </c>
      <c r="B49" s="125" t="n">
        <v>7.96000003814697</v>
      </c>
      <c r="C49" s="31" t="n">
        <v>7.96000003814697</v>
      </c>
      <c r="D49" s="31" t="n">
        <v>7.96000003814697</v>
      </c>
      <c r="E49" s="31" t="n">
        <v>7.96000003814697</v>
      </c>
      <c r="F49" s="31" t="n">
        <v>7.96000003814697</v>
      </c>
      <c r="G49" s="31" t="n">
        <v>10.960000038147</v>
      </c>
      <c r="H49" s="31" t="n">
        <v>10.960000038147</v>
      </c>
      <c r="I49" s="31" t="n">
        <v>10.960000038147</v>
      </c>
      <c r="J49" s="31" t="n">
        <v>7.96000003814697</v>
      </c>
      <c r="K49" s="31" t="n">
        <v>7.96000003814697</v>
      </c>
      <c r="L49" s="31" t="n">
        <v>7.96000003814697</v>
      </c>
      <c r="M49" s="31" t="n">
        <v>7.96000003814697</v>
      </c>
      <c r="N49" s="31" t="n">
        <v>7.96000003814697</v>
      </c>
      <c r="O49" s="31" t="n">
        <v>7.96000003814697</v>
      </c>
      <c r="P49" s="31" t="n">
        <v>7.96000003814697</v>
      </c>
      <c r="Q49" s="31" t="n">
        <v>7.96000003814697</v>
      </c>
      <c r="R49" s="31" t="n">
        <v>6.96000003814697</v>
      </c>
      <c r="S49" s="31" t="n">
        <v>6.96000003814697</v>
      </c>
      <c r="T49" s="31" t="n">
        <v>6.96000003814697</v>
      </c>
      <c r="U49" s="31" t="n">
        <v>6.96000003814697</v>
      </c>
      <c r="V49" s="31" t="n">
        <v>6.96000003814697</v>
      </c>
      <c r="W49" s="110" t="n">
        <v>6.96000003814697</v>
      </c>
      <c r="X49" s="31"/>
      <c r="Y49" s="31"/>
      <c r="Z49" s="31"/>
      <c r="AA49" s="31"/>
      <c r="AB49" s="31"/>
      <c r="AC49" s="111" t="n">
        <v>8.52250003814697</v>
      </c>
      <c r="AD49" s="110"/>
      <c r="AE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</row>
    <row r="50" customFormat="false" ht="14.1" hidden="true" customHeight="true" outlineLevel="0" collapsed="false">
      <c r="A50" s="124" t="s">
        <v>23</v>
      </c>
      <c r="B50" s="125" t="n">
        <v>4.55999994277954</v>
      </c>
      <c r="C50" s="31" t="n">
        <v>4.55999994277954</v>
      </c>
      <c r="D50" s="31" t="n">
        <v>4.55999994277954</v>
      </c>
      <c r="E50" s="31" t="n">
        <v>4.55999994277954</v>
      </c>
      <c r="F50" s="31" t="n">
        <v>4.55999994277954</v>
      </c>
      <c r="G50" s="31" t="n">
        <v>4.55999994277954</v>
      </c>
      <c r="H50" s="31" t="n">
        <v>4.55999994277954</v>
      </c>
      <c r="I50" s="31" t="n">
        <v>4.55999994277954</v>
      </c>
      <c r="J50" s="31" t="n">
        <v>4.55999994277954</v>
      </c>
      <c r="K50" s="31" t="n">
        <v>4.55999994277954</v>
      </c>
      <c r="L50" s="31" t="n">
        <v>4.55999994277954</v>
      </c>
      <c r="M50" s="31" t="n">
        <v>4.55999994277954</v>
      </c>
      <c r="N50" s="31" t="n">
        <v>4.55999994277954</v>
      </c>
      <c r="O50" s="31" t="n">
        <v>4.55999994277954</v>
      </c>
      <c r="P50" s="31" t="n">
        <v>4.55999994277954</v>
      </c>
      <c r="Q50" s="31" t="n">
        <v>4.55999994277954</v>
      </c>
      <c r="R50" s="31" t="n">
        <v>4.55999994277954</v>
      </c>
      <c r="S50" s="31" t="n">
        <v>4.55999994277954</v>
      </c>
      <c r="T50" s="31" t="n">
        <v>4.55999994277954</v>
      </c>
      <c r="U50" s="31" t="n">
        <v>4.55999994277954</v>
      </c>
      <c r="V50" s="31" t="n">
        <v>4.55999994277954</v>
      </c>
      <c r="W50" s="110" t="n">
        <v>4.55999994277954</v>
      </c>
      <c r="X50" s="31"/>
      <c r="Y50" s="31"/>
      <c r="Z50" s="31"/>
      <c r="AA50" s="31"/>
      <c r="AB50" s="31"/>
      <c r="AC50" s="111" t="n">
        <v>4.55999994277954</v>
      </c>
      <c r="AD50" s="110"/>
      <c r="AE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</row>
    <row r="51" customFormat="false" ht="14.1" hidden="true" customHeight="true" outlineLevel="0" collapsed="false">
      <c r="A51" s="124" t="s">
        <v>24</v>
      </c>
      <c r="B51" s="125" t="n">
        <v>1.80000305175781</v>
      </c>
      <c r="C51" s="31" t="n">
        <v>1.80000305175781</v>
      </c>
      <c r="D51" s="31" t="n">
        <v>1.80000305175781</v>
      </c>
      <c r="E51" s="31" t="n">
        <v>1.80000305175781</v>
      </c>
      <c r="F51" s="31" t="n">
        <v>1.80000305175781</v>
      </c>
      <c r="G51" s="31" t="n">
        <v>1.80000305175781</v>
      </c>
      <c r="H51" s="31" t="n">
        <v>1.80000305175781</v>
      </c>
      <c r="I51" s="31" t="n">
        <v>1.80000305175781</v>
      </c>
      <c r="J51" s="31" t="n">
        <v>1.80000305175781</v>
      </c>
      <c r="K51" s="31" t="n">
        <v>1.80000305175781</v>
      </c>
      <c r="L51" s="31" t="n">
        <v>1.80000305175781</v>
      </c>
      <c r="M51" s="31" t="n">
        <v>1.80000305175781</v>
      </c>
      <c r="N51" s="31" t="n">
        <v>1.80000305175781</v>
      </c>
      <c r="O51" s="31" t="n">
        <v>1.80000305175781</v>
      </c>
      <c r="P51" s="31" t="n">
        <v>1.80000305175781</v>
      </c>
      <c r="Q51" s="31" t="n">
        <v>1.80000305175781</v>
      </c>
      <c r="R51" s="31" t="n">
        <v>1.80000305175781</v>
      </c>
      <c r="S51" s="31" t="n">
        <v>1.80000305175781</v>
      </c>
      <c r="T51" s="31" t="n">
        <v>1.80000305175781</v>
      </c>
      <c r="U51" s="31" t="n">
        <v>1.80000305175781</v>
      </c>
      <c r="V51" s="31" t="n">
        <v>1.80000305175781</v>
      </c>
      <c r="W51" s="110" t="n">
        <v>1.80000305175781</v>
      </c>
      <c r="X51" s="31"/>
      <c r="Y51" s="31"/>
      <c r="Z51" s="31"/>
      <c r="AA51" s="31"/>
      <c r="AB51" s="31"/>
      <c r="AC51" s="111" t="n">
        <v>1.80000305175781</v>
      </c>
      <c r="AD51" s="110"/>
      <c r="AE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</row>
    <row r="52" customFormat="false" ht="14.1" hidden="true" customHeight="true" outlineLevel="0" collapsed="false">
      <c r="A52" s="124" t="s">
        <v>26</v>
      </c>
      <c r="B52" s="125" t="n">
        <v>2</v>
      </c>
      <c r="C52" s="31" t="n">
        <v>2</v>
      </c>
      <c r="D52" s="31" t="n">
        <v>2</v>
      </c>
      <c r="E52" s="31" t="n">
        <v>2</v>
      </c>
      <c r="F52" s="31" t="n">
        <v>2</v>
      </c>
      <c r="G52" s="31" t="n">
        <v>2</v>
      </c>
      <c r="H52" s="31" t="n">
        <v>2</v>
      </c>
      <c r="I52" s="31" t="n">
        <v>2</v>
      </c>
      <c r="J52" s="31" t="n">
        <v>2</v>
      </c>
      <c r="K52" s="31" t="n">
        <v>2</v>
      </c>
      <c r="L52" s="31" t="n">
        <v>2</v>
      </c>
      <c r="M52" s="31" t="n">
        <v>2</v>
      </c>
      <c r="N52" s="31" t="n">
        <v>2</v>
      </c>
      <c r="O52" s="31" t="n">
        <v>2</v>
      </c>
      <c r="P52" s="31" t="n">
        <v>2</v>
      </c>
      <c r="Q52" s="31" t="n">
        <v>2</v>
      </c>
      <c r="R52" s="31" t="n">
        <v>2</v>
      </c>
      <c r="S52" s="31" t="n">
        <v>2</v>
      </c>
      <c r="T52" s="31" t="n">
        <v>2</v>
      </c>
      <c r="U52" s="31" t="n">
        <v>2</v>
      </c>
      <c r="V52" s="31" t="n">
        <v>2</v>
      </c>
      <c r="W52" s="31" t="n">
        <v>2</v>
      </c>
      <c r="X52" s="31"/>
      <c r="Y52" s="31"/>
      <c r="Z52" s="31"/>
      <c r="AA52" s="31"/>
      <c r="AB52" s="31"/>
      <c r="AC52" s="115" t="n">
        <v>2</v>
      </c>
      <c r="AD52" s="110"/>
      <c r="AE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</row>
    <row r="53" customFormat="false" ht="14.1" hidden="true" customHeight="true" outlineLevel="0" collapsed="false">
      <c r="A53" s="116" t="s">
        <v>27</v>
      </c>
      <c r="B53" s="125" t="n">
        <v>40.5</v>
      </c>
      <c r="C53" s="31" t="n">
        <v>40.5</v>
      </c>
      <c r="D53" s="31" t="n">
        <v>40.5</v>
      </c>
      <c r="E53" s="31" t="n">
        <v>40.5</v>
      </c>
      <c r="F53" s="31" t="n">
        <v>45.75</v>
      </c>
      <c r="G53" s="31" t="n">
        <v>45.75</v>
      </c>
      <c r="H53" s="31" t="n">
        <v>45.75</v>
      </c>
      <c r="I53" s="31" t="n">
        <v>45.75</v>
      </c>
      <c r="J53" s="31" t="n">
        <v>45.75</v>
      </c>
      <c r="K53" s="31" t="n">
        <v>50</v>
      </c>
      <c r="L53" s="31" t="n">
        <v>50</v>
      </c>
      <c r="M53" s="31" t="n">
        <v>50</v>
      </c>
      <c r="N53" s="31" t="n">
        <v>50</v>
      </c>
      <c r="O53" s="31" t="n">
        <v>50</v>
      </c>
      <c r="P53" s="31" t="n">
        <v>47</v>
      </c>
      <c r="Q53" s="31" t="n">
        <v>47</v>
      </c>
      <c r="R53" s="31" t="n">
        <v>47.5</v>
      </c>
      <c r="S53" s="31" t="n">
        <v>47.5</v>
      </c>
      <c r="T53" s="31" t="n">
        <v>47.5</v>
      </c>
      <c r="U53" s="31" t="n">
        <v>47.5</v>
      </c>
      <c r="V53" s="31" t="n">
        <v>47.5</v>
      </c>
      <c r="W53" s="110"/>
      <c r="X53" s="31"/>
      <c r="Y53" s="31"/>
      <c r="Z53" s="31"/>
      <c r="AA53" s="31"/>
      <c r="AB53" s="31" t="n">
        <v>45.6911764705882</v>
      </c>
      <c r="AC53" s="111" t="n">
        <v>46.0147058823529</v>
      </c>
      <c r="AD53" s="110" t="n">
        <v>67.5</v>
      </c>
      <c r="AE53" s="31"/>
      <c r="AF53" s="126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</row>
    <row r="54" customFormat="false" ht="14.1" hidden="true" customHeight="true" outlineLevel="0" collapsed="false">
      <c r="A54" s="116" t="s">
        <v>28</v>
      </c>
      <c r="B54" s="125" t="n">
        <v>39</v>
      </c>
      <c r="C54" s="31" t="n">
        <v>39</v>
      </c>
      <c r="D54" s="31" t="n">
        <v>39</v>
      </c>
      <c r="E54" s="31" t="n">
        <v>39</v>
      </c>
      <c r="F54" s="31" t="n">
        <v>47.75</v>
      </c>
      <c r="G54" s="31" t="n">
        <v>47.75</v>
      </c>
      <c r="H54" s="31" t="n">
        <v>47.75</v>
      </c>
      <c r="I54" s="31" t="n">
        <v>47.75</v>
      </c>
      <c r="J54" s="31" t="n">
        <v>47.75</v>
      </c>
      <c r="K54" s="31" t="n">
        <v>53.5</v>
      </c>
      <c r="L54" s="31" t="n">
        <v>53.5</v>
      </c>
      <c r="M54" s="31" t="n">
        <v>53.5</v>
      </c>
      <c r="N54" s="31" t="n">
        <v>53.5</v>
      </c>
      <c r="O54" s="31" t="n">
        <v>53.5</v>
      </c>
      <c r="P54" s="31" t="n">
        <v>53.5</v>
      </c>
      <c r="Q54" s="31" t="n">
        <v>53.5</v>
      </c>
      <c r="R54" s="31" t="n">
        <v>51.75</v>
      </c>
      <c r="S54" s="31" t="n">
        <v>51.75</v>
      </c>
      <c r="T54" s="31" t="n">
        <v>51.75</v>
      </c>
      <c r="U54" s="31" t="n">
        <v>51.75</v>
      </c>
      <c r="V54" s="31" t="n">
        <v>51.75</v>
      </c>
      <c r="W54" s="110"/>
      <c r="X54" s="31"/>
      <c r="Y54" s="31"/>
      <c r="Z54" s="31"/>
      <c r="AA54" s="31"/>
      <c r="AB54" s="31" t="n">
        <v>47.4417647058824</v>
      </c>
      <c r="AC54" s="111" t="n">
        <v>48.2941176470588</v>
      </c>
      <c r="AD54" s="110" t="n">
        <v>55</v>
      </c>
      <c r="AE54" s="31"/>
      <c r="AF54" s="126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</row>
    <row r="55" customFormat="false" ht="14.1" hidden="true" customHeight="true" outlineLevel="0" collapsed="false">
      <c r="A55" s="52" t="s">
        <v>29</v>
      </c>
      <c r="B55" s="125" t="n">
        <v>53.75</v>
      </c>
      <c r="C55" s="31" t="n">
        <v>53.75</v>
      </c>
      <c r="D55" s="31" t="n">
        <v>53.75</v>
      </c>
      <c r="E55" s="31" t="n">
        <v>53.75</v>
      </c>
      <c r="F55" s="31" t="n">
        <v>60</v>
      </c>
      <c r="G55" s="31" t="n">
        <v>60</v>
      </c>
      <c r="H55" s="31" t="n">
        <v>60</v>
      </c>
      <c r="I55" s="31" t="n">
        <v>60</v>
      </c>
      <c r="J55" s="31" t="n">
        <v>60</v>
      </c>
      <c r="K55" s="31" t="n">
        <v>67</v>
      </c>
      <c r="L55" s="31" t="n">
        <v>67</v>
      </c>
      <c r="M55" s="31" t="n">
        <v>67</v>
      </c>
      <c r="N55" s="31" t="n">
        <v>67</v>
      </c>
      <c r="O55" s="31" t="n">
        <v>67</v>
      </c>
      <c r="P55" s="31" t="n">
        <v>67</v>
      </c>
      <c r="Q55" s="31" t="n">
        <v>67</v>
      </c>
      <c r="R55" s="31" t="n">
        <v>67</v>
      </c>
      <c r="S55" s="31" t="n">
        <v>67</v>
      </c>
      <c r="T55" s="31" t="n">
        <v>67</v>
      </c>
      <c r="U55" s="31" t="n">
        <v>67</v>
      </c>
      <c r="V55" s="31" t="n">
        <v>67</v>
      </c>
      <c r="W55" s="110"/>
      <c r="X55" s="31"/>
      <c r="Y55" s="31"/>
      <c r="Z55" s="31"/>
      <c r="AA55" s="31"/>
      <c r="AB55" s="31" t="n">
        <v>60.8823529411765</v>
      </c>
      <c r="AC55" s="111" t="n">
        <v>61.8235294117647</v>
      </c>
      <c r="AD55" s="110" t="n">
        <v>44</v>
      </c>
      <c r="AE55" s="31"/>
      <c r="AF55" s="126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</row>
    <row r="56" customFormat="false" ht="14.1" hidden="true" customHeight="true" outlineLevel="0" collapsed="false">
      <c r="A56" s="52" t="s">
        <v>31</v>
      </c>
      <c r="B56" s="125" t="n">
        <v>36.75</v>
      </c>
      <c r="C56" s="31" t="n">
        <v>36.75</v>
      </c>
      <c r="D56" s="31" t="n">
        <v>36.75</v>
      </c>
      <c r="E56" s="31" t="n">
        <v>36.75</v>
      </c>
      <c r="F56" s="31" t="n">
        <v>41</v>
      </c>
      <c r="G56" s="31" t="n">
        <v>41</v>
      </c>
      <c r="H56" s="31" t="n">
        <v>41</v>
      </c>
      <c r="I56" s="31" t="n">
        <v>41</v>
      </c>
      <c r="J56" s="31" t="n">
        <v>41</v>
      </c>
      <c r="K56" s="31" t="n">
        <v>45</v>
      </c>
      <c r="L56" s="31" t="n">
        <v>45</v>
      </c>
      <c r="M56" s="31" t="n">
        <v>45</v>
      </c>
      <c r="N56" s="31" t="n">
        <v>45</v>
      </c>
      <c r="O56" s="31" t="n">
        <v>45</v>
      </c>
      <c r="P56" s="31" t="n">
        <v>45</v>
      </c>
      <c r="Q56" s="31" t="n">
        <v>45</v>
      </c>
      <c r="R56" s="31" t="n">
        <v>42</v>
      </c>
      <c r="S56" s="31" t="n">
        <v>42</v>
      </c>
      <c r="T56" s="31" t="n">
        <v>42</v>
      </c>
      <c r="U56" s="31" t="n">
        <v>42</v>
      </c>
      <c r="V56" s="31" t="n">
        <v>42</v>
      </c>
      <c r="W56" s="110"/>
      <c r="X56" s="31"/>
      <c r="Y56" s="31"/>
      <c r="Z56" s="31"/>
      <c r="AA56" s="31"/>
      <c r="AB56" s="31" t="n">
        <v>41.3970588235294</v>
      </c>
      <c r="AC56" s="111" t="n">
        <v>41.7058823529412</v>
      </c>
      <c r="AD56" s="110" t="n">
        <v>44</v>
      </c>
      <c r="AE56" s="31"/>
      <c r="AF56" s="126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</row>
    <row r="57" customFormat="false" ht="14.1" hidden="true" customHeight="true" outlineLevel="0" collapsed="false">
      <c r="A57" s="52" t="s">
        <v>32</v>
      </c>
      <c r="B57" s="125" t="n">
        <v>65</v>
      </c>
      <c r="C57" s="31" t="n">
        <v>65</v>
      </c>
      <c r="D57" s="31" t="n">
        <v>65</v>
      </c>
      <c r="E57" s="31" t="n">
        <v>65</v>
      </c>
      <c r="F57" s="31" t="n">
        <v>74</v>
      </c>
      <c r="G57" s="31" t="n">
        <v>74</v>
      </c>
      <c r="H57" s="31" t="n">
        <v>74</v>
      </c>
      <c r="I57" s="31" t="n">
        <v>74</v>
      </c>
      <c r="J57" s="31" t="n">
        <v>74</v>
      </c>
      <c r="K57" s="31" t="n">
        <v>80</v>
      </c>
      <c r="L57" s="31" t="n">
        <v>80</v>
      </c>
      <c r="M57" s="31" t="n">
        <v>80</v>
      </c>
      <c r="N57" s="31" t="n">
        <v>80</v>
      </c>
      <c r="O57" s="31" t="n">
        <v>80</v>
      </c>
      <c r="P57" s="31" t="n">
        <v>80</v>
      </c>
      <c r="Q57" s="31" t="n">
        <v>80</v>
      </c>
      <c r="R57" s="31" t="n">
        <v>81</v>
      </c>
      <c r="S57" s="31" t="n">
        <v>81</v>
      </c>
      <c r="T57" s="31" t="n">
        <v>81</v>
      </c>
      <c r="U57" s="31" t="n">
        <v>81</v>
      </c>
      <c r="V57" s="31" t="n">
        <v>81</v>
      </c>
      <c r="W57" s="110"/>
      <c r="X57" s="31"/>
      <c r="Y57" s="31"/>
      <c r="Z57" s="31"/>
      <c r="AA57" s="31"/>
      <c r="AB57" s="31" t="n">
        <v>73.7058823529412</v>
      </c>
      <c r="AC57" s="111" t="n">
        <v>74.7647058823529</v>
      </c>
      <c r="AD57" s="110" t="n">
        <v>44</v>
      </c>
      <c r="AE57" s="31"/>
      <c r="AF57" s="126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</row>
    <row r="58" customFormat="false" ht="14.1" hidden="true" customHeight="true" outlineLevel="0" collapsed="false">
      <c r="A58" s="116" t="s">
        <v>33</v>
      </c>
      <c r="B58" s="125" t="n">
        <v>40.004997253418</v>
      </c>
      <c r="C58" s="31" t="n">
        <v>40.004997253418</v>
      </c>
      <c r="D58" s="31" t="n">
        <v>40.004997253418</v>
      </c>
      <c r="E58" s="31" t="n">
        <v>40.004997253418</v>
      </c>
      <c r="F58" s="31" t="n">
        <v>48.004997253418</v>
      </c>
      <c r="G58" s="31" t="n">
        <v>48</v>
      </c>
      <c r="H58" s="31" t="n">
        <v>48</v>
      </c>
      <c r="I58" s="31" t="n">
        <v>48</v>
      </c>
      <c r="J58" s="31" t="n">
        <v>48</v>
      </c>
      <c r="K58" s="31" t="n">
        <v>54.25</v>
      </c>
      <c r="L58" s="31" t="n">
        <v>54.25</v>
      </c>
      <c r="M58" s="31" t="n">
        <v>54.25</v>
      </c>
      <c r="N58" s="31" t="n">
        <v>54.25</v>
      </c>
      <c r="O58" s="31" t="n">
        <v>54.25</v>
      </c>
      <c r="P58" s="31" t="n">
        <v>54.9999961853027</v>
      </c>
      <c r="Q58" s="31" t="n">
        <v>55.0033302307129</v>
      </c>
      <c r="R58" s="31" t="n">
        <v>51.75</v>
      </c>
      <c r="S58" s="31" t="n">
        <v>51.75</v>
      </c>
      <c r="T58" s="31" t="n">
        <v>51.75</v>
      </c>
      <c r="U58" s="31" t="n">
        <v>51.75</v>
      </c>
      <c r="V58" s="31" t="n">
        <v>51.75</v>
      </c>
      <c r="W58" s="110"/>
      <c r="X58" s="31"/>
      <c r="Y58" s="31"/>
      <c r="Z58" s="31"/>
      <c r="AA58" s="31"/>
      <c r="AB58" s="31" t="n">
        <v>48.1254888197955</v>
      </c>
      <c r="AC58" s="111" t="n">
        <v>49.0016654519474</v>
      </c>
      <c r="AD58" s="110" t="n">
        <v>65</v>
      </c>
      <c r="AE58" s="31"/>
      <c r="AF58" s="126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</row>
    <row r="59" customFormat="false" ht="14.1" hidden="true" customHeight="true" outlineLevel="0" collapsed="false">
      <c r="A59" s="116" t="s">
        <v>34</v>
      </c>
      <c r="B59" s="125" t="n">
        <v>39.495002746582</v>
      </c>
      <c r="C59" s="31" t="n">
        <v>39.495002746582</v>
      </c>
      <c r="D59" s="31" t="n">
        <v>39.495002746582</v>
      </c>
      <c r="E59" s="31" t="n">
        <v>39.495002746582</v>
      </c>
      <c r="F59" s="31" t="n">
        <v>47.995002746582</v>
      </c>
      <c r="G59" s="31" t="n">
        <v>48.0000076293945</v>
      </c>
      <c r="H59" s="31" t="n">
        <v>48.0000076293945</v>
      </c>
      <c r="I59" s="31" t="n">
        <v>48.0000076293945</v>
      </c>
      <c r="J59" s="31" t="n">
        <v>48</v>
      </c>
      <c r="K59" s="31" t="n">
        <v>54.2500076293945</v>
      </c>
      <c r="L59" s="31" t="n">
        <v>54.25</v>
      </c>
      <c r="M59" s="31" t="n">
        <v>54.25</v>
      </c>
      <c r="N59" s="31" t="n">
        <v>54.25</v>
      </c>
      <c r="O59" s="31" t="n">
        <v>54.2500038146973</v>
      </c>
      <c r="P59" s="31" t="n">
        <v>55.0000038146973</v>
      </c>
      <c r="Q59" s="31" t="n">
        <v>55.0033378601074</v>
      </c>
      <c r="R59" s="31" t="n">
        <v>50.75</v>
      </c>
      <c r="S59" s="31" t="n">
        <v>50.75</v>
      </c>
      <c r="T59" s="31" t="n">
        <v>50.75</v>
      </c>
      <c r="U59" s="31" t="n">
        <v>50.5</v>
      </c>
      <c r="V59" s="31" t="n">
        <v>50.5</v>
      </c>
      <c r="W59" s="110"/>
      <c r="X59" s="31"/>
      <c r="Y59" s="31"/>
      <c r="Z59" s="31"/>
      <c r="AA59" s="31"/>
      <c r="AB59" s="31" t="n">
        <v>48.0631407345043</v>
      </c>
      <c r="AC59" s="111" t="n">
        <v>48.8222582199994</v>
      </c>
      <c r="AD59" s="110" t="n">
        <v>60</v>
      </c>
      <c r="AE59" s="31"/>
      <c r="AF59" s="126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</row>
    <row r="60" customFormat="false" ht="14.1" hidden="true" customHeight="true" outlineLevel="0" collapsed="false">
      <c r="A60" s="116" t="s">
        <v>36</v>
      </c>
      <c r="B60" s="125" t="n">
        <v>42.0000076293945</v>
      </c>
      <c r="C60" s="31" t="n">
        <v>42.0000076293945</v>
      </c>
      <c r="D60" s="31" t="n">
        <v>42.0000076293945</v>
      </c>
      <c r="E60" s="31" t="n">
        <v>42.0000076293945</v>
      </c>
      <c r="F60" s="31" t="n">
        <v>49.2500076293945</v>
      </c>
      <c r="G60" s="31" t="n">
        <v>49.2500076293945</v>
      </c>
      <c r="H60" s="31" t="n">
        <v>49.2500076293945</v>
      </c>
      <c r="I60" s="31" t="n">
        <v>49.2500076293945</v>
      </c>
      <c r="J60" s="31" t="n">
        <v>49.2500076293945</v>
      </c>
      <c r="K60" s="31" t="n">
        <v>55.7500076293945</v>
      </c>
      <c r="L60" s="31" t="n">
        <v>55.7500076293945</v>
      </c>
      <c r="M60" s="31" t="n">
        <v>55.7500076293945</v>
      </c>
      <c r="N60" s="31" t="n">
        <v>55.7500076293945</v>
      </c>
      <c r="O60" s="31" t="n">
        <v>55.7500076293945</v>
      </c>
      <c r="P60" s="31" t="n">
        <v>54.5000076293945</v>
      </c>
      <c r="Q60" s="31" t="n">
        <v>54.5000076293945</v>
      </c>
      <c r="R60" s="31" t="n">
        <v>52.75</v>
      </c>
      <c r="S60" s="31" t="n">
        <v>52.75</v>
      </c>
      <c r="T60" s="31" t="n">
        <v>52.75</v>
      </c>
      <c r="U60" s="31" t="n">
        <v>52.75</v>
      </c>
      <c r="V60" s="31" t="n">
        <v>52.75</v>
      </c>
      <c r="W60" s="110"/>
      <c r="X60" s="31"/>
      <c r="Y60" s="31"/>
      <c r="Z60" s="31"/>
      <c r="AA60" s="31"/>
      <c r="AB60" s="31" t="n">
        <v>49.5147135117475</v>
      </c>
      <c r="AC60" s="111" t="n">
        <v>50.2794189453125</v>
      </c>
      <c r="AD60" s="110" t="n">
        <v>70</v>
      </c>
      <c r="AE60" s="31"/>
      <c r="AF60" s="126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</row>
    <row r="61" customFormat="false" ht="14.1" hidden="true" customHeight="true" outlineLevel="0" collapsed="false">
      <c r="A61" s="116" t="s">
        <v>37</v>
      </c>
      <c r="B61" s="125" t="n">
        <v>44.9940032958984</v>
      </c>
      <c r="C61" s="31" t="n">
        <v>45.0000038146973</v>
      </c>
      <c r="D61" s="31" t="n">
        <v>45.0000038146973</v>
      </c>
      <c r="E61" s="31" t="n">
        <v>45.0000038146973</v>
      </c>
      <c r="F61" s="31" t="n">
        <v>56.5000076293945</v>
      </c>
      <c r="G61" s="31" t="n">
        <v>56.5000076293945</v>
      </c>
      <c r="H61" s="31" t="n">
        <v>56.5000076293945</v>
      </c>
      <c r="I61" s="31" t="n">
        <v>56.5000076293945</v>
      </c>
      <c r="J61" s="31" t="n">
        <v>56.5000076293945</v>
      </c>
      <c r="K61" s="31" t="n">
        <v>61.0000076293945</v>
      </c>
      <c r="L61" s="31" t="n">
        <v>61.0000076293945</v>
      </c>
      <c r="M61" s="31" t="n">
        <v>61.0000076293945</v>
      </c>
      <c r="N61" s="31" t="n">
        <v>61.0000076293945</v>
      </c>
      <c r="O61" s="31" t="n">
        <v>61.0000076293945</v>
      </c>
      <c r="P61" s="31" t="n">
        <v>59.5000076293945</v>
      </c>
      <c r="Q61" s="31" t="n">
        <v>59.5000076293945</v>
      </c>
      <c r="R61" s="31" t="n">
        <v>57.25</v>
      </c>
      <c r="S61" s="31" t="n">
        <v>57.25</v>
      </c>
      <c r="T61" s="31" t="n">
        <v>57.25</v>
      </c>
      <c r="U61" s="31" t="n">
        <v>57.25</v>
      </c>
      <c r="V61" s="31" t="n">
        <v>57.25</v>
      </c>
      <c r="W61" s="110"/>
      <c r="X61" s="31"/>
      <c r="Y61" s="31"/>
      <c r="Z61" s="31"/>
      <c r="AA61" s="31"/>
      <c r="AB61" s="31" t="n">
        <v>54.7349476533778</v>
      </c>
      <c r="AC61" s="111" t="n">
        <v>55.5143591936897</v>
      </c>
      <c r="AD61" s="110" t="n">
        <v>83</v>
      </c>
      <c r="AE61" s="31"/>
      <c r="AF61" s="126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</row>
    <row r="62" customFormat="false" ht="14.1" hidden="true" customHeight="true" outlineLevel="0" collapsed="false">
      <c r="A62" s="116" t="s">
        <v>38</v>
      </c>
      <c r="B62" s="125" t="n">
        <v>49.0000076293945</v>
      </c>
      <c r="C62" s="31" t="n">
        <v>49.0000076293945</v>
      </c>
      <c r="D62" s="31" t="n">
        <v>49.0000076293945</v>
      </c>
      <c r="E62" s="31" t="n">
        <v>49.0000076293945</v>
      </c>
      <c r="F62" s="31" t="n">
        <v>60.0000076293945</v>
      </c>
      <c r="G62" s="31" t="n">
        <v>60.0000076293945</v>
      </c>
      <c r="H62" s="31" t="n">
        <v>60.0000076293945</v>
      </c>
      <c r="I62" s="31" t="n">
        <v>60.0000076293945</v>
      </c>
      <c r="J62" s="31" t="n">
        <v>60.0000076293945</v>
      </c>
      <c r="K62" s="31" t="n">
        <v>63.5000076293945</v>
      </c>
      <c r="L62" s="31" t="n">
        <v>63.5000076293945</v>
      </c>
      <c r="M62" s="31" t="n">
        <v>63.5000076293945</v>
      </c>
      <c r="N62" s="31" t="n">
        <v>63.5000076293945</v>
      </c>
      <c r="O62" s="31" t="n">
        <v>63.5000076293945</v>
      </c>
      <c r="P62" s="31" t="n">
        <v>63.5000076293945</v>
      </c>
      <c r="Q62" s="31" t="n">
        <v>63.5000076293945</v>
      </c>
      <c r="R62" s="31" t="n">
        <v>62.5</v>
      </c>
      <c r="S62" s="31" t="n">
        <v>62.5</v>
      </c>
      <c r="T62" s="31" t="n">
        <v>62.5</v>
      </c>
      <c r="U62" s="31" t="n">
        <v>62.5</v>
      </c>
      <c r="V62" s="31" t="n">
        <v>62.5</v>
      </c>
      <c r="W62" s="110"/>
      <c r="X62" s="31"/>
      <c r="Y62" s="31"/>
      <c r="Z62" s="31"/>
      <c r="AA62" s="31"/>
      <c r="AB62" s="31" t="n">
        <v>57.9117723352769</v>
      </c>
      <c r="AC62" s="111" t="n">
        <v>59.0000071806066</v>
      </c>
      <c r="AD62" s="110" t="n">
        <v>135</v>
      </c>
      <c r="AE62" s="31"/>
      <c r="AF62" s="126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</row>
    <row r="63" customFormat="false" ht="14.1" hidden="true" customHeight="true" outlineLevel="0" collapsed="false">
      <c r="A63" s="118" t="s">
        <v>40</v>
      </c>
      <c r="B63" s="127" t="n">
        <v>40.5</v>
      </c>
      <c r="C63" s="43" t="n">
        <v>40.5</v>
      </c>
      <c r="D63" s="43" t="n">
        <v>40.5</v>
      </c>
      <c r="E63" s="43" t="n">
        <v>40.5</v>
      </c>
      <c r="F63" s="43" t="n">
        <v>41.25</v>
      </c>
      <c r="G63" s="43" t="n">
        <v>41.25</v>
      </c>
      <c r="H63" s="43" t="n">
        <v>41.25</v>
      </c>
      <c r="I63" s="43" t="n">
        <v>41.25</v>
      </c>
      <c r="J63" s="43" t="n">
        <v>41.25</v>
      </c>
      <c r="K63" s="43" t="n">
        <v>43</v>
      </c>
      <c r="L63" s="56" t="n">
        <v>43</v>
      </c>
      <c r="M63" s="56" t="n">
        <v>43</v>
      </c>
      <c r="N63" s="56" t="n">
        <v>43</v>
      </c>
      <c r="O63" s="56" t="n">
        <v>43</v>
      </c>
      <c r="P63" s="56" t="n">
        <v>43</v>
      </c>
      <c r="Q63" s="56" t="n">
        <v>43</v>
      </c>
      <c r="R63" s="56" t="n">
        <v>44.5</v>
      </c>
      <c r="S63" s="56" t="n">
        <v>44.5</v>
      </c>
      <c r="T63" s="56" t="n">
        <v>44.5</v>
      </c>
      <c r="U63" s="56" t="n">
        <v>44.5</v>
      </c>
      <c r="V63" s="56" t="n">
        <v>44.5</v>
      </c>
      <c r="W63" s="128"/>
      <c r="X63" s="56"/>
      <c r="Y63" s="56"/>
      <c r="Z63" s="56"/>
      <c r="AA63" s="56"/>
      <c r="AB63" s="56" t="n">
        <v>41.6470588235294</v>
      </c>
      <c r="AC63" s="115" t="n">
        <v>41.9852941176471</v>
      </c>
      <c r="AD63" s="31" t="n">
        <v>89.5</v>
      </c>
      <c r="AE63" s="31"/>
      <c r="AF63" s="126"/>
      <c r="AG63" s="31"/>
    </row>
    <row r="64" customFormat="false" ht="11.25" hidden="false" customHeight="false" outlineLevel="0" collapsed="false">
      <c r="AB64" s="1" t="e">
        <f aca="false"/>
        <v>#DIV/0!</v>
      </c>
    </row>
    <row r="65" customFormat="false" ht="11.25" hidden="false" customHeight="false" outlineLevel="0" collapsed="false">
      <c r="AB65" s="1" t="e">
        <f aca="false"/>
        <v>#DIV/0!</v>
      </c>
    </row>
    <row r="111" customFormat="false" ht="11.25" hidden="false" customHeight="false" outlineLevel="0" collapsed="false">
      <c r="S111" s="1" t="n">
        <v>28.3499969482422</v>
      </c>
      <c r="T111" s="1" t="n">
        <v>28.3499969482422</v>
      </c>
      <c r="U111" s="1" t="n">
        <v>28.3499969482422</v>
      </c>
    </row>
    <row r="115" customFormat="false" ht="11.25" hidden="false" customHeight="false" outlineLevel="0" collapsed="false">
      <c r="S115" s="1" t="n">
        <v>40.2499961853027</v>
      </c>
      <c r="T115" s="1" t="n">
        <v>40.2499961853027</v>
      </c>
      <c r="U115" s="1" t="n">
        <v>40.2499961853027</v>
      </c>
    </row>
    <row r="117" customFormat="false" ht="11.25" hidden="false" customHeight="false" outlineLevel="0" collapsed="false">
      <c r="S117" s="1" t="n">
        <v>29.0999969482422</v>
      </c>
      <c r="T117" s="1" t="n">
        <v>29.0999969482422</v>
      </c>
      <c r="U117" s="1" t="n">
        <v>29.0999969482422</v>
      </c>
    </row>
    <row r="121" customFormat="false" ht="11.25" hidden="false" customHeight="false" outlineLevel="0" collapsed="false">
      <c r="S121" s="1" t="n">
        <v>50.9999923706055</v>
      </c>
      <c r="T121" s="1" t="n">
        <v>50.9999923706055</v>
      </c>
      <c r="U121" s="1" t="n">
        <v>50.9999923706055</v>
      </c>
    </row>
  </sheetData>
  <printOptions headings="false" gridLines="false" gridLinesSet="true" horizontalCentered="false" verticalCentered="false"/>
  <pageMargins left="0.25" right="0.25" top="0.5" bottom="0.25" header="0.2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Roman,Bold"&amp;12EAST POWER DESK DAILY PEAK PRICE REPORT</oddHeader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1</xdr:col>
                    <xdr:colOff>290520</xdr:colOff>
                    <xdr:row>0</xdr:row>
                    <xdr:rowOff>133560</xdr:rowOff>
                  </from>
                  <to>
                    <xdr:col>2</xdr:col>
                    <xdr:colOff>622080</xdr:colOff>
                    <xdr:row>4</xdr:row>
                    <xdr:rowOff>37800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8" topLeftCell="C38" activePane="bottomRight" state="frozen"/>
      <selection pane="topLeft" activeCell="A1" activeCellId="0" sqref="A1"/>
      <selection pane="topRight" activeCell="C1" activeCellId="0" sqref="C1"/>
      <selection pane="bottomLeft" activeCell="A38" activeCellId="0" sqref="A38"/>
      <selection pane="bottomRight" activeCell="K29" activeCellId="0" sqref="K29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3.14"/>
    <col collapsed="false" customWidth="true" hidden="true" outlineLevel="0" max="2" min="2" style="1" width="9.27"/>
    <col collapsed="false" customWidth="true" hidden="false" outlineLevel="0" max="4" min="3" style="1" width="9.84"/>
    <col collapsed="false" customWidth="true" hidden="false" outlineLevel="0" max="5" min="5" style="1" width="8.99"/>
    <col collapsed="false" customWidth="false" hidden="false" outlineLevel="0" max="6" min="6" style="1" width="9.13"/>
    <col collapsed="false" customWidth="false" hidden="true" outlineLevel="0" max="9" min="7" style="1" width="9.13"/>
    <col collapsed="false" customWidth="true" hidden="false" outlineLevel="0" max="10" min="10" style="1" width="9.84"/>
    <col collapsed="false" customWidth="true" hidden="false" outlineLevel="0" max="11" min="11" style="1" width="11.7"/>
    <col collapsed="false" customWidth="true" hidden="true" outlineLevel="0" max="13" min="12" style="1" width="9.84"/>
    <col collapsed="false" customWidth="true" hidden="false" outlineLevel="0" max="14" min="14" style="1" width="12.42"/>
    <col collapsed="false" customWidth="true" hidden="true" outlineLevel="0" max="16" min="15" style="1" width="9.84"/>
    <col collapsed="false" customWidth="true" hidden="false" outlineLevel="0" max="18" min="17" style="1" width="9.84"/>
    <col collapsed="false" customWidth="true" hidden="false" outlineLevel="0" max="19" min="19" style="1" width="11.13"/>
    <col collapsed="false" customWidth="true" hidden="true" outlineLevel="0" max="21" min="20" style="1" width="9.84"/>
    <col collapsed="false" customWidth="true" hidden="false" outlineLevel="0" max="22" min="22" style="1" width="9.84"/>
    <col collapsed="false" customWidth="true" hidden="false" outlineLevel="0" max="23" min="23" style="1" width="11.99"/>
    <col collapsed="false" customWidth="true" hidden="true" outlineLevel="0" max="26" min="24" style="1" width="9.84"/>
    <col collapsed="false" customWidth="true" hidden="false" outlineLevel="0" max="31" min="27" style="1" width="10.41"/>
    <col collapsed="false" customWidth="true" hidden="false" outlineLevel="0" max="32" min="32" style="31" width="13.27"/>
    <col collapsed="false" customWidth="true" hidden="false" outlineLevel="0" max="33" min="33" style="1" width="12.27"/>
    <col collapsed="false" customWidth="true" hidden="false" outlineLevel="0" max="34" min="34" style="2" width="9.84"/>
    <col collapsed="false" customWidth="true" hidden="false" outlineLevel="0" max="35" min="35" style="3" width="14.84"/>
    <col collapsed="false" customWidth="true" hidden="false" outlineLevel="0" max="36" min="36" style="1" width="12.99"/>
    <col collapsed="false" customWidth="false" hidden="false" outlineLevel="0" max="257" min="37" style="1" width="9.13"/>
  </cols>
  <sheetData>
    <row r="1" customFormat="false" ht="11.25" hidden="false" customHeight="false" outlineLevel="0" collapsed="false">
      <c r="A1" s="4" t="s">
        <v>0</v>
      </c>
    </row>
    <row r="2" customFormat="false" ht="11.25" hidden="false" customHeight="false" outlineLevel="0" collapsed="false">
      <c r="A2" s="7" t="n">
        <f aca="false">PrReportDate</f>
        <v>37081</v>
      </c>
      <c r="B2" s="5"/>
      <c r="C2" s="9"/>
      <c r="D2" s="9"/>
      <c r="E2" s="9"/>
    </row>
    <row r="3" customFormat="false" ht="10.5" hidden="false" customHeight="true" outlineLevel="0" collapsed="false">
      <c r="A3" s="7" t="s">
        <v>46</v>
      </c>
      <c r="B3" s="5"/>
      <c r="C3" s="9"/>
      <c r="D3" s="9"/>
      <c r="E3" s="9"/>
    </row>
    <row r="4" customFormat="false" ht="11.25" hidden="true" customHeight="false" outlineLevel="0" collapsed="false">
      <c r="A4" s="8"/>
      <c r="B4" s="5"/>
      <c r="C4" s="9"/>
      <c r="D4" s="9"/>
      <c r="E4" s="9"/>
      <c r="J4" s="10" t="n">
        <v>36892</v>
      </c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 t="n">
        <v>37257</v>
      </c>
      <c r="AB4" s="10" t="n">
        <v>37622</v>
      </c>
      <c r="AC4" s="10" t="n">
        <v>37987</v>
      </c>
      <c r="AD4" s="10" t="n">
        <v>38353</v>
      </c>
      <c r="AE4" s="10" t="n">
        <v>38718</v>
      </c>
      <c r="AF4" s="11" t="n">
        <v>40179</v>
      </c>
      <c r="AG4" s="11" t="n">
        <v>40544</v>
      </c>
    </row>
    <row r="5" customFormat="false" ht="11.25" hidden="true" customHeight="false" outlineLevel="0" collapsed="false">
      <c r="A5" s="8"/>
      <c r="B5" s="5"/>
      <c r="C5" s="9" t="n">
        <v>272</v>
      </c>
      <c r="D5" s="9" t="n">
        <v>376</v>
      </c>
      <c r="E5" s="9" t="n">
        <v>400</v>
      </c>
      <c r="G5" s="1" t="n">
        <v>376</v>
      </c>
      <c r="H5" s="1" t="n">
        <v>368</v>
      </c>
      <c r="I5" s="1" t="n">
        <v>408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AK5" s="1" t="n">
        <v>376</v>
      </c>
      <c r="AL5" s="1" t="n">
        <v>352</v>
      </c>
      <c r="AM5" s="1" t="n">
        <v>408</v>
      </c>
      <c r="AN5" s="1" t="n">
        <v>368</v>
      </c>
      <c r="AO5" s="1" t="n">
        <v>376</v>
      </c>
      <c r="AP5" s="1" t="n">
        <v>400</v>
      </c>
      <c r="AQ5" s="1" t="n">
        <v>376</v>
      </c>
      <c r="AR5" s="1" t="n">
        <v>392</v>
      </c>
      <c r="AS5" s="1" t="n">
        <v>384</v>
      </c>
      <c r="AT5" s="1" t="n">
        <v>376</v>
      </c>
      <c r="AU5" s="1" t="n">
        <v>384</v>
      </c>
      <c r="AV5" s="1" t="n">
        <v>392</v>
      </c>
      <c r="AW5" s="1" t="n">
        <v>376</v>
      </c>
      <c r="AX5" s="1" t="n">
        <v>352</v>
      </c>
      <c r="AY5" s="1" t="n">
        <v>408</v>
      </c>
      <c r="AZ5" s="1" t="n">
        <v>368</v>
      </c>
      <c r="BA5" s="1" t="n">
        <v>392</v>
      </c>
      <c r="BB5" s="1" t="n">
        <v>384</v>
      </c>
      <c r="BC5" s="1" t="n">
        <v>376</v>
      </c>
      <c r="BD5" s="1" t="n">
        <v>408</v>
      </c>
      <c r="BE5" s="1" t="n">
        <v>368</v>
      </c>
      <c r="BF5" s="1" t="n">
        <v>376</v>
      </c>
      <c r="BG5" s="1" t="n">
        <v>400</v>
      </c>
      <c r="BH5" s="1" t="n">
        <v>376</v>
      </c>
      <c r="BI5" s="1" t="n">
        <v>392</v>
      </c>
      <c r="BJ5" s="1" t="n">
        <v>376</v>
      </c>
      <c r="BK5" s="1" t="n">
        <v>376</v>
      </c>
      <c r="BL5" s="1" t="n">
        <v>368</v>
      </c>
      <c r="BM5" s="1" t="n">
        <v>408</v>
      </c>
      <c r="BN5" s="1" t="n">
        <v>368</v>
      </c>
      <c r="BO5" s="1" t="n">
        <v>392</v>
      </c>
      <c r="BP5" s="1" t="n">
        <v>392</v>
      </c>
      <c r="BQ5" s="1" t="n">
        <v>368</v>
      </c>
      <c r="BR5" s="1" t="n">
        <v>408</v>
      </c>
      <c r="BS5" s="1" t="n">
        <v>368</v>
      </c>
      <c r="BT5" s="1" t="n">
        <v>376</v>
      </c>
      <c r="BU5" s="1" t="n">
        <v>408</v>
      </c>
      <c r="BV5" s="1" t="n">
        <v>352</v>
      </c>
      <c r="BW5" s="1" t="n">
        <v>376</v>
      </c>
      <c r="BX5" s="1" t="n">
        <v>384</v>
      </c>
      <c r="BY5" s="1" t="n">
        <v>392</v>
      </c>
      <c r="BZ5" s="1" t="n">
        <v>368</v>
      </c>
      <c r="CA5" s="1" t="n">
        <v>408</v>
      </c>
      <c r="CB5" s="1" t="n">
        <v>376</v>
      </c>
      <c r="CC5" s="1" t="n">
        <v>368</v>
      </c>
      <c r="CD5" s="1" t="n">
        <v>408</v>
      </c>
      <c r="CE5" s="1" t="n">
        <v>368</v>
      </c>
      <c r="CF5" s="1" t="n">
        <v>392</v>
      </c>
      <c r="CG5" s="1" t="n">
        <v>392</v>
      </c>
      <c r="CH5" s="1" t="n">
        <v>352</v>
      </c>
      <c r="CI5" s="1" t="n">
        <v>376</v>
      </c>
      <c r="CJ5" s="1" t="n">
        <v>400</v>
      </c>
      <c r="CK5" s="1" t="n">
        <v>376</v>
      </c>
      <c r="CL5" s="1" t="n">
        <v>368</v>
      </c>
      <c r="CM5" s="1" t="n">
        <v>408</v>
      </c>
      <c r="CN5" s="1" t="n">
        <v>376</v>
      </c>
      <c r="CO5" s="1" t="n">
        <v>384</v>
      </c>
      <c r="CP5" s="1" t="n">
        <v>392</v>
      </c>
      <c r="CQ5" s="1" t="n">
        <v>368</v>
      </c>
      <c r="CR5" s="1" t="n">
        <v>408</v>
      </c>
      <c r="CS5" s="1" t="n">
        <v>376</v>
      </c>
      <c r="CT5" s="1" t="n">
        <v>352</v>
      </c>
      <c r="CU5" s="1" t="n">
        <v>392</v>
      </c>
      <c r="CV5" s="1" t="n">
        <v>384</v>
      </c>
      <c r="CW5" s="1" t="n">
        <v>376</v>
      </c>
      <c r="CX5" s="1" t="n">
        <v>384</v>
      </c>
      <c r="CY5" s="1" t="n">
        <v>392</v>
      </c>
      <c r="CZ5" s="1" t="n">
        <v>376</v>
      </c>
      <c r="DA5" s="1" t="n">
        <v>400</v>
      </c>
      <c r="DB5" s="1" t="n">
        <v>376</v>
      </c>
      <c r="DC5" s="1" t="n">
        <v>368</v>
      </c>
      <c r="DD5" s="1" t="n">
        <v>408</v>
      </c>
      <c r="DE5" s="1" t="n">
        <v>376</v>
      </c>
      <c r="DF5" s="1" t="n">
        <v>360</v>
      </c>
      <c r="DG5" s="1" t="n">
        <v>408</v>
      </c>
      <c r="DH5" s="1" t="n">
        <v>368</v>
      </c>
      <c r="DI5" s="1" t="n">
        <v>392</v>
      </c>
      <c r="DJ5" s="1" t="n">
        <v>384</v>
      </c>
      <c r="DK5" s="1" t="n">
        <v>376</v>
      </c>
      <c r="DL5" s="1" t="n">
        <v>408</v>
      </c>
      <c r="DM5" s="1" t="n">
        <v>368</v>
      </c>
      <c r="DN5" s="1" t="n">
        <v>376</v>
      </c>
      <c r="DO5" s="1" t="n">
        <v>400</v>
      </c>
      <c r="DP5" s="1" t="n">
        <v>376</v>
      </c>
      <c r="DQ5" s="1" t="n">
        <v>392</v>
      </c>
      <c r="DR5" s="1" t="n">
        <v>352</v>
      </c>
      <c r="DS5" s="1" t="n">
        <v>392</v>
      </c>
      <c r="DT5" s="1" t="n">
        <v>368</v>
      </c>
      <c r="DU5" s="1" t="n">
        <v>408</v>
      </c>
      <c r="DV5" s="1" t="n">
        <v>368</v>
      </c>
      <c r="DW5" s="1" t="n">
        <v>376</v>
      </c>
      <c r="DX5" s="1" t="n">
        <v>408</v>
      </c>
      <c r="DY5" s="1" t="n">
        <v>368</v>
      </c>
      <c r="DZ5" s="1" t="n">
        <v>392</v>
      </c>
      <c r="EA5" s="1" t="n">
        <v>384</v>
      </c>
      <c r="EB5" s="1" t="n">
        <v>376</v>
      </c>
      <c r="EC5" s="1" t="n">
        <v>408</v>
      </c>
      <c r="ED5" s="1" t="n">
        <v>352</v>
      </c>
      <c r="EE5" s="1" t="n">
        <v>376</v>
      </c>
      <c r="EF5" s="1" t="n">
        <v>368</v>
      </c>
      <c r="EG5" s="1" t="n">
        <v>408</v>
      </c>
      <c r="EH5" s="1" t="n">
        <v>368</v>
      </c>
      <c r="EI5" s="1" t="n">
        <v>392</v>
      </c>
      <c r="EJ5" s="1" t="n">
        <v>392</v>
      </c>
      <c r="EK5" s="1" t="n">
        <v>368</v>
      </c>
      <c r="EL5" s="1" t="n">
        <v>408</v>
      </c>
      <c r="EM5" s="1" t="n">
        <v>368</v>
      </c>
      <c r="EN5" s="1" t="n">
        <v>376</v>
      </c>
    </row>
    <row r="6" customFormat="false" ht="11.25" hidden="false" customHeight="false" outlineLevel="0" collapsed="false">
      <c r="A6" s="12" t="n">
        <f aca="false">+A2</f>
        <v>37081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customFormat="false" ht="10.5" hidden="true" customHeight="true" outlineLevel="0" collapsed="false">
      <c r="C7" s="13" t="n">
        <v>37073</v>
      </c>
      <c r="D7" s="13" t="n">
        <v>37104</v>
      </c>
      <c r="E7" s="13" t="n">
        <v>37135</v>
      </c>
      <c r="F7" s="13"/>
      <c r="G7" s="13" t="n">
        <v>37165</v>
      </c>
      <c r="H7" s="13" t="n">
        <v>37196</v>
      </c>
      <c r="I7" s="13" t="n">
        <v>37226</v>
      </c>
      <c r="J7" s="14"/>
      <c r="K7" s="129"/>
      <c r="L7" s="14"/>
      <c r="M7" s="14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4"/>
      <c r="Z7" s="14"/>
      <c r="AA7" s="13"/>
      <c r="AB7" s="13"/>
      <c r="AC7" s="13"/>
      <c r="AD7" s="13"/>
      <c r="AE7" s="13"/>
      <c r="AK7" s="11" t="n">
        <v>37257</v>
      </c>
      <c r="AL7" s="11" t="n">
        <v>37288</v>
      </c>
      <c r="AM7" s="11" t="n">
        <v>37316</v>
      </c>
      <c r="AN7" s="11" t="n">
        <v>37347</v>
      </c>
      <c r="AO7" s="11" t="n">
        <v>37377</v>
      </c>
      <c r="AP7" s="11" t="n">
        <v>37408</v>
      </c>
      <c r="AQ7" s="11" t="n">
        <v>37438</v>
      </c>
      <c r="AR7" s="11" t="n">
        <v>37469</v>
      </c>
      <c r="AS7" s="11" t="n">
        <v>37500</v>
      </c>
      <c r="AT7" s="11" t="n">
        <v>37530</v>
      </c>
      <c r="AU7" s="11" t="n">
        <v>37561</v>
      </c>
      <c r="AV7" s="11" t="n">
        <v>37591</v>
      </c>
      <c r="AW7" s="11" t="n">
        <v>37622</v>
      </c>
      <c r="AX7" s="11" t="n">
        <v>37653</v>
      </c>
      <c r="AY7" s="11" t="n">
        <v>37681</v>
      </c>
      <c r="AZ7" s="11" t="n">
        <v>37712</v>
      </c>
      <c r="BA7" s="11" t="n">
        <v>37742</v>
      </c>
      <c r="BB7" s="11" t="n">
        <v>37773</v>
      </c>
      <c r="BC7" s="11" t="n">
        <v>37803</v>
      </c>
      <c r="BD7" s="11" t="n">
        <v>37834</v>
      </c>
      <c r="BE7" s="11" t="n">
        <v>37865</v>
      </c>
      <c r="BF7" s="11" t="n">
        <v>37895</v>
      </c>
      <c r="BG7" s="11" t="n">
        <v>37926</v>
      </c>
      <c r="BH7" s="11" t="n">
        <v>37956</v>
      </c>
      <c r="BI7" s="11" t="n">
        <v>37987</v>
      </c>
      <c r="BJ7" s="11" t="n">
        <v>38018</v>
      </c>
      <c r="BK7" s="11" t="n">
        <v>38047</v>
      </c>
      <c r="BL7" s="11" t="n">
        <v>38078</v>
      </c>
      <c r="BM7" s="11" t="n">
        <v>38108</v>
      </c>
      <c r="BN7" s="11" t="n">
        <v>38139</v>
      </c>
      <c r="BO7" s="11" t="n">
        <v>38169</v>
      </c>
      <c r="BP7" s="11" t="n">
        <v>38200</v>
      </c>
      <c r="BQ7" s="11" t="n">
        <v>38231</v>
      </c>
      <c r="BR7" s="11" t="n">
        <v>38261</v>
      </c>
      <c r="BS7" s="11" t="n">
        <v>38292</v>
      </c>
      <c r="BT7" s="11" t="n">
        <v>38322</v>
      </c>
      <c r="BU7" s="11" t="n">
        <v>38353</v>
      </c>
      <c r="BV7" s="11" t="n">
        <v>38384</v>
      </c>
      <c r="BW7" s="11" t="n">
        <v>38412</v>
      </c>
      <c r="BX7" s="11" t="n">
        <v>38443</v>
      </c>
      <c r="BY7" s="11" t="n">
        <v>38473</v>
      </c>
      <c r="BZ7" s="11" t="n">
        <v>38504</v>
      </c>
      <c r="CA7" s="11" t="n">
        <v>38534</v>
      </c>
      <c r="CB7" s="11" t="n">
        <v>38565</v>
      </c>
      <c r="CC7" s="11" t="n">
        <v>38596</v>
      </c>
      <c r="CD7" s="11" t="n">
        <v>38626</v>
      </c>
      <c r="CE7" s="11" t="n">
        <v>38657</v>
      </c>
      <c r="CF7" s="11" t="n">
        <v>38687</v>
      </c>
      <c r="CG7" s="11" t="n">
        <v>38718</v>
      </c>
      <c r="CH7" s="11" t="n">
        <v>38749</v>
      </c>
      <c r="CI7" s="11" t="n">
        <v>38777</v>
      </c>
      <c r="CJ7" s="11" t="n">
        <v>38808</v>
      </c>
      <c r="CK7" s="11" t="n">
        <v>38838</v>
      </c>
      <c r="CL7" s="11" t="n">
        <v>38869</v>
      </c>
      <c r="CM7" s="11" t="n">
        <v>38899</v>
      </c>
      <c r="CN7" s="11" t="n">
        <v>38930</v>
      </c>
      <c r="CO7" s="11" t="n">
        <v>38961</v>
      </c>
      <c r="CP7" s="11" t="n">
        <v>38991</v>
      </c>
      <c r="CQ7" s="11" t="n">
        <v>39022</v>
      </c>
      <c r="CR7" s="11" t="n">
        <v>39052</v>
      </c>
      <c r="CS7" s="11" t="n">
        <v>39083</v>
      </c>
      <c r="CT7" s="11" t="n">
        <v>39114</v>
      </c>
      <c r="CU7" s="11" t="n">
        <v>39142</v>
      </c>
      <c r="CV7" s="11" t="n">
        <v>39173</v>
      </c>
      <c r="CW7" s="11" t="n">
        <v>39203</v>
      </c>
      <c r="CX7" s="11" t="n">
        <v>39234</v>
      </c>
      <c r="CY7" s="11" t="n">
        <v>39264</v>
      </c>
      <c r="CZ7" s="11" t="n">
        <v>39295</v>
      </c>
      <c r="DA7" s="11" t="n">
        <v>39326</v>
      </c>
      <c r="DB7" s="11" t="n">
        <v>39356</v>
      </c>
      <c r="DC7" s="11" t="n">
        <v>39387</v>
      </c>
      <c r="DD7" s="11" t="n">
        <v>39417</v>
      </c>
      <c r="DE7" s="11" t="n">
        <v>39448</v>
      </c>
      <c r="DF7" s="11" t="n">
        <v>39479</v>
      </c>
      <c r="DG7" s="11" t="n">
        <v>39508</v>
      </c>
      <c r="DH7" s="11" t="n">
        <v>39539</v>
      </c>
      <c r="DI7" s="11" t="n">
        <v>39569</v>
      </c>
      <c r="DJ7" s="11" t="n">
        <v>39600</v>
      </c>
      <c r="DK7" s="11" t="n">
        <v>39630</v>
      </c>
      <c r="DL7" s="11" t="n">
        <v>39661</v>
      </c>
      <c r="DM7" s="11" t="n">
        <v>39692</v>
      </c>
      <c r="DN7" s="11" t="n">
        <v>39722</v>
      </c>
      <c r="DO7" s="11" t="n">
        <v>39753</v>
      </c>
      <c r="DP7" s="11" t="n">
        <v>39783</v>
      </c>
      <c r="DQ7" s="11" t="n">
        <v>39814</v>
      </c>
      <c r="DR7" s="11" t="n">
        <v>39845</v>
      </c>
      <c r="DS7" s="11" t="n">
        <v>39873</v>
      </c>
      <c r="DT7" s="11" t="n">
        <v>39904</v>
      </c>
      <c r="DU7" s="11" t="n">
        <v>39934</v>
      </c>
      <c r="DV7" s="11" t="n">
        <v>39965</v>
      </c>
      <c r="DW7" s="11" t="n">
        <v>39995</v>
      </c>
      <c r="DX7" s="11" t="n">
        <v>40026</v>
      </c>
      <c r="DY7" s="11" t="n">
        <v>40057</v>
      </c>
      <c r="DZ7" s="11" t="n">
        <v>40087</v>
      </c>
      <c r="EA7" s="11" t="n">
        <v>40118</v>
      </c>
      <c r="EB7" s="11" t="n">
        <v>40148</v>
      </c>
      <c r="EC7" s="11" t="n">
        <v>40179</v>
      </c>
      <c r="ED7" s="11" t="n">
        <v>40210</v>
      </c>
      <c r="EE7" s="11" t="n">
        <v>40238</v>
      </c>
      <c r="EF7" s="11" t="n">
        <v>40269</v>
      </c>
      <c r="EG7" s="11" t="n">
        <v>40299</v>
      </c>
      <c r="EH7" s="11" t="n">
        <v>40330</v>
      </c>
      <c r="EI7" s="11" t="n">
        <v>40360</v>
      </c>
      <c r="EJ7" s="11" t="n">
        <v>40391</v>
      </c>
      <c r="EK7" s="11" t="n">
        <v>40422</v>
      </c>
      <c r="EL7" s="11" t="n">
        <v>40452</v>
      </c>
      <c r="EM7" s="11" t="n">
        <v>40483</v>
      </c>
      <c r="EN7" s="11" t="n">
        <v>40513</v>
      </c>
    </row>
    <row r="8" customFormat="false" ht="12" hidden="false" customHeight="false" outlineLevel="0" collapsed="false">
      <c r="A8" s="6"/>
      <c r="B8" s="130"/>
      <c r="C8" s="131" t="n">
        <v>37073</v>
      </c>
      <c r="D8" s="131" t="n">
        <v>37104</v>
      </c>
      <c r="E8" s="131" t="s">
        <v>4</v>
      </c>
      <c r="F8" s="131" t="s">
        <v>5</v>
      </c>
      <c r="G8" s="131"/>
      <c r="H8" s="131"/>
      <c r="I8" s="131"/>
      <c r="J8" s="132" t="s">
        <v>6</v>
      </c>
      <c r="K8" s="133" t="s">
        <v>7</v>
      </c>
      <c r="L8" s="131" t="n">
        <f aca="false">AK8</f>
        <v>37257</v>
      </c>
      <c r="M8" s="131" t="n">
        <f aca="false">AL8</f>
        <v>37288</v>
      </c>
      <c r="N8" s="133" t="s">
        <v>8</v>
      </c>
      <c r="O8" s="134" t="n">
        <f aca="false">AM8</f>
        <v>37316</v>
      </c>
      <c r="P8" s="134" t="n">
        <f aca="false">AN8</f>
        <v>37347</v>
      </c>
      <c r="Q8" s="134" t="n">
        <f aca="false">AO8</f>
        <v>37377</v>
      </c>
      <c r="R8" s="134" t="n">
        <f aca="false">AP8</f>
        <v>37408</v>
      </c>
      <c r="S8" s="134" t="s">
        <v>9</v>
      </c>
      <c r="T8" s="135" t="n">
        <f aca="false">AQ8</f>
        <v>37438</v>
      </c>
      <c r="U8" s="134" t="n">
        <f aca="false">AR8</f>
        <v>37469</v>
      </c>
      <c r="V8" s="134" t="n">
        <f aca="false">AS8</f>
        <v>37500</v>
      </c>
      <c r="W8" s="134" t="s">
        <v>10</v>
      </c>
      <c r="X8" s="134" t="n">
        <f aca="false">AT8</f>
        <v>37530</v>
      </c>
      <c r="Y8" s="131" t="n">
        <f aca="false">AU8</f>
        <v>37561</v>
      </c>
      <c r="Z8" s="131" t="n">
        <f aca="false">AV8</f>
        <v>37591</v>
      </c>
      <c r="AA8" s="131" t="s">
        <v>11</v>
      </c>
      <c r="AB8" s="131" t="s">
        <v>12</v>
      </c>
      <c r="AC8" s="131" t="s">
        <v>13</v>
      </c>
      <c r="AD8" s="131" t="s">
        <v>14</v>
      </c>
      <c r="AE8" s="131" t="s">
        <v>15</v>
      </c>
      <c r="AF8" s="136" t="s">
        <v>16</v>
      </c>
      <c r="AG8" s="132" t="s">
        <v>47</v>
      </c>
      <c r="AH8" s="132"/>
      <c r="AK8" s="15" t="n">
        <f aca="false">AK7</f>
        <v>37257</v>
      </c>
      <c r="AL8" s="15" t="n">
        <f aca="false">AL7</f>
        <v>37288</v>
      </c>
      <c r="AM8" s="15" t="n">
        <f aca="false">AM7</f>
        <v>37316</v>
      </c>
      <c r="AN8" s="15" t="n">
        <f aca="false">AN7</f>
        <v>37347</v>
      </c>
      <c r="AO8" s="15" t="n">
        <f aca="false">AO7</f>
        <v>37377</v>
      </c>
      <c r="AP8" s="15" t="n">
        <f aca="false">AP7</f>
        <v>37408</v>
      </c>
      <c r="AQ8" s="15" t="n">
        <f aca="false">AQ7</f>
        <v>37438</v>
      </c>
      <c r="AR8" s="15" t="n">
        <f aca="false">AR7</f>
        <v>37469</v>
      </c>
      <c r="AS8" s="15" t="n">
        <f aca="false">AS7</f>
        <v>37500</v>
      </c>
      <c r="AT8" s="15" t="n">
        <f aca="false">AT7</f>
        <v>37530</v>
      </c>
      <c r="AU8" s="15" t="n">
        <f aca="false">AU7</f>
        <v>37561</v>
      </c>
      <c r="AV8" s="15" t="n">
        <f aca="false">AV7</f>
        <v>37591</v>
      </c>
      <c r="AW8" s="15" t="n">
        <f aca="false">AW7</f>
        <v>37622</v>
      </c>
      <c r="AX8" s="15" t="n">
        <f aca="false">AX7</f>
        <v>37653</v>
      </c>
      <c r="AY8" s="15" t="n">
        <f aca="false">AY7</f>
        <v>37681</v>
      </c>
      <c r="AZ8" s="15" t="n">
        <f aca="false">AZ7</f>
        <v>37712</v>
      </c>
      <c r="BA8" s="15" t="n">
        <f aca="false">BA7</f>
        <v>37742</v>
      </c>
      <c r="BB8" s="15" t="n">
        <f aca="false">BB7</f>
        <v>37773</v>
      </c>
      <c r="BC8" s="15" t="n">
        <f aca="false">BC7</f>
        <v>37803</v>
      </c>
      <c r="BD8" s="15" t="n">
        <f aca="false">BD7</f>
        <v>37834</v>
      </c>
      <c r="BE8" s="15" t="n">
        <f aca="false">BE7</f>
        <v>37865</v>
      </c>
      <c r="BF8" s="15" t="n">
        <f aca="false">BF7</f>
        <v>37895</v>
      </c>
      <c r="BG8" s="15" t="n">
        <f aca="false">BG7</f>
        <v>37926</v>
      </c>
      <c r="BH8" s="15" t="n">
        <f aca="false">BH7</f>
        <v>37956</v>
      </c>
      <c r="BI8" s="15" t="n">
        <f aca="false">BI7</f>
        <v>37987</v>
      </c>
      <c r="BJ8" s="15" t="n">
        <f aca="false">BJ7</f>
        <v>38018</v>
      </c>
      <c r="BK8" s="15" t="n">
        <f aca="false">BK7</f>
        <v>38047</v>
      </c>
      <c r="BL8" s="15" t="n">
        <f aca="false">BL7</f>
        <v>38078</v>
      </c>
      <c r="BM8" s="15" t="n">
        <f aca="false">BM7</f>
        <v>38108</v>
      </c>
      <c r="BN8" s="15" t="n">
        <f aca="false">BN7</f>
        <v>38139</v>
      </c>
      <c r="BO8" s="15" t="n">
        <f aca="false">BO7</f>
        <v>38169</v>
      </c>
      <c r="BP8" s="15" t="n">
        <f aca="false">BP7</f>
        <v>38200</v>
      </c>
      <c r="BQ8" s="15" t="n">
        <f aca="false">BQ7</f>
        <v>38231</v>
      </c>
      <c r="BR8" s="15" t="n">
        <f aca="false">BR7</f>
        <v>38261</v>
      </c>
      <c r="BS8" s="15" t="n">
        <f aca="false">BS7</f>
        <v>38292</v>
      </c>
      <c r="BT8" s="15" t="n">
        <f aca="false">BT7</f>
        <v>38322</v>
      </c>
      <c r="BU8" s="15" t="n">
        <f aca="false">BU7</f>
        <v>38353</v>
      </c>
      <c r="BV8" s="15" t="n">
        <f aca="false">BV7</f>
        <v>38384</v>
      </c>
      <c r="BW8" s="15" t="n">
        <f aca="false">BW7</f>
        <v>38412</v>
      </c>
      <c r="BX8" s="15" t="n">
        <f aca="false">BX7</f>
        <v>38443</v>
      </c>
      <c r="BY8" s="15" t="n">
        <f aca="false">BY7</f>
        <v>38473</v>
      </c>
      <c r="BZ8" s="15" t="n">
        <f aca="false">BZ7</f>
        <v>38504</v>
      </c>
      <c r="CA8" s="15" t="n">
        <f aca="false">CA7</f>
        <v>38534</v>
      </c>
      <c r="CB8" s="15" t="n">
        <f aca="false">CB7</f>
        <v>38565</v>
      </c>
      <c r="CC8" s="15" t="n">
        <f aca="false">CC7</f>
        <v>38596</v>
      </c>
      <c r="CD8" s="15" t="n">
        <f aca="false">CD7</f>
        <v>38626</v>
      </c>
      <c r="CE8" s="15" t="n">
        <f aca="false">CE7</f>
        <v>38657</v>
      </c>
      <c r="CF8" s="15" t="n">
        <f aca="false">CF7</f>
        <v>38687</v>
      </c>
      <c r="CG8" s="15" t="n">
        <f aca="false">CG7</f>
        <v>38718</v>
      </c>
      <c r="CH8" s="15" t="n">
        <f aca="false">CH7</f>
        <v>38749</v>
      </c>
      <c r="CI8" s="15" t="n">
        <f aca="false">CI7</f>
        <v>38777</v>
      </c>
      <c r="CJ8" s="15" t="n">
        <f aca="false">CJ7</f>
        <v>38808</v>
      </c>
      <c r="CK8" s="15" t="n">
        <f aca="false">CK7</f>
        <v>38838</v>
      </c>
      <c r="CL8" s="15" t="n">
        <f aca="false">CL7</f>
        <v>38869</v>
      </c>
      <c r="CM8" s="15" t="n">
        <f aca="false">CM7</f>
        <v>38899</v>
      </c>
      <c r="CN8" s="15" t="n">
        <f aca="false">CN7</f>
        <v>38930</v>
      </c>
      <c r="CO8" s="15" t="n">
        <f aca="false">CO7</f>
        <v>38961</v>
      </c>
      <c r="CP8" s="15" t="n">
        <f aca="false">CP7</f>
        <v>38991</v>
      </c>
      <c r="CQ8" s="15" t="n">
        <f aca="false">CQ7</f>
        <v>39022</v>
      </c>
      <c r="CR8" s="15" t="n">
        <f aca="false">CR7</f>
        <v>39052</v>
      </c>
      <c r="CS8" s="15" t="n">
        <f aca="false">CS7</f>
        <v>39083</v>
      </c>
      <c r="CT8" s="15" t="n">
        <f aca="false">CT7</f>
        <v>39114</v>
      </c>
      <c r="CU8" s="15" t="n">
        <f aca="false">CU7</f>
        <v>39142</v>
      </c>
      <c r="CV8" s="15" t="n">
        <f aca="false">CV7</f>
        <v>39173</v>
      </c>
      <c r="CW8" s="15" t="n">
        <f aca="false">CW7</f>
        <v>39203</v>
      </c>
      <c r="CX8" s="15" t="n">
        <f aca="false">CX7</f>
        <v>39234</v>
      </c>
      <c r="CY8" s="15" t="n">
        <f aca="false">CY7</f>
        <v>39264</v>
      </c>
      <c r="CZ8" s="15" t="n">
        <f aca="false">CZ7</f>
        <v>39295</v>
      </c>
      <c r="DA8" s="15" t="n">
        <f aca="false">DA7</f>
        <v>39326</v>
      </c>
      <c r="DB8" s="15" t="n">
        <f aca="false">DB7</f>
        <v>39356</v>
      </c>
      <c r="DC8" s="15" t="n">
        <f aca="false">DC7</f>
        <v>39387</v>
      </c>
      <c r="DD8" s="15" t="n">
        <f aca="false">DD7</f>
        <v>39417</v>
      </c>
      <c r="DE8" s="15" t="n">
        <f aca="false">DE7</f>
        <v>39448</v>
      </c>
      <c r="DF8" s="15" t="n">
        <f aca="false">DF7</f>
        <v>39479</v>
      </c>
      <c r="DG8" s="15" t="n">
        <f aca="false">DG7</f>
        <v>39508</v>
      </c>
      <c r="DH8" s="15" t="n">
        <f aca="false">DH7</f>
        <v>39539</v>
      </c>
      <c r="DI8" s="15" t="n">
        <f aca="false">DI7</f>
        <v>39569</v>
      </c>
      <c r="DJ8" s="15" t="n">
        <f aca="false">DJ7</f>
        <v>39600</v>
      </c>
      <c r="DK8" s="15" t="n">
        <f aca="false">DK7</f>
        <v>39630</v>
      </c>
      <c r="DL8" s="15" t="n">
        <f aca="false">DL7</f>
        <v>39661</v>
      </c>
      <c r="DM8" s="15" t="n">
        <f aca="false">DM7</f>
        <v>39692</v>
      </c>
      <c r="DN8" s="15" t="n">
        <f aca="false">DN7</f>
        <v>39722</v>
      </c>
      <c r="DO8" s="15" t="n">
        <f aca="false">DO7</f>
        <v>39753</v>
      </c>
      <c r="DP8" s="15" t="n">
        <f aca="false">DP7</f>
        <v>39783</v>
      </c>
      <c r="DQ8" s="15" t="n">
        <f aca="false">DQ7</f>
        <v>39814</v>
      </c>
      <c r="DR8" s="15" t="n">
        <f aca="false">DR7</f>
        <v>39845</v>
      </c>
      <c r="DS8" s="15" t="n">
        <f aca="false">DS7</f>
        <v>39873</v>
      </c>
      <c r="DT8" s="15" t="n">
        <f aca="false">DT7</f>
        <v>39904</v>
      </c>
      <c r="DU8" s="15" t="n">
        <f aca="false">DU7</f>
        <v>39934</v>
      </c>
      <c r="DV8" s="15" t="n">
        <f aca="false">DV7</f>
        <v>39965</v>
      </c>
      <c r="DW8" s="15" t="n">
        <f aca="false">DW7</f>
        <v>39995</v>
      </c>
      <c r="DX8" s="15" t="n">
        <f aca="false">DX7</f>
        <v>40026</v>
      </c>
      <c r="DY8" s="15" t="n">
        <f aca="false">DY7</f>
        <v>40057</v>
      </c>
      <c r="DZ8" s="15" t="n">
        <f aca="false">DZ7</f>
        <v>40087</v>
      </c>
      <c r="EA8" s="15" t="n">
        <f aca="false">EA7</f>
        <v>40118</v>
      </c>
      <c r="EB8" s="15" t="n">
        <f aca="false">EB7</f>
        <v>40148</v>
      </c>
      <c r="EC8" s="15" t="n">
        <f aca="false">EC7</f>
        <v>40179</v>
      </c>
      <c r="ED8" s="15" t="n">
        <f aca="false">ED7</f>
        <v>40210</v>
      </c>
      <c r="EE8" s="15" t="n">
        <f aca="false">EE7</f>
        <v>40238</v>
      </c>
      <c r="EF8" s="15" t="n">
        <f aca="false">EF7</f>
        <v>40269</v>
      </c>
      <c r="EG8" s="15" t="n">
        <f aca="false">EG7</f>
        <v>40299</v>
      </c>
      <c r="EH8" s="15" t="n">
        <f aca="false">EH7</f>
        <v>40330</v>
      </c>
      <c r="EI8" s="15" t="n">
        <f aca="false">EI7</f>
        <v>40360</v>
      </c>
      <c r="EJ8" s="15" t="n">
        <f aca="false">EJ7</f>
        <v>40391</v>
      </c>
      <c r="EK8" s="15" t="n">
        <f aca="false">EK7</f>
        <v>40422</v>
      </c>
      <c r="EL8" s="15" t="n">
        <f aca="false">EL7</f>
        <v>40452</v>
      </c>
      <c r="EM8" s="15" t="n">
        <f aca="false">EM7</f>
        <v>40483</v>
      </c>
      <c r="EN8" s="15" t="n">
        <f aca="false">EN7</f>
        <v>40513</v>
      </c>
    </row>
    <row r="9" customFormat="false" ht="13.7" hidden="false" customHeight="true" outlineLevel="0" collapsed="false">
      <c r="A9" s="28" t="s">
        <v>18</v>
      </c>
      <c r="B9" s="137" t="s">
        <v>19</v>
      </c>
      <c r="C9" s="65" t="n">
        <f aca="false">(0.647058823529412*'[2]Off Peak Detail'!D9)+(0.176470588235294*'[2]Off Peak Detail'!D28)+(0.176470588235294*'[2]Off Peak Detail'!D47)</f>
        <v>7.01705898958094</v>
      </c>
      <c r="D9" s="65" t="n">
        <f aca="false">(0.659574468085106*'[2]Off Peak Detail'!E9)+(0.170212765957447*'[2]Off Peak Detail'!E28)+(0.170212765957447*'[2]Off Peak Detail'!E47)</f>
        <v>8.09340405971446</v>
      </c>
      <c r="E9" s="65" t="n">
        <f aca="false">(0.6*'[2]Off Peak Detail'!F9)+(0.2*'[2]Off Peak Detail'!F28)+(0.2*'[2]Off Peak Detail'!F47)</f>
        <v>2.57999997138977</v>
      </c>
      <c r="F9" s="29" t="n">
        <f aca="false">AVERAGE(G9:I9)</f>
        <v>2.54013622729604</v>
      </c>
      <c r="G9" s="65" t="n">
        <f aca="false">(0.659574468085106*'[2]Off Peak Detail'!H9)+(0.170212765957447*'[2]Off Peak Detail'!H28)+(0.170212765957447*'[2]Off Peak Detail'!H47)</f>
        <v>2.5204255986721</v>
      </c>
      <c r="H9" s="65" t="n">
        <f aca="false">(0.652173913043478*'[2]Off Peak Detail'!I9)+(0.173913043478261*'[2]Off Peak Detail'!I28)+(0.173913043478261*'[2]Off Peak Detail'!I47)</f>
        <v>2.52782615371372</v>
      </c>
      <c r="I9" s="65" t="n">
        <f aca="false">(0.607843137254902*'[2]Off Peak Detail'!J9)+(0.196078431372549*'[2]Off Peak Detail'!J28)+(0.196078431372549*'[2]Off Peak Detail'!J47)</f>
        <v>2.5721569295023</v>
      </c>
      <c r="J9" s="30" t="n">
        <v>4.05050910776312</v>
      </c>
      <c r="K9" s="29" t="n">
        <f aca="false">AVERAGE(L9:M9)</f>
        <v>2.53203109039329</v>
      </c>
      <c r="L9" s="32" t="n">
        <f aca="false">AK9</f>
        <v>2.5204255986721</v>
      </c>
      <c r="M9" s="32" t="n">
        <f aca="false">AL9</f>
        <v>2.54363658211448</v>
      </c>
      <c r="N9" s="29" t="n">
        <f aca="false">AVERAGE(O9:P9)</f>
        <v>2.54999154160801</v>
      </c>
      <c r="O9" s="29" t="n">
        <f aca="false">AM9</f>
        <v>2.5721569295023</v>
      </c>
      <c r="P9" s="29" t="n">
        <f aca="false">AN9</f>
        <v>2.52782615371372</v>
      </c>
      <c r="Q9" s="29" t="n">
        <f aca="false">AO9</f>
        <v>2.5204255986721</v>
      </c>
      <c r="R9" s="29" t="n">
        <f aca="false">AP9</f>
        <v>10.7694002151489</v>
      </c>
      <c r="S9" s="29" t="n">
        <f aca="false">AVERAGE(T9:U9)</f>
        <v>10.4933176121399</v>
      </c>
      <c r="T9" s="31" t="n">
        <f aca="false">AQ9</f>
        <v>10.4125537060677</v>
      </c>
      <c r="U9" s="29" t="n">
        <f aca="false">AR9</f>
        <v>10.5740815182121</v>
      </c>
      <c r="V9" s="29" t="n">
        <f aca="false">AS9</f>
        <v>2.55499997735024</v>
      </c>
      <c r="W9" s="29" t="n">
        <f aca="false">AVERAGE(X9:Z9)</f>
        <v>2.540924223654</v>
      </c>
      <c r="X9" s="29" t="n">
        <f aca="false">AT9</f>
        <v>2.5204255986721</v>
      </c>
      <c r="Y9" s="32" t="n">
        <f aca="false">AU9</f>
        <v>2.5550000667572</v>
      </c>
      <c r="Z9" s="32" t="n">
        <f aca="false">AV9</f>
        <v>2.54734700553271</v>
      </c>
      <c r="AA9" s="30" t="n">
        <v>4.5913613616484</v>
      </c>
      <c r="AB9" s="30" t="n">
        <v>4.59136136248058</v>
      </c>
      <c r="AC9" s="30" t="n">
        <v>4.54817083862185</v>
      </c>
      <c r="AD9" s="30" t="n">
        <v>4.54753054121266</v>
      </c>
      <c r="AE9" s="30" t="n">
        <v>4.55832297906716</v>
      </c>
      <c r="AF9" s="39" t="n">
        <v>4.55532746490686</v>
      </c>
      <c r="AG9" s="34" t="n">
        <v>4.53739252520993</v>
      </c>
      <c r="AH9" s="35"/>
      <c r="AI9" s="36"/>
      <c r="AJ9" s="3"/>
      <c r="AK9" s="51" t="n">
        <f aca="false">(0.659574468085106*'[2]Off Peak Detail'!AF9)+(0.170212765957447*'[2]Off Peak Detail'!AF28)+(0.170212765957447*'[2]Off Peak Detail'!AF47)</f>
        <v>2.5204255986721</v>
      </c>
      <c r="AL9" s="51" t="n">
        <f aca="false">(0.636363636363636*'[2]Off Peak Detail'!AG9)+(0.181818181818182*'[2]Off Peak Detail'!AG28)+(0.181818181818182*'[2]Off Peak Detail'!AG47)</f>
        <v>2.54363658211448</v>
      </c>
      <c r="AM9" s="51" t="n">
        <f aca="false">(0.607843137254902*'[2]Off Peak Detail'!AH9)+(0.196078431372549*'[2]Off Peak Detail'!AH28)+(0.196078431372549*'[2]Off Peak Detail'!AH47)</f>
        <v>2.5721569295023</v>
      </c>
      <c r="AN9" s="51" t="n">
        <f aca="false">(0.652173913043478*'[2]Off Peak Detail'!AI9)+(0.173913043478261*'[2]Off Peak Detail'!AI28)+(0.173913043478261*'[2]Off Peak Detail'!AI47)</f>
        <v>2.52782615371372</v>
      </c>
      <c r="AO9" s="51" t="n">
        <f aca="false">(0.659574468085106*'[2]Off Peak Detail'!AJ9)+(0.170212765957447*'[2]Off Peak Detail'!AJ28)+(0.170212765957447*'[2]Off Peak Detail'!AJ47)</f>
        <v>2.5204255986721</v>
      </c>
      <c r="AP9" s="51" t="n">
        <f aca="false">(0.6*'[2]Off Peak Detail'!AK9)+(0.2*'[2]Off Peak Detail'!AK28)+(0.2*'[2]Off Peak Detail'!AK47)</f>
        <v>10.7694002151489</v>
      </c>
      <c r="AQ9" s="51" t="n">
        <f aca="false">(0.659574468085106*'[2]Off Peak Detail'!AL9)+(0.170212765957447*'[2]Off Peak Detail'!AL28)+(0.170212765957447*'[2]Off Peak Detail'!AL47)</f>
        <v>10.4125537060677</v>
      </c>
      <c r="AR9" s="51" t="n">
        <f aca="false">(0.63265306122449*'[2]Off Peak Detail'!AM9)+(0.204081632653061*'[2]Off Peak Detail'!AM28)+(0.163265306122449*'[2]Off Peak Detail'!AM47)</f>
        <v>10.5740815182121</v>
      </c>
      <c r="AS9" s="51" t="n">
        <f aca="false">(0.625*'[2]Off Peak Detail'!AN9)+(0.166666666666667*'[2]Off Peak Detail'!AN28)+(0.208333333333333*'[2]Off Peak Detail'!AN47)</f>
        <v>2.55499997735024</v>
      </c>
      <c r="AT9" s="51" t="n">
        <f aca="false">(0.659574468085106*'[2]Off Peak Detail'!AO9)+(0.170212765957447*'[2]Off Peak Detail'!AO28)+(0.170212765957447*'[2]Off Peak Detail'!AO47)</f>
        <v>2.5204255986721</v>
      </c>
      <c r="AU9" s="51" t="n">
        <f aca="false">(0.625*'[2]Off Peak Detail'!AP9)+(0.208333333333333*'[2]Off Peak Detail'!AP28)+(0.166666666666667*'[2]Off Peak Detail'!AP47)</f>
        <v>2.5550000667572</v>
      </c>
      <c r="AV9" s="51" t="n">
        <f aca="false">(0.63265306122449*'[2]Off Peak Detail'!AQ9)+(0.163265306122449*'[2]Off Peak Detail'!AQ28)+(0.204081632653061*'[2]Off Peak Detail'!AQ47)</f>
        <v>2.54734700553271</v>
      </c>
      <c r="AW9" s="51" t="n">
        <f aca="false">(0.659574468085106*'[2]Off Peak Detail'!AR9)+(0.170212765957447*'[2]Off Peak Detail'!AR28)+(0.170212765957447*'[2]Off Peak Detail'!AR47)</f>
        <v>2.5204255986721</v>
      </c>
      <c r="AX9" s="51" t="n">
        <f aca="false">(0.636363636363636*'[2]Off Peak Detail'!AS9)+(0.181818181818182*'[2]Off Peak Detail'!AS28)+(0.181818181818182*'[2]Off Peak Detail'!AS47)</f>
        <v>2.54363658211448</v>
      </c>
      <c r="AY9" s="51" t="n">
        <f aca="false">(0.607843137254902*'[2]Off Peak Detail'!AT9)+(0.196078431372549*'[2]Off Peak Detail'!AT28)+(0.196078431372549*'[2]Off Peak Detail'!AT47)</f>
        <v>2.5721569295023</v>
      </c>
      <c r="AZ9" s="51" t="n">
        <f aca="false">(0.652173913043478*'[2]Off Peak Detail'!AU9)+(0.173913043478261*'[2]Off Peak Detail'!AU28)+(0.173913043478261*'[2]Off Peak Detail'!AU47)</f>
        <v>2.52782615371372</v>
      </c>
      <c r="BA9" s="51" t="n">
        <f aca="false">(0.63265306122449*'[2]Off Peak Detail'!AV9)+(0.204081632653061*'[2]Off Peak Detail'!AV28)+(0.163265306122449*'[2]Off Peak Detail'!AV47)</f>
        <v>2.54734700553271</v>
      </c>
      <c r="BB9" s="51" t="n">
        <f aca="false">(0.625*'[2]Off Peak Detail'!AW9)+(0.166666666666667*'[2]Off Peak Detail'!AW28)+(0.208333333333333*'[2]Off Peak Detail'!AW47)</f>
        <v>10.6193752288818</v>
      </c>
      <c r="BC9" s="51" t="n">
        <f aca="false">(0.659574468085106*'[2]Off Peak Detail'!AX9)+(0.170212765957447*'[2]Off Peak Detail'!AX28)+(0.170212765957447*'[2]Off Peak Detail'!AX47)</f>
        <v>10.4125537060677</v>
      </c>
      <c r="BD9" s="51" t="n">
        <f aca="false">(0.607843137254902*'[2]Off Peak Detail'!AY9)+(0.196078431372549*'[2]Off Peak Detail'!AY28)+(0.196078431372549*'[2]Off Peak Detail'!AY47)</f>
        <v>10.7229410620297</v>
      </c>
      <c r="BE9" s="51" t="n">
        <f aca="false">(0.652173913043478*'[2]Off Peak Detail'!AZ9)+(0.173913043478261*'[2]Off Peak Detail'!AZ28)+(0.173913043478261*'[2]Off Peak Detail'!AZ47)</f>
        <v>2.52782607078552</v>
      </c>
      <c r="BF9" s="51" t="n">
        <f aca="false">(0.659574468085106*'[2]Off Peak Detail'!BA9)+(0.170212765957447*'[2]Off Peak Detail'!BA28)+(0.170212765957447*'[2]Off Peak Detail'!BA47)</f>
        <v>2.5204255986721</v>
      </c>
      <c r="BG9" s="51" t="n">
        <f aca="false">(0.6*'[2]Off Peak Detail'!BB9)+(0.2*'[2]Off Peak Detail'!BB28)+(0.2*'[2]Off Peak Detail'!BB47)</f>
        <v>2.5800000667572</v>
      </c>
      <c r="BH9" s="51" t="n">
        <f aca="false">(0.659574468085106*'[2]Off Peak Detail'!BC9)+(0.170212765957447*'[2]Off Peak Detail'!BC28)+(0.170212765957447*'[2]Off Peak Detail'!BC47)</f>
        <v>2.5204255986721</v>
      </c>
      <c r="BI9" s="51" t="n">
        <f aca="false">(0.63265306122449*'[2]Off Peak Detail'!BD9)+(0.204081632653061*'[2]Off Peak Detail'!BD28)+(0.163265306122449*'[2]Off Peak Detail'!BD47)</f>
        <v>2.54734700553271</v>
      </c>
      <c r="BJ9" s="51" t="n">
        <f aca="false">(0.617021276595745*'[2]Off Peak Detail'!BE9)+(0.170212765957447*'[2]Off Peak Detail'!BE28)+(0.212765957446809*'[2]Off Peak Detail'!BE47)</f>
        <v>2.5629789372708</v>
      </c>
      <c r="BK9" s="51" t="n">
        <f aca="false">(0.659574468085106*'[2]Off Peak Detail'!BF9)+(0.170212765957447*'[2]Off Peak Detail'!BF28)+(0.170212765957447*'[2]Off Peak Detail'!BF47)</f>
        <v>2.5204255986721</v>
      </c>
      <c r="BL9" s="51" t="n">
        <f aca="false">(0.652173913043478*'[2]Off Peak Detail'!BG9)+(0.173913043478261*'[2]Off Peak Detail'!BG28)+(0.173913043478261*'[2]Off Peak Detail'!BG47)</f>
        <v>2.52782615371372</v>
      </c>
      <c r="BM9" s="51" t="n">
        <f aca="false">(0.607843137254902*'[2]Off Peak Detail'!BH9)+(0.196078431372549*'[2]Off Peak Detail'!BH28)+(0.196078431372549*'[2]Off Peak Detail'!BH47)</f>
        <v>2.5721569295023</v>
      </c>
      <c r="BN9" s="51" t="n">
        <f aca="false">(0.652173913043478*'[2]Off Peak Detail'!BI9)+(0.173913043478261*'[2]Off Peak Detail'!BI28)+(0.173913043478261*'[2]Off Peak Detail'!BI47)</f>
        <v>10.456304591635</v>
      </c>
      <c r="BO9" s="51" t="n">
        <f aca="false">(0.63265306122449*'[2]Off Peak Detail'!BJ9)+(0.204081632653061*'[2]Off Peak Detail'!BJ28)+(0.163265306122449*'[2]Off Peak Detail'!BJ47)</f>
        <v>10.5740821215571</v>
      </c>
      <c r="BP9" s="51" t="n">
        <f aca="false">(0.63265306122449*'[2]Off Peak Detail'!BK9)+(0.163265306122449*'[2]Off Peak Detail'!BK28)+(0.204081632653061*'[2]Off Peak Detail'!BK47)</f>
        <v>10.5740815182121</v>
      </c>
      <c r="BQ9" s="51" t="n">
        <f aca="false">(0.652173913043478*'[2]Off Peak Detail'!BL9)+(0.173913043478261*'[2]Off Peak Detail'!BL28)+(0.173913043478261*'[2]Off Peak Detail'!BL47)</f>
        <v>2.52782607078552</v>
      </c>
      <c r="BR9" s="51" t="n">
        <f aca="false">(0.607843137254902*'[2]Off Peak Detail'!BM9)+(0.196078431372549*'[2]Off Peak Detail'!BM28)+(0.196078431372549*'[2]Off Peak Detail'!BM47)</f>
        <v>2.5721569295023</v>
      </c>
      <c r="BS9" s="51" t="n">
        <f aca="false">(0.652173913043478*'[2]Off Peak Detail'!BN9)+(0.173913043478261*'[2]Off Peak Detail'!BN28)+(0.173913043478261*'[2]Off Peak Detail'!BN47)</f>
        <v>2.52782615371372</v>
      </c>
      <c r="BT9" s="51" t="n">
        <f aca="false">(0.659574468085106*'[2]Off Peak Detail'!BO9)+(0.170212765957447*'[2]Off Peak Detail'!BO28)+(0.170212765957447*'[2]Off Peak Detail'!BO47)</f>
        <v>2.5204255986721</v>
      </c>
      <c r="BU9" s="51" t="n">
        <f aca="false">(0.607843137254902*'[2]Off Peak Detail'!BP9)+(0.196078431372549*'[2]Off Peak Detail'!BP28)+(0.196078431372549*'[2]Off Peak Detail'!BP47)</f>
        <v>2.5721569295023</v>
      </c>
      <c r="BV9" s="51" t="n">
        <f aca="false">(0.636363636363636*'[2]Off Peak Detail'!BQ9)+(0.181818181818182*'[2]Off Peak Detail'!BQ28)+(0.181818181818182*'[2]Off Peak Detail'!BQ47)</f>
        <v>2.54363658211448</v>
      </c>
      <c r="BW9" s="51" t="n">
        <f aca="false">(0.659574468085106*'[2]Off Peak Detail'!BR9)+(0.170212765957447*'[2]Off Peak Detail'!BR28)+(0.170212765957447*'[2]Off Peak Detail'!BR47)</f>
        <v>2.5204255986721</v>
      </c>
      <c r="BX9" s="51" t="n">
        <f aca="false">(0.625*'[2]Off Peak Detail'!BS9)+(0.208333333333333*'[2]Off Peak Detail'!BS28)+(0.166666666666667*'[2]Off Peak Detail'!BS47)</f>
        <v>2.5550000667572</v>
      </c>
      <c r="BY9" s="51" t="n">
        <f aca="false">(0.63265306122449*'[2]Off Peak Detail'!BT9)+(0.163265306122449*'[2]Off Peak Detail'!BT28)+(0.204081632653061*'[2]Off Peak Detail'!BT47)</f>
        <v>2.54734700553271</v>
      </c>
      <c r="BZ9" s="51" t="n">
        <f aca="false">(0.652173913043478*'[2]Off Peak Detail'!BU9)+(0.173913043478261*'[2]Off Peak Detail'!BU28)+(0.173913043478261*'[2]Off Peak Detail'!BU47)</f>
        <v>10.456304591635</v>
      </c>
      <c r="CA9" s="51" t="n">
        <f aca="false">(0.607843137254902*'[2]Off Peak Detail'!BV9)+(0.196078431372549*'[2]Off Peak Detail'!BV28)+(0.196078431372549*'[2]Off Peak Detail'!BV47)</f>
        <v>10.7229416417141</v>
      </c>
      <c r="CB9" s="51" t="n">
        <f aca="false">(0.659574468085106*'[2]Off Peak Detail'!BW9)+(0.170212765957447*'[2]Off Peak Detail'!BW28)+(0.170212765957447*'[2]Off Peak Detail'!BW47)</f>
        <v>10.4125530770484</v>
      </c>
      <c r="CC9" s="51" t="n">
        <f aca="false">(0.652173913043478*'[2]Off Peak Detail'!BX9)+(0.173913043478261*'[2]Off Peak Detail'!BX28)+(0.173913043478261*'[2]Off Peak Detail'!BX47)</f>
        <v>2.52782607078552</v>
      </c>
      <c r="CD9" s="51" t="n">
        <f aca="false">(0.607843137254902*'[2]Off Peak Detail'!BY9)+(0.196078431372549*'[2]Off Peak Detail'!BY28)+(0.196078431372549*'[2]Off Peak Detail'!BY47)</f>
        <v>2.5721569295023</v>
      </c>
      <c r="CE9" s="51" t="n">
        <f aca="false">(0.652173913043478*'[2]Off Peak Detail'!BZ9)+(0.173913043478261*'[2]Off Peak Detail'!BZ28)+(0.173913043478261*'[2]Off Peak Detail'!BZ47)</f>
        <v>2.52782615371372</v>
      </c>
      <c r="CF9" s="51" t="n">
        <f aca="false">(0.63265306122449*'[2]Off Peak Detail'!CA9)+(0.204081632653061*'[2]Off Peak Detail'!CA28)+(0.163265306122449*'[2]Off Peak Detail'!CA47)</f>
        <v>2.54734700553271</v>
      </c>
      <c r="CG9" s="51" t="n">
        <f aca="false">(0.63265306122449*'[2]Off Peak Detail'!CB9)+(0.163265306122449*'[2]Off Peak Detail'!CB28)+(0.204081632653061*'[2]Off Peak Detail'!CB47)</f>
        <v>2.54734700553271</v>
      </c>
      <c r="CH9" s="51" t="n">
        <f aca="false">(0.636363636363636*'[2]Off Peak Detail'!CC9)+(0.181818181818182*'[2]Off Peak Detail'!CC28)+(0.181818181818182*'[2]Off Peak Detail'!CC47)</f>
        <v>2.54363658211448</v>
      </c>
      <c r="CI9" s="51" t="n">
        <f aca="false">(0.659574468085106*'[2]Off Peak Detail'!CD9)+(0.170212765957447*'[2]Off Peak Detail'!CD28)+(0.170212765957447*'[2]Off Peak Detail'!CD47)</f>
        <v>2.5204255986721</v>
      </c>
      <c r="CJ9" s="51" t="n">
        <f aca="false">(0.6*'[2]Off Peak Detail'!CE9)+(0.2*'[2]Off Peak Detail'!CE28)+(0.2*'[2]Off Peak Detail'!CE47)</f>
        <v>2.5800000667572</v>
      </c>
      <c r="CK9" s="51" t="n">
        <f aca="false">(0.659574468085106*'[2]Off Peak Detail'!CF9)+(0.170212765957447*'[2]Off Peak Detail'!CF28)+(0.170212765957447*'[2]Off Peak Detail'!CF47)</f>
        <v>2.5204255986721</v>
      </c>
      <c r="CL9" s="51" t="n">
        <f aca="false">(0.652173913043478*'[2]Off Peak Detail'!CG9)+(0.173913043478261*'[2]Off Peak Detail'!CG28)+(0.173913043478261*'[2]Off Peak Detail'!CG47)</f>
        <v>10.456304591635</v>
      </c>
      <c r="CM9" s="51" t="n">
        <f aca="false">(0.607843137254902*'[2]Off Peak Detail'!CH9)+(0.196078431372549*'[2]Off Peak Detail'!CH28)+(0.196078431372549*'[2]Off Peak Detail'!CH47)</f>
        <v>10.7229416417141</v>
      </c>
      <c r="CN9" s="51" t="n">
        <f aca="false">(0.659574468085106*'[2]Off Peak Detail'!CI9)+(0.170212765957447*'[2]Off Peak Detail'!CI28)+(0.170212765957447*'[2]Off Peak Detail'!CI47)</f>
        <v>10.4125530770484</v>
      </c>
      <c r="CO9" s="51" t="n">
        <f aca="false">(0.625*'[2]Off Peak Detail'!CJ9)+(0.208333333333333*'[2]Off Peak Detail'!CJ28)+(0.166666666666667*'[2]Off Peak Detail'!CJ47)</f>
        <v>2.55499997735024</v>
      </c>
      <c r="CP9" s="51" t="n">
        <f aca="false">(0.63265306122449*'[2]Off Peak Detail'!CK9)+(0.163265306122449*'[2]Off Peak Detail'!CK28)+(0.204081632653061*'[2]Off Peak Detail'!CK47)</f>
        <v>2.54734700553271</v>
      </c>
      <c r="CQ9" s="51" t="n">
        <f aca="false">(0.652173913043478*'[2]Off Peak Detail'!CL9)+(0.173913043478261*'[2]Off Peak Detail'!CL28)+(0.173913043478261*'[2]Off Peak Detail'!CL47)</f>
        <v>2.52782615371372</v>
      </c>
      <c r="CR9" s="51" t="n">
        <f aca="false">(0.607843137254902*'[2]Off Peak Detail'!CM9)+(0.196078431372549*'[2]Off Peak Detail'!CM28)+(0.196078431372549*'[2]Off Peak Detail'!CM47)</f>
        <v>2.5721569295023</v>
      </c>
      <c r="CS9" s="51" t="n">
        <f aca="false">(0.659574468085106*'[2]Off Peak Detail'!CN9)+(0.170212765957447*'[2]Off Peak Detail'!CN28)+(0.170212765957447*'[2]Off Peak Detail'!CN47)</f>
        <v>2.5204255986721</v>
      </c>
      <c r="CT9" s="51" t="n">
        <f aca="false">(0.636363636363636*'[2]Off Peak Detail'!CO9)+(0.181818181818182*'[2]Off Peak Detail'!CO28)+(0.181818181818182*'[2]Off Peak Detail'!CO47)</f>
        <v>2.54363658211448</v>
      </c>
      <c r="CU9" s="51" t="n">
        <f aca="false">(0.63265306122449*'[2]Off Peak Detail'!CP9)+(0.204081632653061*'[2]Off Peak Detail'!CP28)+(0.163265306122449*'[2]Off Peak Detail'!CP47)</f>
        <v>2.54734700553271</v>
      </c>
      <c r="CV9" s="51" t="n">
        <f aca="false">(0.625*'[2]Off Peak Detail'!CQ9)+(0.166666666666667*'[2]Off Peak Detail'!CQ28)+(0.208333333333333*'[2]Off Peak Detail'!CQ47)</f>
        <v>2.5550000667572</v>
      </c>
      <c r="CW9" s="51" t="n">
        <f aca="false">(0.659574468085106*'[2]Off Peak Detail'!CR9)+(0.170212765957447*'[2]Off Peak Detail'!CR28)+(0.170212765957447*'[2]Off Peak Detail'!CR47)</f>
        <v>2.5204255986721</v>
      </c>
      <c r="CX9" s="51" t="n">
        <f aca="false">(0.625*'[2]Off Peak Detail'!CS9)+(0.208333333333333*'[2]Off Peak Detail'!CS28)+(0.166666666666667*'[2]Off Peak Detail'!CS47)</f>
        <v>10.6193752288818</v>
      </c>
      <c r="CY9" s="51" t="n">
        <f aca="false">(0.63265306122449*'[2]Off Peak Detail'!CT9)+(0.163265306122449*'[2]Off Peak Detail'!CT28)+(0.204081632653061*'[2]Off Peak Detail'!CT47)</f>
        <v>10.5740821215571</v>
      </c>
      <c r="CZ9" s="51" t="n">
        <f aca="false">(0.659574468085106*'[2]Off Peak Detail'!CU9)+(0.170212765957447*'[2]Off Peak Detail'!CU28)+(0.170212765957447*'[2]Off Peak Detail'!CU47)</f>
        <v>10.4125530770484</v>
      </c>
      <c r="DA9" s="51" t="n">
        <f aca="false">(0.6*'[2]Off Peak Detail'!CV9)+(0.2*'[2]Off Peak Detail'!CV28)+(0.2*'[2]Off Peak Detail'!CV47)</f>
        <v>2.57999997138977</v>
      </c>
      <c r="DB9" s="51" t="n">
        <f aca="false">(0.659574468085106*'[2]Off Peak Detail'!CW9)+(0.170212765957447*'[2]Off Peak Detail'!CW28)+(0.170212765957447*'[2]Off Peak Detail'!CW47)</f>
        <v>2.5204255986721</v>
      </c>
      <c r="DC9" s="51" t="n">
        <f aca="false">(0.652173913043478*'[2]Off Peak Detail'!CX9)+(0.173913043478261*'[2]Off Peak Detail'!CX28)+(0.173913043478261*'[2]Off Peak Detail'!CX47)</f>
        <v>2.52782615371372</v>
      </c>
      <c r="DD9" s="51" t="n">
        <f aca="false">(0.607843137254902*'[2]Off Peak Detail'!CY9)+(0.196078431372549*'[2]Off Peak Detail'!CY28)+(0.196078431372549*'[2]Off Peak Detail'!CY47)</f>
        <v>2.5721569295023</v>
      </c>
      <c r="DE9" s="51" t="n">
        <f aca="false">(0.659574468085106*'[2]Off Peak Detail'!CZ9)+(0.170212765957447*'[2]Off Peak Detail'!CZ28)+(0.170212765957447*'[2]Off Peak Detail'!CZ47)</f>
        <v>2.5204255986721</v>
      </c>
      <c r="DF9" s="51" t="n">
        <f aca="false">(0.644444444444444*'[2]Off Peak Detail'!DA9)+(0.177777777777778*'[2]Off Peak Detail'!DA28)+(0.177777777777778*'[2]Off Peak Detail'!DA47)</f>
        <v>2.53555577596029</v>
      </c>
      <c r="DG9" s="51" t="n">
        <f aca="false">(0.607843137254902*'[2]Off Peak Detail'!DB9)+(0.196078431372549*'[2]Off Peak Detail'!DB28)+(0.196078431372549*'[2]Off Peak Detail'!DB47)</f>
        <v>2.5721569295023</v>
      </c>
      <c r="DH9" s="51" t="n">
        <f aca="false">(0.652173913043478*'[2]Off Peak Detail'!DC9)+(0.173913043478261*'[2]Off Peak Detail'!DC28)+(0.173913043478261*'[2]Off Peak Detail'!DC47)</f>
        <v>2.52782615371372</v>
      </c>
      <c r="DI9" s="51" t="n">
        <f aca="false">(0.63265306122449*'[2]Off Peak Detail'!DD9)+(0.204081632653061*'[2]Off Peak Detail'!DD28)+(0.163265306122449*'[2]Off Peak Detail'!DD47)</f>
        <v>2.54734700553271</v>
      </c>
      <c r="DJ9" s="51" t="n">
        <f aca="false">(0.625*'[2]Off Peak Detail'!DE9)+(0.166666666666667*'[2]Off Peak Detail'!DE28)+(0.208333333333333*'[2]Off Peak Detail'!DE47)</f>
        <v>10.6193752288818</v>
      </c>
      <c r="DK9" s="51" t="n">
        <f aca="false">(0.659574468085106*'[2]Off Peak Detail'!DF9)+(0.170212765957447*'[2]Off Peak Detail'!DF28)+(0.170212765957447*'[2]Off Peak Detail'!DF47)</f>
        <v>10.4125537060677</v>
      </c>
      <c r="DL9" s="51" t="n">
        <f aca="false">(0.607843137254902*'[2]Off Peak Detail'!DG9)+(0.196078431372549*'[2]Off Peak Detail'!DG28)+(0.196078431372549*'[2]Off Peak Detail'!DG47)</f>
        <v>10.7229410620297</v>
      </c>
      <c r="DM9" s="51" t="n">
        <f aca="false">(0.652173913043478*'[2]Off Peak Detail'!DH9)+(0.173913043478261*'[2]Off Peak Detail'!DH28)+(0.173913043478261*'[2]Off Peak Detail'!DH47)</f>
        <v>2.52782607078552</v>
      </c>
      <c r="DN9" s="51" t="n">
        <f aca="false">(0.659574468085106*'[2]Off Peak Detail'!DI9)+(0.170212765957447*'[2]Off Peak Detail'!DI28)+(0.170212765957447*'[2]Off Peak Detail'!DI47)</f>
        <v>2.5204255986721</v>
      </c>
      <c r="DO9" s="51" t="n">
        <f aca="false">(0.6*'[2]Off Peak Detail'!DJ9)+(0.2*'[2]Off Peak Detail'!DJ28)+(0.2*'[2]Off Peak Detail'!DJ47)</f>
        <v>2.5800000667572</v>
      </c>
      <c r="DP9" s="51" t="n">
        <f aca="false">(0.659574468085106*'[2]Off Peak Detail'!DK9)+(0.170212765957447*'[2]Off Peak Detail'!DK28)+(0.170212765957447*'[2]Off Peak Detail'!DK47)</f>
        <v>2.5204255986721</v>
      </c>
      <c r="DQ9" s="51" t="n">
        <f aca="false">(0.63265306122449*'[2]Off Peak Detail'!DL9)+(0.204081632653061*'[2]Off Peak Detail'!DL28)+(0.163265306122449*'[2]Off Peak Detail'!DL47)</f>
        <v>2.54734700553271</v>
      </c>
      <c r="DR9" s="51" t="n">
        <f aca="false">(0.636363636363636*'[2]Off Peak Detail'!DM9)+(0.181818181818182*'[2]Off Peak Detail'!DM28)+(0.181818181818182*'[2]Off Peak Detail'!DM47)</f>
        <v>2.54363658211448</v>
      </c>
      <c r="DS9" s="51" t="n">
        <f aca="false">(0.63265306122449*'[2]Off Peak Detail'!DN9)+(0.163265306122449*'[2]Off Peak Detail'!DN28)+(0.204081632653061*'[2]Off Peak Detail'!DN47)</f>
        <v>2.54734700553271</v>
      </c>
      <c r="DT9" s="51" t="n">
        <f aca="false">(0.652173913043478*'[2]Off Peak Detail'!DO9)+(0.173913043478261*'[2]Off Peak Detail'!DO28)+(0.173913043478261*'[2]Off Peak Detail'!DO47)</f>
        <v>2.52782615371372</v>
      </c>
      <c r="DU9" s="51" t="n">
        <f aca="false">(0.607843137254902*'[2]Off Peak Detail'!DP9)+(0.196078431372549*'[2]Off Peak Detail'!DP28)+(0.196078431372549*'[2]Off Peak Detail'!DP47)</f>
        <v>2.5721569295023</v>
      </c>
      <c r="DV9" s="51" t="n">
        <f aca="false">(0.652173913043478*'[2]Off Peak Detail'!DQ9)+(0.173913043478261*'[2]Off Peak Detail'!DQ28)+(0.173913043478261*'[2]Off Peak Detail'!DQ47)</f>
        <v>10.456304591635</v>
      </c>
      <c r="DW9" s="51" t="n">
        <f aca="false">(0.659574468085106*'[2]Off Peak Detail'!DR9)+(0.170212765957447*'[2]Off Peak Detail'!DR28)+(0.170212765957447*'[2]Off Peak Detail'!DR47)</f>
        <v>10.4125537060677</v>
      </c>
      <c r="DX9" s="51" t="n">
        <f aca="false">(0.607843137254902*'[2]Off Peak Detail'!DS9)+(0.196078431372549*'[2]Off Peak Detail'!DS28)+(0.196078431372549*'[2]Off Peak Detail'!DS47)</f>
        <v>10.7229410620297</v>
      </c>
      <c r="DY9" s="51" t="n">
        <f aca="false">(0.652173913043478*'[2]Off Peak Detail'!DT9)+(0.173913043478261*'[2]Off Peak Detail'!DT28)+(0.173913043478261*'[2]Off Peak Detail'!DT47)</f>
        <v>2.52782607078552</v>
      </c>
      <c r="DZ9" s="51" t="n">
        <f aca="false">(0.63265306122449*'[2]Off Peak Detail'!DU9)+(0.204081632653061*'[2]Off Peak Detail'!DU28)+(0.163265306122449*'[2]Off Peak Detail'!DU47)</f>
        <v>2.54734700553271</v>
      </c>
      <c r="EA9" s="51" t="n">
        <f aca="false">(0.625*'[2]Off Peak Detail'!DV9)+(0.166666666666667*'[2]Off Peak Detail'!DV28)+(0.208333333333333*'[2]Off Peak Detail'!DV47)</f>
        <v>2.5550000667572</v>
      </c>
      <c r="EB9" s="51" t="n">
        <f aca="false">(0.659574468085106*'[2]Off Peak Detail'!DW9)+(0.170212765957447*'[2]Off Peak Detail'!DW28)+(0.170212765957447*'[2]Off Peak Detail'!DW47)</f>
        <v>2.5204255986721</v>
      </c>
      <c r="EC9" s="51" t="n">
        <f aca="false">(0.607843137254902*'[2]Off Peak Detail'!DX9)+(0.196078431372549*'[2]Off Peak Detail'!DX28)+(0.196078431372549*'[2]Off Peak Detail'!DX47)</f>
        <v>2.5721569295023</v>
      </c>
      <c r="ED9" s="51" t="n">
        <f aca="false">(0.636363636363636*'[2]Off Peak Detail'!DY9)+(0.181818181818182*'[2]Off Peak Detail'!DY28)+(0.181818181818182*'[2]Off Peak Detail'!DY47)</f>
        <v>2.54363658211448</v>
      </c>
      <c r="EE9" s="51" t="n">
        <f aca="false">(0.659574468085106*'[2]Off Peak Detail'!DZ9)+(0.170212765957447*'[2]Off Peak Detail'!DZ28)+(0.170212765957447*'[2]Off Peak Detail'!DZ47)</f>
        <v>2.5204255986721</v>
      </c>
      <c r="EF9" s="51" t="n">
        <f aca="false">(0.652173913043478*'[2]Off Peak Detail'!EA9)+(0.173913043478261*'[2]Off Peak Detail'!EA28)+(0.173913043478261*'[2]Off Peak Detail'!EA47)</f>
        <v>2.52782615371372</v>
      </c>
      <c r="EG9" s="51" t="n">
        <f aca="false">(0.607843137254902*'[2]Off Peak Detail'!EB9)+(0.196078431372549*'[2]Off Peak Detail'!EB28)+(0.196078431372549*'[2]Off Peak Detail'!EB47)</f>
        <v>2.5721569295023</v>
      </c>
      <c r="EH9" s="51" t="n">
        <f aca="false">(0.652173913043478*'[2]Off Peak Detail'!EC9)+(0.173913043478261*'[2]Off Peak Detail'!EC28)+(0.173913043478261*'[2]Off Peak Detail'!EC47)</f>
        <v>10.456304591635</v>
      </c>
      <c r="EI9" s="51" t="n">
        <f aca="false">(0.63265306122449*'[2]Off Peak Detail'!ED9)+(0.204081632653061*'[2]Off Peak Detail'!ED28)+(0.163265306122449*'[2]Off Peak Detail'!ED47)</f>
        <v>10.5740821215571</v>
      </c>
      <c r="EJ9" s="51" t="n">
        <f aca="false">(0.63265306122449*'[2]Off Peak Detail'!EE9)+(0.163265306122449*'[2]Off Peak Detail'!EE28)+(0.204081632653061*'[2]Off Peak Detail'!EE47)</f>
        <v>10.5740815182121</v>
      </c>
      <c r="EK9" s="51" t="n">
        <f aca="false">(0.652173913043478*'[2]Off Peak Detail'!EF9)+(0.173913043478261*'[2]Off Peak Detail'!EF28)+(0.173913043478261*'[2]Off Peak Detail'!EF47)</f>
        <v>2.52782607078552</v>
      </c>
      <c r="EL9" s="51" t="n">
        <f aca="false">(0.607843137254902*'[2]Off Peak Detail'!EG9)+(0.196078431372549*'[2]Off Peak Detail'!EG28)+(0.196078431372549*'[2]Off Peak Detail'!EG47)</f>
        <v>2.5721569295023</v>
      </c>
      <c r="EM9" s="51" t="n">
        <f aca="false">(0.652173913043478*'[2]Off Peak Detail'!EH9)+(0.173913043478261*'[2]Off Peak Detail'!EH28)+(0.173913043478261*'[2]Off Peak Detail'!EH47)</f>
        <v>2.52782615371372</v>
      </c>
      <c r="EN9" s="51" t="n">
        <f aca="false">(0.659574468085106*'[2]Off Peak Detail'!EI9)+(0.170212765957447*'[2]Off Peak Detail'!EI28)+(0.170212765957447*'[2]Off Peak Detail'!EI47)</f>
        <v>2.5204255986721</v>
      </c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</row>
    <row r="10" customFormat="false" ht="13.7" hidden="false" customHeight="true" outlineLevel="0" collapsed="false">
      <c r="A10" s="37" t="s">
        <v>20</v>
      </c>
      <c r="B10" s="38" t="s">
        <v>21</v>
      </c>
      <c r="C10" s="51" t="n">
        <f aca="false">(0.647058823529412*'[2]Off Peak Detail'!D10)+(0.176470588235294*'[2]Off Peak Detail'!D29)+(0.176470588235294*'[2]Off Peak Detail'!D48)</f>
        <v>7.7370589761173</v>
      </c>
      <c r="D10" s="51" t="n">
        <f aca="false">(0.659574468085106*'[2]Off Peak Detail'!E10)+(0.170212765957447*'[2]Off Peak Detail'!E29)+(0.170212765957447*'[2]Off Peak Detail'!E48)</f>
        <v>5.99425547173683</v>
      </c>
      <c r="E10" s="51" t="n">
        <f aca="false">(0.6*'[2]Off Peak Detail'!F10)+(0.2*'[2]Off Peak Detail'!F29)+(0.2*'[2]Off Peak Detail'!F48)</f>
        <v>2.12000012397766</v>
      </c>
      <c r="F10" s="31" t="n">
        <f aca="false">AVERAGE(G10:I10)</f>
        <v>2.11999988555908</v>
      </c>
      <c r="G10" s="51" t="n">
        <f aca="false">(0.659574468085106*'[2]Off Peak Detail'!H10)+(0.170212765957447*'[2]Off Peak Detail'!H29)+(0.170212765957447*'[2]Off Peak Detail'!H48)</f>
        <v>2.11999988555908</v>
      </c>
      <c r="H10" s="51" t="n">
        <f aca="false">(0.652173913043478*'[2]Off Peak Detail'!I10)+(0.173913043478261*'[2]Off Peak Detail'!I29)+(0.173913043478261*'[2]Off Peak Detail'!I48)</f>
        <v>2.11999988555908</v>
      </c>
      <c r="I10" s="51" t="n">
        <f aca="false">(0.607843137254902*'[2]Off Peak Detail'!J10)+(0.196078431372549*'[2]Off Peak Detail'!J29)+(0.196078431372549*'[2]Off Peak Detail'!J48)</f>
        <v>2.11999988555908</v>
      </c>
      <c r="J10" s="39" t="n">
        <v>3.47661818937822</v>
      </c>
      <c r="K10" s="31" t="n">
        <f aca="false">AVERAGE(L10:M10)</f>
        <v>2.11999988555908</v>
      </c>
      <c r="L10" s="40" t="n">
        <f aca="false">AK10</f>
        <v>2.11999988555908</v>
      </c>
      <c r="M10" s="40" t="n">
        <f aca="false">AL10</f>
        <v>2.11999988555908</v>
      </c>
      <c r="N10" s="31" t="n">
        <f aca="false">AVERAGE(O10:P10)</f>
        <v>2.11999988555908</v>
      </c>
      <c r="O10" s="31" t="n">
        <f aca="false">AM10</f>
        <v>2.11999988555908</v>
      </c>
      <c r="P10" s="31" t="n">
        <f aca="false">AN10</f>
        <v>2.11999988555908</v>
      </c>
      <c r="Q10" s="31" t="n">
        <f aca="false">AO10</f>
        <v>2.11999988555908</v>
      </c>
      <c r="R10" s="31" t="n">
        <f aca="false">AP10</f>
        <v>7.79000015258789</v>
      </c>
      <c r="S10" s="31" t="n">
        <f aca="false">AVERAGE(T10:U10)</f>
        <v>7.6516588586235</v>
      </c>
      <c r="T10" s="31" t="n">
        <f aca="false">AQ10</f>
        <v>7.61127674833257</v>
      </c>
      <c r="U10" s="31" t="n">
        <f aca="false">AR10</f>
        <v>7.69204096891442</v>
      </c>
      <c r="V10" s="31" t="n">
        <f aca="false">AS10</f>
        <v>2.12000012397766</v>
      </c>
      <c r="W10" s="31" t="n">
        <f aca="false">AVERAGE(X10:Z10)</f>
        <v>2.11999988555908</v>
      </c>
      <c r="X10" s="31" t="n">
        <f aca="false">AT10</f>
        <v>2.11999988555908</v>
      </c>
      <c r="Y10" s="40" t="n">
        <f aca="false">AU10</f>
        <v>2.11999988555908</v>
      </c>
      <c r="Z10" s="40" t="n">
        <f aca="false">AV10</f>
        <v>2.11999988555908</v>
      </c>
      <c r="AA10" s="39" t="n">
        <v>3.54167536624023</v>
      </c>
      <c r="AB10" s="39" t="n">
        <v>3.54167536540805</v>
      </c>
      <c r="AC10" s="39" t="n">
        <v>3.51317070336292</v>
      </c>
      <c r="AD10" s="39" t="n">
        <v>3.51074779759283</v>
      </c>
      <c r="AE10" s="39" t="n">
        <v>3.51935143683579</v>
      </c>
      <c r="AF10" s="39" t="n">
        <v>3.51723671600479</v>
      </c>
      <c r="AG10" s="42" t="n">
        <v>3.52033281712113</v>
      </c>
      <c r="AH10" s="35"/>
      <c r="AI10" s="36"/>
      <c r="AJ10" s="3"/>
      <c r="AK10" s="51" t="n">
        <f aca="false">(0.659574468085106*'[2]Off Peak Detail'!AF10)+(0.170212765957447*'[2]Off Peak Detail'!AF29)+(0.170212765957447*'[2]Off Peak Detail'!AF48)</f>
        <v>2.11999988555908</v>
      </c>
      <c r="AL10" s="51" t="n">
        <f aca="false">(0.636363636363636*'[2]Off Peak Detail'!AG10)+(0.181818181818182*'[2]Off Peak Detail'!AG29)+(0.181818181818182*'[2]Off Peak Detail'!AG48)</f>
        <v>2.11999988555908</v>
      </c>
      <c r="AM10" s="51" t="n">
        <f aca="false">(0.607843137254902*'[2]Off Peak Detail'!AH10)+(0.196078431372549*'[2]Off Peak Detail'!AH29)+(0.196078431372549*'[2]Off Peak Detail'!AH48)</f>
        <v>2.11999988555908</v>
      </c>
      <c r="AN10" s="51" t="n">
        <f aca="false">(0.652173913043478*'[2]Off Peak Detail'!AI10)+(0.173913043478261*'[2]Off Peak Detail'!AI29)+(0.173913043478261*'[2]Off Peak Detail'!AI48)</f>
        <v>2.11999988555908</v>
      </c>
      <c r="AO10" s="51" t="n">
        <f aca="false">(0.659574468085106*'[2]Off Peak Detail'!AJ10)+(0.170212765957447*'[2]Off Peak Detail'!AJ29)+(0.170212765957447*'[2]Off Peak Detail'!AJ48)</f>
        <v>2.11999988555908</v>
      </c>
      <c r="AP10" s="51" t="n">
        <f aca="false">(0.6*'[2]Off Peak Detail'!AK10)+(0.2*'[2]Off Peak Detail'!AK29)+(0.2*'[2]Off Peak Detail'!AK48)</f>
        <v>7.79000015258789</v>
      </c>
      <c r="AQ10" s="51" t="n">
        <f aca="false">(0.659574468085106*'[2]Off Peak Detail'!AL10)+(0.170212765957447*'[2]Off Peak Detail'!AL29)+(0.170212765957447*'[2]Off Peak Detail'!AL48)</f>
        <v>7.61127674833257</v>
      </c>
      <c r="AR10" s="51" t="n">
        <f aca="false">(0.63265306122449*'[2]Off Peak Detail'!AM10)+(0.204081632653061*'[2]Off Peak Detail'!AM29)+(0.163265306122449*'[2]Off Peak Detail'!AM48)</f>
        <v>7.69204096891442</v>
      </c>
      <c r="AS10" s="51" t="n">
        <f aca="false">(0.625*'[2]Off Peak Detail'!AN10)+(0.166666666666667*'[2]Off Peak Detail'!AN29)+(0.208333333333333*'[2]Off Peak Detail'!AN48)</f>
        <v>2.12000012397766</v>
      </c>
      <c r="AT10" s="51" t="n">
        <f aca="false">(0.659574468085106*'[2]Off Peak Detail'!AO10)+(0.170212765957447*'[2]Off Peak Detail'!AO29)+(0.170212765957447*'[2]Off Peak Detail'!AO48)</f>
        <v>2.11999988555908</v>
      </c>
      <c r="AU10" s="51" t="n">
        <f aca="false">(0.625*'[2]Off Peak Detail'!AP10)+(0.208333333333333*'[2]Off Peak Detail'!AP29)+(0.166666666666667*'[2]Off Peak Detail'!AP48)</f>
        <v>2.11999988555908</v>
      </c>
      <c r="AV10" s="51" t="n">
        <f aca="false">(0.63265306122449*'[2]Off Peak Detail'!AQ10)+(0.163265306122449*'[2]Off Peak Detail'!AQ29)+(0.204081632653061*'[2]Off Peak Detail'!AQ48)</f>
        <v>2.11999988555908</v>
      </c>
      <c r="AW10" s="51" t="n">
        <f aca="false">(0.659574468085106*'[2]Off Peak Detail'!AR10)+(0.170212765957447*'[2]Off Peak Detail'!AR29)+(0.170212765957447*'[2]Off Peak Detail'!AR48)</f>
        <v>2.11999988555908</v>
      </c>
      <c r="AX10" s="51" t="n">
        <f aca="false">(0.636363636363636*'[2]Off Peak Detail'!AS10)+(0.181818181818182*'[2]Off Peak Detail'!AS29)+(0.181818181818182*'[2]Off Peak Detail'!AS48)</f>
        <v>2.11999988555908</v>
      </c>
      <c r="AY10" s="51" t="n">
        <f aca="false">(0.607843137254902*'[2]Off Peak Detail'!AT10)+(0.196078431372549*'[2]Off Peak Detail'!AT29)+(0.196078431372549*'[2]Off Peak Detail'!AT48)</f>
        <v>2.11999988555908</v>
      </c>
      <c r="AZ10" s="51" t="n">
        <f aca="false">(0.652173913043478*'[2]Off Peak Detail'!AU10)+(0.173913043478261*'[2]Off Peak Detail'!AU29)+(0.173913043478261*'[2]Off Peak Detail'!AU48)</f>
        <v>2.11999988555908</v>
      </c>
      <c r="BA10" s="51" t="n">
        <f aca="false">(0.63265306122449*'[2]Off Peak Detail'!AV10)+(0.204081632653061*'[2]Off Peak Detail'!AV29)+(0.163265306122449*'[2]Off Peak Detail'!AV48)</f>
        <v>2.11999988555908</v>
      </c>
      <c r="BB10" s="51" t="n">
        <f aca="false">(0.625*'[2]Off Peak Detail'!AW10)+(0.166666666666667*'[2]Off Peak Detail'!AW29)+(0.208333333333333*'[2]Off Peak Detail'!AW48)</f>
        <v>7.71500015258789</v>
      </c>
      <c r="BC10" s="51" t="n">
        <f aca="false">(0.659574468085106*'[2]Off Peak Detail'!AX10)+(0.170212765957447*'[2]Off Peak Detail'!AX29)+(0.170212765957447*'[2]Off Peak Detail'!AX48)</f>
        <v>7.61127674833257</v>
      </c>
      <c r="BD10" s="51" t="n">
        <f aca="false">(0.607843137254902*'[2]Off Peak Detail'!AY10)+(0.196078431372549*'[2]Off Peak Detail'!AY29)+(0.196078431372549*'[2]Off Peak Detail'!AY48)</f>
        <v>7.76647074082318</v>
      </c>
      <c r="BE10" s="51" t="n">
        <f aca="false">(0.652173913043478*'[2]Off Peak Detail'!AZ10)+(0.173913043478261*'[2]Off Peak Detail'!AZ29)+(0.173913043478261*'[2]Off Peak Detail'!AZ48)</f>
        <v>2.12000012397766</v>
      </c>
      <c r="BF10" s="51" t="n">
        <f aca="false">(0.659574468085106*'[2]Off Peak Detail'!BA10)+(0.170212765957447*'[2]Off Peak Detail'!BA29)+(0.170212765957447*'[2]Off Peak Detail'!BA48)</f>
        <v>2.11999988555908</v>
      </c>
      <c r="BG10" s="51" t="n">
        <f aca="false">(0.6*'[2]Off Peak Detail'!BB10)+(0.2*'[2]Off Peak Detail'!BB29)+(0.2*'[2]Off Peak Detail'!BB48)</f>
        <v>2.11999988555908</v>
      </c>
      <c r="BH10" s="51" t="n">
        <f aca="false">(0.659574468085106*'[2]Off Peak Detail'!BC10)+(0.170212765957447*'[2]Off Peak Detail'!BC29)+(0.170212765957447*'[2]Off Peak Detail'!BC48)</f>
        <v>2.11999988555908</v>
      </c>
      <c r="BI10" s="51" t="n">
        <f aca="false">(0.63265306122449*'[2]Off Peak Detail'!BD10)+(0.204081632653061*'[2]Off Peak Detail'!BD29)+(0.163265306122449*'[2]Off Peak Detail'!BD48)</f>
        <v>2.11999988555908</v>
      </c>
      <c r="BJ10" s="51" t="n">
        <f aca="false">(0.617021276595745*'[2]Off Peak Detail'!BE10)+(0.170212765957447*'[2]Off Peak Detail'!BE29)+(0.212765957446809*'[2]Off Peak Detail'!BE48)</f>
        <v>2.11999988555908</v>
      </c>
      <c r="BK10" s="51" t="n">
        <f aca="false">(0.659574468085106*'[2]Off Peak Detail'!BF10)+(0.170212765957447*'[2]Off Peak Detail'!BF29)+(0.170212765957447*'[2]Off Peak Detail'!BF48)</f>
        <v>2.11999988555908</v>
      </c>
      <c r="BL10" s="51" t="n">
        <f aca="false">(0.652173913043478*'[2]Off Peak Detail'!BG10)+(0.173913043478261*'[2]Off Peak Detail'!BG29)+(0.173913043478261*'[2]Off Peak Detail'!BG48)</f>
        <v>2.11999988555908</v>
      </c>
      <c r="BM10" s="51" t="n">
        <f aca="false">(0.607843137254902*'[2]Off Peak Detail'!BH10)+(0.196078431372549*'[2]Off Peak Detail'!BH29)+(0.196078431372549*'[2]Off Peak Detail'!BH48)</f>
        <v>2.11999988555908</v>
      </c>
      <c r="BN10" s="51" t="n">
        <f aca="false">(0.652173913043478*'[2]Off Peak Detail'!BI10)+(0.173913043478261*'[2]Off Peak Detail'!BI29)+(0.173913043478261*'[2]Off Peak Detail'!BI48)</f>
        <v>7.63347841345746</v>
      </c>
      <c r="BO10" s="51" t="n">
        <f aca="false">(0.63265306122449*'[2]Off Peak Detail'!BJ10)+(0.204081632653061*'[2]Off Peak Detail'!BJ29)+(0.163265306122449*'[2]Off Peak Detail'!BJ48)</f>
        <v>7.69204096891442</v>
      </c>
      <c r="BP10" s="51" t="n">
        <f aca="false">(0.63265306122449*'[2]Off Peak Detail'!BK10)+(0.163265306122449*'[2]Off Peak Detail'!BK29)+(0.204081632653061*'[2]Off Peak Detail'!BK48)</f>
        <v>7.69204096891442</v>
      </c>
      <c r="BQ10" s="51" t="n">
        <f aca="false">(0.652173913043478*'[2]Off Peak Detail'!BL10)+(0.173913043478261*'[2]Off Peak Detail'!BL29)+(0.173913043478261*'[2]Off Peak Detail'!BL48)</f>
        <v>2.12000012397766</v>
      </c>
      <c r="BR10" s="51" t="n">
        <f aca="false">(0.607843137254902*'[2]Off Peak Detail'!BM10)+(0.196078431372549*'[2]Off Peak Detail'!BM29)+(0.196078431372549*'[2]Off Peak Detail'!BM48)</f>
        <v>2.11999988555908</v>
      </c>
      <c r="BS10" s="51" t="n">
        <f aca="false">(0.652173913043478*'[2]Off Peak Detail'!BN10)+(0.173913043478261*'[2]Off Peak Detail'!BN29)+(0.173913043478261*'[2]Off Peak Detail'!BN48)</f>
        <v>2.11999988555908</v>
      </c>
      <c r="BT10" s="51" t="n">
        <f aca="false">(0.659574468085106*'[2]Off Peak Detail'!BO10)+(0.170212765957447*'[2]Off Peak Detail'!BO29)+(0.170212765957447*'[2]Off Peak Detail'!BO48)</f>
        <v>2.11999988555908</v>
      </c>
      <c r="BU10" s="51" t="n">
        <f aca="false">(0.607843137254902*'[2]Off Peak Detail'!BP10)+(0.196078431372549*'[2]Off Peak Detail'!BP29)+(0.196078431372549*'[2]Off Peak Detail'!BP48)</f>
        <v>2.11999988555908</v>
      </c>
      <c r="BV10" s="51" t="n">
        <f aca="false">(0.636363636363636*'[2]Off Peak Detail'!BQ10)+(0.181818181818182*'[2]Off Peak Detail'!BQ29)+(0.181818181818182*'[2]Off Peak Detail'!BQ48)</f>
        <v>2.11999988555908</v>
      </c>
      <c r="BW10" s="51" t="n">
        <f aca="false">(0.659574468085106*'[2]Off Peak Detail'!BR10)+(0.170212765957447*'[2]Off Peak Detail'!BR29)+(0.170212765957447*'[2]Off Peak Detail'!BR48)</f>
        <v>2.11999988555908</v>
      </c>
      <c r="BX10" s="51" t="n">
        <f aca="false">(0.625*'[2]Off Peak Detail'!BS10)+(0.208333333333333*'[2]Off Peak Detail'!BS29)+(0.166666666666667*'[2]Off Peak Detail'!BS48)</f>
        <v>2.11999988555908</v>
      </c>
      <c r="BY10" s="51" t="n">
        <f aca="false">(0.63265306122449*'[2]Off Peak Detail'!BT10)+(0.163265306122449*'[2]Off Peak Detail'!BT29)+(0.204081632653061*'[2]Off Peak Detail'!BT48)</f>
        <v>2.11999988555908</v>
      </c>
      <c r="BZ10" s="51" t="n">
        <f aca="false">(0.652173913043478*'[2]Off Peak Detail'!BU10)+(0.173913043478261*'[2]Off Peak Detail'!BU29)+(0.173913043478261*'[2]Off Peak Detail'!BU48)</f>
        <v>7.63347841345746</v>
      </c>
      <c r="CA10" s="51" t="n">
        <f aca="false">(0.607843137254902*'[2]Off Peak Detail'!BV10)+(0.196078431372549*'[2]Off Peak Detail'!BV29)+(0.196078431372549*'[2]Off Peak Detail'!BV48)</f>
        <v>7.76647074082318</v>
      </c>
      <c r="CB10" s="51" t="n">
        <f aca="false">(0.659574468085106*'[2]Off Peak Detail'!BW10)+(0.170212765957447*'[2]Off Peak Detail'!BW29)+(0.170212765957447*'[2]Off Peak Detail'!BW48)</f>
        <v>7.61127674833257</v>
      </c>
      <c r="CC10" s="51" t="n">
        <f aca="false">(0.652173913043478*'[2]Off Peak Detail'!BX10)+(0.173913043478261*'[2]Off Peak Detail'!BX29)+(0.173913043478261*'[2]Off Peak Detail'!BX48)</f>
        <v>2.12000012397766</v>
      </c>
      <c r="CD10" s="51" t="n">
        <f aca="false">(0.607843137254902*'[2]Off Peak Detail'!BY10)+(0.196078431372549*'[2]Off Peak Detail'!BY29)+(0.196078431372549*'[2]Off Peak Detail'!BY48)</f>
        <v>2.11999988555908</v>
      </c>
      <c r="CE10" s="51" t="n">
        <f aca="false">(0.652173913043478*'[2]Off Peak Detail'!BZ10)+(0.173913043478261*'[2]Off Peak Detail'!BZ29)+(0.173913043478261*'[2]Off Peak Detail'!BZ48)</f>
        <v>2.11999988555908</v>
      </c>
      <c r="CF10" s="51" t="n">
        <f aca="false">(0.63265306122449*'[2]Off Peak Detail'!CA10)+(0.204081632653061*'[2]Off Peak Detail'!CA29)+(0.163265306122449*'[2]Off Peak Detail'!CA48)</f>
        <v>2.11999988555908</v>
      </c>
      <c r="CG10" s="51" t="n">
        <f aca="false">(0.63265306122449*'[2]Off Peak Detail'!CB10)+(0.163265306122449*'[2]Off Peak Detail'!CB29)+(0.204081632653061*'[2]Off Peak Detail'!CB48)</f>
        <v>2.11999988555908</v>
      </c>
      <c r="CH10" s="51" t="n">
        <f aca="false">(0.636363636363636*'[2]Off Peak Detail'!CC10)+(0.181818181818182*'[2]Off Peak Detail'!CC29)+(0.181818181818182*'[2]Off Peak Detail'!CC48)</f>
        <v>2.11999988555908</v>
      </c>
      <c r="CI10" s="51" t="n">
        <f aca="false">(0.659574468085106*'[2]Off Peak Detail'!CD10)+(0.170212765957447*'[2]Off Peak Detail'!CD29)+(0.170212765957447*'[2]Off Peak Detail'!CD48)</f>
        <v>2.11999988555908</v>
      </c>
      <c r="CJ10" s="51" t="n">
        <f aca="false">(0.6*'[2]Off Peak Detail'!CE10)+(0.2*'[2]Off Peak Detail'!CE29)+(0.2*'[2]Off Peak Detail'!CE48)</f>
        <v>2.11999988555908</v>
      </c>
      <c r="CK10" s="51" t="n">
        <f aca="false">(0.659574468085106*'[2]Off Peak Detail'!CF10)+(0.170212765957447*'[2]Off Peak Detail'!CF29)+(0.170212765957447*'[2]Off Peak Detail'!CF48)</f>
        <v>2.11999988555908</v>
      </c>
      <c r="CL10" s="51" t="n">
        <f aca="false">(0.652173913043478*'[2]Off Peak Detail'!CG10)+(0.173913043478261*'[2]Off Peak Detail'!CG29)+(0.173913043478261*'[2]Off Peak Detail'!CG48)</f>
        <v>7.63347841345746</v>
      </c>
      <c r="CM10" s="51" t="n">
        <f aca="false">(0.607843137254902*'[2]Off Peak Detail'!CH10)+(0.196078431372549*'[2]Off Peak Detail'!CH29)+(0.196078431372549*'[2]Off Peak Detail'!CH48)</f>
        <v>7.76647074082318</v>
      </c>
      <c r="CN10" s="51" t="n">
        <f aca="false">(0.659574468085106*'[2]Off Peak Detail'!CI10)+(0.170212765957447*'[2]Off Peak Detail'!CI29)+(0.170212765957447*'[2]Off Peak Detail'!CI48)</f>
        <v>7.61127674833257</v>
      </c>
      <c r="CO10" s="51" t="n">
        <f aca="false">(0.625*'[2]Off Peak Detail'!CJ10)+(0.208333333333333*'[2]Off Peak Detail'!CJ29)+(0.166666666666667*'[2]Off Peak Detail'!CJ48)</f>
        <v>2.12000012397766</v>
      </c>
      <c r="CP10" s="51" t="n">
        <f aca="false">(0.63265306122449*'[2]Off Peak Detail'!CK10)+(0.163265306122449*'[2]Off Peak Detail'!CK29)+(0.204081632653061*'[2]Off Peak Detail'!CK48)</f>
        <v>2.11999988555908</v>
      </c>
      <c r="CQ10" s="51" t="n">
        <f aca="false">(0.652173913043478*'[2]Off Peak Detail'!CL10)+(0.173913043478261*'[2]Off Peak Detail'!CL29)+(0.173913043478261*'[2]Off Peak Detail'!CL48)</f>
        <v>2.11999988555908</v>
      </c>
      <c r="CR10" s="51" t="n">
        <f aca="false">(0.607843137254902*'[2]Off Peak Detail'!CM10)+(0.196078431372549*'[2]Off Peak Detail'!CM29)+(0.196078431372549*'[2]Off Peak Detail'!CM48)</f>
        <v>2.11999988555908</v>
      </c>
      <c r="CS10" s="51" t="n">
        <f aca="false">(0.659574468085106*'[2]Off Peak Detail'!CN10)+(0.170212765957447*'[2]Off Peak Detail'!CN29)+(0.170212765957447*'[2]Off Peak Detail'!CN48)</f>
        <v>2.11999988555908</v>
      </c>
      <c r="CT10" s="51" t="n">
        <f aca="false">(0.636363636363636*'[2]Off Peak Detail'!CO10)+(0.181818181818182*'[2]Off Peak Detail'!CO29)+(0.181818181818182*'[2]Off Peak Detail'!CO48)</f>
        <v>2.11999988555908</v>
      </c>
      <c r="CU10" s="51" t="n">
        <f aca="false">(0.63265306122449*'[2]Off Peak Detail'!CP10)+(0.204081632653061*'[2]Off Peak Detail'!CP29)+(0.163265306122449*'[2]Off Peak Detail'!CP48)</f>
        <v>2.11999988555908</v>
      </c>
      <c r="CV10" s="51" t="n">
        <f aca="false">(0.625*'[2]Off Peak Detail'!CQ10)+(0.166666666666667*'[2]Off Peak Detail'!CQ29)+(0.208333333333333*'[2]Off Peak Detail'!CQ48)</f>
        <v>2.11999988555908</v>
      </c>
      <c r="CW10" s="51" t="n">
        <f aca="false">(0.659574468085106*'[2]Off Peak Detail'!CR10)+(0.170212765957447*'[2]Off Peak Detail'!CR29)+(0.170212765957447*'[2]Off Peak Detail'!CR48)</f>
        <v>2.11999988555908</v>
      </c>
      <c r="CX10" s="51" t="n">
        <f aca="false">(0.625*'[2]Off Peak Detail'!CS10)+(0.208333333333333*'[2]Off Peak Detail'!CS29)+(0.166666666666667*'[2]Off Peak Detail'!CS48)</f>
        <v>7.71500015258789</v>
      </c>
      <c r="CY10" s="51" t="n">
        <f aca="false">(0.63265306122449*'[2]Off Peak Detail'!CT10)+(0.163265306122449*'[2]Off Peak Detail'!CT29)+(0.204081632653061*'[2]Off Peak Detail'!CT48)</f>
        <v>7.69204096891442</v>
      </c>
      <c r="CZ10" s="51" t="n">
        <f aca="false">(0.659574468085106*'[2]Off Peak Detail'!CU10)+(0.170212765957447*'[2]Off Peak Detail'!CU29)+(0.170212765957447*'[2]Off Peak Detail'!CU48)</f>
        <v>7.61127674833257</v>
      </c>
      <c r="DA10" s="51" t="n">
        <f aca="false">(0.6*'[2]Off Peak Detail'!CV10)+(0.2*'[2]Off Peak Detail'!CV29)+(0.2*'[2]Off Peak Detail'!CV48)</f>
        <v>2.12000012397766</v>
      </c>
      <c r="DB10" s="51" t="n">
        <f aca="false">(0.659574468085106*'[2]Off Peak Detail'!CW10)+(0.170212765957447*'[2]Off Peak Detail'!CW29)+(0.170212765957447*'[2]Off Peak Detail'!CW48)</f>
        <v>2.11999988555908</v>
      </c>
      <c r="DC10" s="51" t="n">
        <f aca="false">(0.652173913043478*'[2]Off Peak Detail'!CX10)+(0.173913043478261*'[2]Off Peak Detail'!CX29)+(0.173913043478261*'[2]Off Peak Detail'!CX48)</f>
        <v>2.11999988555908</v>
      </c>
      <c r="DD10" s="51" t="n">
        <f aca="false">(0.607843137254902*'[2]Off Peak Detail'!CY10)+(0.196078431372549*'[2]Off Peak Detail'!CY29)+(0.196078431372549*'[2]Off Peak Detail'!CY48)</f>
        <v>2.11999988555908</v>
      </c>
      <c r="DE10" s="51" t="n">
        <f aca="false">(0.659574468085106*'[2]Off Peak Detail'!CZ10)+(0.170212765957447*'[2]Off Peak Detail'!CZ29)+(0.170212765957447*'[2]Off Peak Detail'!CZ48)</f>
        <v>2.11999988555908</v>
      </c>
      <c r="DF10" s="51" t="n">
        <f aca="false">(0.644444444444444*'[2]Off Peak Detail'!DA10)+(0.177777777777778*'[2]Off Peak Detail'!DA29)+(0.177777777777778*'[2]Off Peak Detail'!DA48)</f>
        <v>2.11999988555908</v>
      </c>
      <c r="DG10" s="51" t="n">
        <f aca="false">(0.607843137254902*'[2]Off Peak Detail'!DB10)+(0.196078431372549*'[2]Off Peak Detail'!DB29)+(0.196078431372549*'[2]Off Peak Detail'!DB48)</f>
        <v>2.11999988555908</v>
      </c>
      <c r="DH10" s="51" t="n">
        <f aca="false">(0.652173913043478*'[2]Off Peak Detail'!DC10)+(0.173913043478261*'[2]Off Peak Detail'!DC29)+(0.173913043478261*'[2]Off Peak Detail'!DC48)</f>
        <v>2.11999988555908</v>
      </c>
      <c r="DI10" s="51" t="n">
        <f aca="false">(0.63265306122449*'[2]Off Peak Detail'!DD10)+(0.204081632653061*'[2]Off Peak Detail'!DD29)+(0.163265306122449*'[2]Off Peak Detail'!DD48)</f>
        <v>2.11999988555908</v>
      </c>
      <c r="DJ10" s="51" t="n">
        <f aca="false">(0.625*'[2]Off Peak Detail'!DE10)+(0.166666666666667*'[2]Off Peak Detail'!DE29)+(0.208333333333333*'[2]Off Peak Detail'!DE48)</f>
        <v>7.71500015258789</v>
      </c>
      <c r="DK10" s="51" t="n">
        <f aca="false">(0.659574468085106*'[2]Off Peak Detail'!DF10)+(0.170212765957447*'[2]Off Peak Detail'!DF29)+(0.170212765957447*'[2]Off Peak Detail'!DF48)</f>
        <v>7.61127674833257</v>
      </c>
      <c r="DL10" s="51" t="n">
        <f aca="false">(0.607843137254902*'[2]Off Peak Detail'!DG10)+(0.196078431372549*'[2]Off Peak Detail'!DG29)+(0.196078431372549*'[2]Off Peak Detail'!DG48)</f>
        <v>7.76647074082318</v>
      </c>
      <c r="DM10" s="51" t="n">
        <f aca="false">(0.652173913043478*'[2]Off Peak Detail'!DH10)+(0.173913043478261*'[2]Off Peak Detail'!DH29)+(0.173913043478261*'[2]Off Peak Detail'!DH48)</f>
        <v>2.12000012397766</v>
      </c>
      <c r="DN10" s="51" t="n">
        <f aca="false">(0.659574468085106*'[2]Off Peak Detail'!DI10)+(0.170212765957447*'[2]Off Peak Detail'!DI29)+(0.170212765957447*'[2]Off Peak Detail'!DI48)</f>
        <v>2.11999988555908</v>
      </c>
      <c r="DO10" s="51" t="n">
        <f aca="false">(0.6*'[2]Off Peak Detail'!DJ10)+(0.2*'[2]Off Peak Detail'!DJ29)+(0.2*'[2]Off Peak Detail'!DJ48)</f>
        <v>2.11999988555908</v>
      </c>
      <c r="DP10" s="51" t="n">
        <f aca="false">(0.659574468085106*'[2]Off Peak Detail'!DK10)+(0.170212765957447*'[2]Off Peak Detail'!DK29)+(0.170212765957447*'[2]Off Peak Detail'!DK48)</f>
        <v>2.11999988555908</v>
      </c>
      <c r="DQ10" s="51" t="n">
        <f aca="false">(0.63265306122449*'[2]Off Peak Detail'!DL10)+(0.204081632653061*'[2]Off Peak Detail'!DL29)+(0.163265306122449*'[2]Off Peak Detail'!DL48)</f>
        <v>2.11999988555908</v>
      </c>
      <c r="DR10" s="51" t="n">
        <f aca="false">(0.636363636363636*'[2]Off Peak Detail'!DM10)+(0.181818181818182*'[2]Off Peak Detail'!DM29)+(0.181818181818182*'[2]Off Peak Detail'!DM48)</f>
        <v>2.11999988555908</v>
      </c>
      <c r="DS10" s="51" t="n">
        <f aca="false">(0.63265306122449*'[2]Off Peak Detail'!DN10)+(0.163265306122449*'[2]Off Peak Detail'!DN29)+(0.204081632653061*'[2]Off Peak Detail'!DN48)</f>
        <v>2.11999988555908</v>
      </c>
      <c r="DT10" s="51" t="n">
        <f aca="false">(0.652173913043478*'[2]Off Peak Detail'!DO10)+(0.173913043478261*'[2]Off Peak Detail'!DO29)+(0.173913043478261*'[2]Off Peak Detail'!DO48)</f>
        <v>2.11999988555908</v>
      </c>
      <c r="DU10" s="51" t="n">
        <f aca="false">(0.607843137254902*'[2]Off Peak Detail'!DP10)+(0.196078431372549*'[2]Off Peak Detail'!DP29)+(0.196078431372549*'[2]Off Peak Detail'!DP48)</f>
        <v>2.11999988555908</v>
      </c>
      <c r="DV10" s="51" t="n">
        <f aca="false">(0.652173913043478*'[2]Off Peak Detail'!DQ10)+(0.173913043478261*'[2]Off Peak Detail'!DQ29)+(0.173913043478261*'[2]Off Peak Detail'!DQ48)</f>
        <v>7.63347841345746</v>
      </c>
      <c r="DW10" s="51" t="n">
        <f aca="false">(0.659574468085106*'[2]Off Peak Detail'!DR10)+(0.170212765957447*'[2]Off Peak Detail'!DR29)+(0.170212765957447*'[2]Off Peak Detail'!DR48)</f>
        <v>7.61127674833257</v>
      </c>
      <c r="DX10" s="51" t="n">
        <f aca="false">(0.607843137254902*'[2]Off Peak Detail'!DS10)+(0.196078431372549*'[2]Off Peak Detail'!DS29)+(0.196078431372549*'[2]Off Peak Detail'!DS48)</f>
        <v>7.76647074082318</v>
      </c>
      <c r="DY10" s="51" t="n">
        <f aca="false">(0.652173913043478*'[2]Off Peak Detail'!DT10)+(0.173913043478261*'[2]Off Peak Detail'!DT29)+(0.173913043478261*'[2]Off Peak Detail'!DT48)</f>
        <v>2.12000012397766</v>
      </c>
      <c r="DZ10" s="51" t="n">
        <f aca="false">(0.63265306122449*'[2]Off Peak Detail'!DU10)+(0.204081632653061*'[2]Off Peak Detail'!DU29)+(0.163265306122449*'[2]Off Peak Detail'!DU48)</f>
        <v>2.11999988555908</v>
      </c>
      <c r="EA10" s="51" t="n">
        <f aca="false">(0.625*'[2]Off Peak Detail'!DV10)+(0.166666666666667*'[2]Off Peak Detail'!DV29)+(0.208333333333333*'[2]Off Peak Detail'!DV48)</f>
        <v>2.11999988555908</v>
      </c>
      <c r="EB10" s="51" t="n">
        <f aca="false">(0.659574468085106*'[2]Off Peak Detail'!DW10)+(0.170212765957447*'[2]Off Peak Detail'!DW29)+(0.170212765957447*'[2]Off Peak Detail'!DW48)</f>
        <v>2.11999988555908</v>
      </c>
      <c r="EC10" s="51" t="n">
        <f aca="false">(0.607843137254902*'[2]Off Peak Detail'!DX10)+(0.196078431372549*'[2]Off Peak Detail'!DX29)+(0.196078431372549*'[2]Off Peak Detail'!DX48)</f>
        <v>2.11999988555908</v>
      </c>
      <c r="ED10" s="51" t="n">
        <f aca="false">(0.636363636363636*'[2]Off Peak Detail'!DY10)+(0.181818181818182*'[2]Off Peak Detail'!DY29)+(0.181818181818182*'[2]Off Peak Detail'!DY48)</f>
        <v>2.11999988555908</v>
      </c>
      <c r="EE10" s="51" t="n">
        <f aca="false">(0.659574468085106*'[2]Off Peak Detail'!DZ10)+(0.170212765957447*'[2]Off Peak Detail'!DZ29)+(0.170212765957447*'[2]Off Peak Detail'!DZ48)</f>
        <v>2.11999988555908</v>
      </c>
      <c r="EF10" s="51" t="n">
        <f aca="false">(0.652173913043478*'[2]Off Peak Detail'!EA10)+(0.173913043478261*'[2]Off Peak Detail'!EA29)+(0.173913043478261*'[2]Off Peak Detail'!EA48)</f>
        <v>2.11999988555908</v>
      </c>
      <c r="EG10" s="51" t="n">
        <f aca="false">(0.607843137254902*'[2]Off Peak Detail'!EB10)+(0.196078431372549*'[2]Off Peak Detail'!EB29)+(0.196078431372549*'[2]Off Peak Detail'!EB48)</f>
        <v>2.11999988555908</v>
      </c>
      <c r="EH10" s="51" t="n">
        <f aca="false">(0.652173913043478*'[2]Off Peak Detail'!EC10)+(0.173913043478261*'[2]Off Peak Detail'!EC29)+(0.173913043478261*'[2]Off Peak Detail'!EC48)</f>
        <v>7.63347841345746</v>
      </c>
      <c r="EI10" s="51" t="n">
        <f aca="false">(0.63265306122449*'[2]Off Peak Detail'!ED10)+(0.204081632653061*'[2]Off Peak Detail'!ED29)+(0.163265306122449*'[2]Off Peak Detail'!ED48)</f>
        <v>7.69204096891442</v>
      </c>
      <c r="EJ10" s="51" t="n">
        <f aca="false">(0.63265306122449*'[2]Off Peak Detail'!EE10)+(0.163265306122449*'[2]Off Peak Detail'!EE29)+(0.204081632653061*'[2]Off Peak Detail'!EE48)</f>
        <v>7.69204096891442</v>
      </c>
      <c r="EK10" s="51" t="n">
        <f aca="false">(0.652173913043478*'[2]Off Peak Detail'!EF10)+(0.173913043478261*'[2]Off Peak Detail'!EF29)+(0.173913043478261*'[2]Off Peak Detail'!EF48)</f>
        <v>2.12000012397766</v>
      </c>
      <c r="EL10" s="51" t="n">
        <f aca="false">(0.607843137254902*'[2]Off Peak Detail'!EG10)+(0.196078431372549*'[2]Off Peak Detail'!EG29)+(0.196078431372549*'[2]Off Peak Detail'!EG48)</f>
        <v>2.11999988555908</v>
      </c>
      <c r="EM10" s="51" t="n">
        <f aca="false">(0.652173913043478*'[2]Off Peak Detail'!EH10)+(0.173913043478261*'[2]Off Peak Detail'!EH29)+(0.173913043478261*'[2]Off Peak Detail'!EH48)</f>
        <v>2.11999988555908</v>
      </c>
      <c r="EN10" s="51" t="n">
        <f aca="false">(0.659574468085106*'[2]Off Peak Detail'!EI10)+(0.170212765957447*'[2]Off Peak Detail'!EI29)+(0.170212765957447*'[2]Off Peak Detail'!EI48)</f>
        <v>2.11999988555908</v>
      </c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</row>
    <row r="11" customFormat="false" ht="13.7" hidden="false" customHeight="true" outlineLevel="0" collapsed="false">
      <c r="A11" s="37" t="s">
        <v>22</v>
      </c>
      <c r="B11" s="9"/>
      <c r="C11" s="51" t="n">
        <f aca="false">(0.647058823529412*'[2]Off Peak Detail'!D11)+(0.176470588235294*'[2]Off Peak Detail'!D30)+(0.176470588235294*'[2]Off Peak Detail'!D49)</f>
        <v>6.51882356755874</v>
      </c>
      <c r="D11" s="51" t="n">
        <f aca="false">(0.659574468085106*'[2]Off Peak Detail'!E11)+(0.170212765957447*'[2]Off Peak Detail'!E30)+(0.170212765957447*'[2]Off Peak Detail'!E49)</f>
        <v>5.43872344240229</v>
      </c>
      <c r="E11" s="51" t="n">
        <f aca="false">(0.6*'[2]Off Peak Detail'!F11)+(0.2*'[2]Off Peak Detail'!F30)+(0.2*'[2]Off Peak Detail'!F49)</f>
        <v>1.69000005722046</v>
      </c>
      <c r="F11" s="31" t="n">
        <f aca="false">AVERAGE(G11:I11)</f>
        <v>1.69000005722046</v>
      </c>
      <c r="G11" s="51" t="n">
        <f aca="false">(0.659574468085106*'[2]Off Peak Detail'!H11)+(0.170212765957447*'[2]Off Peak Detail'!H30)+(0.170212765957447*'[2]Off Peak Detail'!H49)</f>
        <v>1.69000005722046</v>
      </c>
      <c r="H11" s="51" t="n">
        <f aca="false">(0.652173913043478*'[2]Off Peak Detail'!I11)+(0.173913043478261*'[2]Off Peak Detail'!I30)+(0.173913043478261*'[2]Off Peak Detail'!I49)</f>
        <v>1.69000005722046</v>
      </c>
      <c r="I11" s="51" t="n">
        <f aca="false">(0.607843137254902*'[2]Off Peak Detail'!J11)+(0.196078431372549*'[2]Off Peak Detail'!J30)+(0.196078431372549*'[2]Off Peak Detail'!J49)</f>
        <v>1.69000005722046</v>
      </c>
      <c r="J11" s="39" t="n">
        <v>2.92770914251154</v>
      </c>
      <c r="K11" s="31" t="n">
        <f aca="false">AVERAGE(L11:M11)</f>
        <v>1.69000005722046</v>
      </c>
      <c r="L11" s="40" t="n">
        <f aca="false">AK11</f>
        <v>1.69000005722046</v>
      </c>
      <c r="M11" s="40" t="n">
        <f aca="false">AL11</f>
        <v>1.69000005722046</v>
      </c>
      <c r="N11" s="31" t="n">
        <f aca="false">AVERAGE(O11:P11)</f>
        <v>1.69000005722046</v>
      </c>
      <c r="O11" s="31" t="n">
        <f aca="false">AM11</f>
        <v>1.69000005722046</v>
      </c>
      <c r="P11" s="31" t="n">
        <f aca="false">AN11</f>
        <v>1.69000005722046</v>
      </c>
      <c r="Q11" s="31" t="n">
        <f aca="false">AO11</f>
        <v>1.69000005722046</v>
      </c>
      <c r="R11" s="31" t="n">
        <f aca="false">AP11</f>
        <v>5.66000003814697</v>
      </c>
      <c r="S11" s="31" t="n">
        <f aca="false">AVERAGE(T11:U11)</f>
        <v>5.52165874418258</v>
      </c>
      <c r="T11" s="31" t="n">
        <f aca="false">AQ11</f>
        <v>5.48127663389166</v>
      </c>
      <c r="U11" s="31" t="n">
        <f aca="false">AR11</f>
        <v>5.5620408544735</v>
      </c>
      <c r="V11" s="31" t="n">
        <f aca="false">AS11</f>
        <v>1.69000005722046</v>
      </c>
      <c r="W11" s="31" t="n">
        <f aca="false">AVERAGE(X11:Z11)</f>
        <v>1.69000005722046</v>
      </c>
      <c r="X11" s="31" t="n">
        <f aca="false">AT11</f>
        <v>1.69000005722046</v>
      </c>
      <c r="Y11" s="40" t="n">
        <f aca="false">AU11</f>
        <v>1.69000005722046</v>
      </c>
      <c r="Z11" s="40" t="n">
        <f aca="false">AV11</f>
        <v>1.69000005722046</v>
      </c>
      <c r="AA11" s="39" t="n">
        <v>2.67851663176718</v>
      </c>
      <c r="AB11" s="39" t="n">
        <v>2.67851663176718</v>
      </c>
      <c r="AC11" s="39" t="n">
        <v>2.65668994790586</v>
      </c>
      <c r="AD11" s="39" t="n">
        <v>2.65500874809597</v>
      </c>
      <c r="AE11" s="39" t="n">
        <v>2.66138777905761</v>
      </c>
      <c r="AF11" s="39" t="n">
        <v>2.65980338824754</v>
      </c>
      <c r="AG11" s="42" t="n">
        <v>2.67729501375252</v>
      </c>
      <c r="AH11" s="35"/>
      <c r="AI11" s="36"/>
      <c r="AJ11" s="3"/>
      <c r="AK11" s="51" t="n">
        <f aca="false">(0.659574468085106*'[2]Off Peak Detail'!AF11)+(0.170212765957447*'[2]Off Peak Detail'!AF30)+(0.170212765957447*'[2]Off Peak Detail'!AF49)</f>
        <v>1.69000005722046</v>
      </c>
      <c r="AL11" s="51" t="n">
        <f aca="false">(0.636363636363636*'[2]Off Peak Detail'!AG11)+(0.181818181818182*'[2]Off Peak Detail'!AG30)+(0.181818181818182*'[2]Off Peak Detail'!AG49)</f>
        <v>1.69000005722046</v>
      </c>
      <c r="AM11" s="51" t="n">
        <f aca="false">(0.607843137254902*'[2]Off Peak Detail'!AH11)+(0.196078431372549*'[2]Off Peak Detail'!AH30)+(0.196078431372549*'[2]Off Peak Detail'!AH49)</f>
        <v>1.69000005722046</v>
      </c>
      <c r="AN11" s="51" t="n">
        <f aca="false">(0.652173913043478*'[2]Off Peak Detail'!AI11)+(0.173913043478261*'[2]Off Peak Detail'!AI30)+(0.173913043478261*'[2]Off Peak Detail'!AI49)</f>
        <v>1.69000005722046</v>
      </c>
      <c r="AO11" s="51" t="n">
        <f aca="false">(0.659574468085106*'[2]Off Peak Detail'!AJ11)+(0.170212765957447*'[2]Off Peak Detail'!AJ30)+(0.170212765957447*'[2]Off Peak Detail'!AJ49)</f>
        <v>1.69000005722046</v>
      </c>
      <c r="AP11" s="51" t="n">
        <f aca="false">(0.6*'[2]Off Peak Detail'!AK11)+(0.2*'[2]Off Peak Detail'!AK30)+(0.2*'[2]Off Peak Detail'!AK49)</f>
        <v>5.66000003814697</v>
      </c>
      <c r="AQ11" s="51" t="n">
        <f aca="false">(0.659574468085106*'[2]Off Peak Detail'!AL11)+(0.170212765957447*'[2]Off Peak Detail'!AL30)+(0.170212765957447*'[2]Off Peak Detail'!AL49)</f>
        <v>5.48127663389166</v>
      </c>
      <c r="AR11" s="51" t="n">
        <f aca="false">(0.63265306122449*'[2]Off Peak Detail'!AM11)+(0.204081632653061*'[2]Off Peak Detail'!AM30)+(0.163265306122449*'[2]Off Peak Detail'!AM49)</f>
        <v>5.5620408544735</v>
      </c>
      <c r="AS11" s="51" t="n">
        <f aca="false">(0.625*'[2]Off Peak Detail'!AN11)+(0.166666666666667*'[2]Off Peak Detail'!AN30)+(0.208333333333333*'[2]Off Peak Detail'!AN49)</f>
        <v>1.69000005722046</v>
      </c>
      <c r="AT11" s="51" t="n">
        <f aca="false">(0.659574468085106*'[2]Off Peak Detail'!AO11)+(0.170212765957447*'[2]Off Peak Detail'!AO30)+(0.170212765957447*'[2]Off Peak Detail'!AO49)</f>
        <v>1.69000005722046</v>
      </c>
      <c r="AU11" s="51" t="n">
        <f aca="false">(0.625*'[2]Off Peak Detail'!AP11)+(0.208333333333333*'[2]Off Peak Detail'!AP30)+(0.166666666666667*'[2]Off Peak Detail'!AP49)</f>
        <v>1.69000005722046</v>
      </c>
      <c r="AV11" s="51" t="n">
        <f aca="false">(0.63265306122449*'[2]Off Peak Detail'!AQ11)+(0.163265306122449*'[2]Off Peak Detail'!AQ30)+(0.204081632653061*'[2]Off Peak Detail'!AQ49)</f>
        <v>1.69000005722046</v>
      </c>
      <c r="AW11" s="51" t="n">
        <f aca="false">(0.659574468085106*'[2]Off Peak Detail'!AR11)+(0.170212765957447*'[2]Off Peak Detail'!AR30)+(0.170212765957447*'[2]Off Peak Detail'!AR49)</f>
        <v>1.69000005722046</v>
      </c>
      <c r="AX11" s="51" t="n">
        <f aca="false">(0.636363636363636*'[2]Off Peak Detail'!AS11)+(0.181818181818182*'[2]Off Peak Detail'!AS30)+(0.181818181818182*'[2]Off Peak Detail'!AS49)</f>
        <v>1.69000005722046</v>
      </c>
      <c r="AY11" s="51" t="n">
        <f aca="false">(0.607843137254902*'[2]Off Peak Detail'!AT11)+(0.196078431372549*'[2]Off Peak Detail'!AT30)+(0.196078431372549*'[2]Off Peak Detail'!AT49)</f>
        <v>1.69000005722046</v>
      </c>
      <c r="AZ11" s="51" t="n">
        <f aca="false">(0.652173913043478*'[2]Off Peak Detail'!AU11)+(0.173913043478261*'[2]Off Peak Detail'!AU30)+(0.173913043478261*'[2]Off Peak Detail'!AU49)</f>
        <v>1.69000005722046</v>
      </c>
      <c r="BA11" s="51" t="n">
        <f aca="false">(0.63265306122449*'[2]Off Peak Detail'!AV11)+(0.204081632653061*'[2]Off Peak Detail'!AV30)+(0.163265306122449*'[2]Off Peak Detail'!AV49)</f>
        <v>1.69000005722046</v>
      </c>
      <c r="BB11" s="51" t="n">
        <f aca="false">(0.625*'[2]Off Peak Detail'!AW11)+(0.166666666666667*'[2]Off Peak Detail'!AW30)+(0.208333333333333*'[2]Off Peak Detail'!AW49)</f>
        <v>5.58500003814697</v>
      </c>
      <c r="BC11" s="51" t="n">
        <f aca="false">(0.659574468085106*'[2]Off Peak Detail'!AX11)+(0.170212765957447*'[2]Off Peak Detail'!AX30)+(0.170212765957447*'[2]Off Peak Detail'!AX49)</f>
        <v>5.48127663389166</v>
      </c>
      <c r="BD11" s="51" t="n">
        <f aca="false">(0.607843137254902*'[2]Off Peak Detail'!AY11)+(0.196078431372549*'[2]Off Peak Detail'!AY30)+(0.196078431372549*'[2]Off Peak Detail'!AY49)</f>
        <v>5.63647062638227</v>
      </c>
      <c r="BE11" s="51" t="n">
        <f aca="false">(0.652173913043478*'[2]Off Peak Detail'!AZ11)+(0.173913043478261*'[2]Off Peak Detail'!AZ30)+(0.173913043478261*'[2]Off Peak Detail'!AZ49)</f>
        <v>1.69000005722046</v>
      </c>
      <c r="BF11" s="51" t="n">
        <f aca="false">(0.659574468085106*'[2]Off Peak Detail'!BA11)+(0.170212765957447*'[2]Off Peak Detail'!BA30)+(0.170212765957447*'[2]Off Peak Detail'!BA49)</f>
        <v>1.69000005722046</v>
      </c>
      <c r="BG11" s="51" t="n">
        <f aca="false">(0.6*'[2]Off Peak Detail'!BB11)+(0.2*'[2]Off Peak Detail'!BB30)+(0.2*'[2]Off Peak Detail'!BB49)</f>
        <v>1.69000005722046</v>
      </c>
      <c r="BH11" s="51" t="n">
        <f aca="false">(0.659574468085106*'[2]Off Peak Detail'!BC11)+(0.170212765957447*'[2]Off Peak Detail'!BC30)+(0.170212765957447*'[2]Off Peak Detail'!BC49)</f>
        <v>1.69000005722046</v>
      </c>
      <c r="BI11" s="51" t="n">
        <f aca="false">(0.63265306122449*'[2]Off Peak Detail'!BD11)+(0.204081632653061*'[2]Off Peak Detail'!BD30)+(0.163265306122449*'[2]Off Peak Detail'!BD49)</f>
        <v>1.69000005722046</v>
      </c>
      <c r="BJ11" s="51" t="n">
        <f aca="false">(0.617021276595745*'[2]Off Peak Detail'!BE11)+(0.170212765957447*'[2]Off Peak Detail'!BE30)+(0.212765957446809*'[2]Off Peak Detail'!BE49)</f>
        <v>1.69000005722046</v>
      </c>
      <c r="BK11" s="51" t="n">
        <f aca="false">(0.659574468085106*'[2]Off Peak Detail'!BF11)+(0.170212765957447*'[2]Off Peak Detail'!BF30)+(0.170212765957447*'[2]Off Peak Detail'!BF49)</f>
        <v>1.69000005722046</v>
      </c>
      <c r="BL11" s="51" t="n">
        <f aca="false">(0.652173913043478*'[2]Off Peak Detail'!BG11)+(0.173913043478261*'[2]Off Peak Detail'!BG30)+(0.173913043478261*'[2]Off Peak Detail'!BG49)</f>
        <v>1.69000005722046</v>
      </c>
      <c r="BM11" s="51" t="n">
        <f aca="false">(0.607843137254902*'[2]Off Peak Detail'!BH11)+(0.196078431372549*'[2]Off Peak Detail'!BH30)+(0.196078431372549*'[2]Off Peak Detail'!BH49)</f>
        <v>1.69000005722046</v>
      </c>
      <c r="BN11" s="51" t="n">
        <f aca="false">(0.652173913043478*'[2]Off Peak Detail'!BI11)+(0.173913043478261*'[2]Off Peak Detail'!BI30)+(0.173913043478261*'[2]Off Peak Detail'!BI49)</f>
        <v>5.50347829901654</v>
      </c>
      <c r="BO11" s="51" t="n">
        <f aca="false">(0.63265306122449*'[2]Off Peak Detail'!BJ11)+(0.204081632653061*'[2]Off Peak Detail'!BJ30)+(0.163265306122449*'[2]Off Peak Detail'!BJ49)</f>
        <v>5.5620408544735</v>
      </c>
      <c r="BP11" s="51" t="n">
        <f aca="false">(0.63265306122449*'[2]Off Peak Detail'!BK11)+(0.163265306122449*'[2]Off Peak Detail'!BK30)+(0.204081632653061*'[2]Off Peak Detail'!BK49)</f>
        <v>5.5620408544735</v>
      </c>
      <c r="BQ11" s="51" t="n">
        <f aca="false">(0.652173913043478*'[2]Off Peak Detail'!BL11)+(0.173913043478261*'[2]Off Peak Detail'!BL30)+(0.173913043478261*'[2]Off Peak Detail'!BL49)</f>
        <v>1.69000005722046</v>
      </c>
      <c r="BR11" s="51" t="n">
        <f aca="false">(0.607843137254902*'[2]Off Peak Detail'!BM11)+(0.196078431372549*'[2]Off Peak Detail'!BM30)+(0.196078431372549*'[2]Off Peak Detail'!BM49)</f>
        <v>1.69000005722046</v>
      </c>
      <c r="BS11" s="51" t="n">
        <f aca="false">(0.652173913043478*'[2]Off Peak Detail'!BN11)+(0.173913043478261*'[2]Off Peak Detail'!BN30)+(0.173913043478261*'[2]Off Peak Detail'!BN49)</f>
        <v>1.69000005722046</v>
      </c>
      <c r="BT11" s="51" t="n">
        <f aca="false">(0.659574468085106*'[2]Off Peak Detail'!BO11)+(0.170212765957447*'[2]Off Peak Detail'!BO30)+(0.170212765957447*'[2]Off Peak Detail'!BO49)</f>
        <v>1.69000005722046</v>
      </c>
      <c r="BU11" s="51" t="n">
        <f aca="false">(0.607843137254902*'[2]Off Peak Detail'!BP11)+(0.196078431372549*'[2]Off Peak Detail'!BP30)+(0.196078431372549*'[2]Off Peak Detail'!BP49)</f>
        <v>1.69000005722046</v>
      </c>
      <c r="BV11" s="51" t="n">
        <f aca="false">(0.636363636363636*'[2]Off Peak Detail'!BQ11)+(0.181818181818182*'[2]Off Peak Detail'!BQ30)+(0.181818181818182*'[2]Off Peak Detail'!BQ49)</f>
        <v>1.69000005722046</v>
      </c>
      <c r="BW11" s="51" t="n">
        <f aca="false">(0.659574468085106*'[2]Off Peak Detail'!BR11)+(0.170212765957447*'[2]Off Peak Detail'!BR30)+(0.170212765957447*'[2]Off Peak Detail'!BR49)</f>
        <v>1.69000005722046</v>
      </c>
      <c r="BX11" s="51" t="n">
        <f aca="false">(0.625*'[2]Off Peak Detail'!BS11)+(0.208333333333333*'[2]Off Peak Detail'!BS30)+(0.166666666666667*'[2]Off Peak Detail'!BS49)</f>
        <v>1.69000005722046</v>
      </c>
      <c r="BY11" s="51" t="n">
        <f aca="false">(0.63265306122449*'[2]Off Peak Detail'!BT11)+(0.163265306122449*'[2]Off Peak Detail'!BT30)+(0.204081632653061*'[2]Off Peak Detail'!BT49)</f>
        <v>1.69000005722046</v>
      </c>
      <c r="BZ11" s="51" t="n">
        <f aca="false">(0.652173913043478*'[2]Off Peak Detail'!BU11)+(0.173913043478261*'[2]Off Peak Detail'!BU30)+(0.173913043478261*'[2]Off Peak Detail'!BU49)</f>
        <v>5.50347829901654</v>
      </c>
      <c r="CA11" s="51" t="n">
        <f aca="false">(0.607843137254902*'[2]Off Peak Detail'!BV11)+(0.196078431372549*'[2]Off Peak Detail'!BV30)+(0.196078431372549*'[2]Off Peak Detail'!BV49)</f>
        <v>5.63647062638227</v>
      </c>
      <c r="CB11" s="51" t="n">
        <f aca="false">(0.659574468085106*'[2]Off Peak Detail'!BW11)+(0.170212765957447*'[2]Off Peak Detail'!BW30)+(0.170212765957447*'[2]Off Peak Detail'!BW49)</f>
        <v>5.48127663389166</v>
      </c>
      <c r="CC11" s="51" t="n">
        <f aca="false">(0.652173913043478*'[2]Off Peak Detail'!BX11)+(0.173913043478261*'[2]Off Peak Detail'!BX30)+(0.173913043478261*'[2]Off Peak Detail'!BX49)</f>
        <v>1.69000005722046</v>
      </c>
      <c r="CD11" s="51" t="n">
        <f aca="false">(0.607843137254902*'[2]Off Peak Detail'!BY11)+(0.196078431372549*'[2]Off Peak Detail'!BY30)+(0.196078431372549*'[2]Off Peak Detail'!BY49)</f>
        <v>1.69000005722046</v>
      </c>
      <c r="CE11" s="51" t="n">
        <f aca="false">(0.652173913043478*'[2]Off Peak Detail'!BZ11)+(0.173913043478261*'[2]Off Peak Detail'!BZ30)+(0.173913043478261*'[2]Off Peak Detail'!BZ49)</f>
        <v>1.69000005722046</v>
      </c>
      <c r="CF11" s="51" t="n">
        <f aca="false">(0.63265306122449*'[2]Off Peak Detail'!CA11)+(0.204081632653061*'[2]Off Peak Detail'!CA30)+(0.163265306122449*'[2]Off Peak Detail'!CA49)</f>
        <v>1.69000005722046</v>
      </c>
      <c r="CG11" s="51" t="n">
        <f aca="false">(0.63265306122449*'[2]Off Peak Detail'!CB11)+(0.163265306122449*'[2]Off Peak Detail'!CB30)+(0.204081632653061*'[2]Off Peak Detail'!CB49)</f>
        <v>1.69000005722046</v>
      </c>
      <c r="CH11" s="51" t="n">
        <f aca="false">(0.636363636363636*'[2]Off Peak Detail'!CC11)+(0.181818181818182*'[2]Off Peak Detail'!CC30)+(0.181818181818182*'[2]Off Peak Detail'!CC49)</f>
        <v>1.69000005722046</v>
      </c>
      <c r="CI11" s="51" t="n">
        <f aca="false">(0.659574468085106*'[2]Off Peak Detail'!CD11)+(0.170212765957447*'[2]Off Peak Detail'!CD30)+(0.170212765957447*'[2]Off Peak Detail'!CD49)</f>
        <v>1.69000005722046</v>
      </c>
      <c r="CJ11" s="51" t="n">
        <f aca="false">(0.6*'[2]Off Peak Detail'!CE11)+(0.2*'[2]Off Peak Detail'!CE30)+(0.2*'[2]Off Peak Detail'!CE49)</f>
        <v>1.69000005722046</v>
      </c>
      <c r="CK11" s="51" t="n">
        <f aca="false">(0.659574468085106*'[2]Off Peak Detail'!CF11)+(0.170212765957447*'[2]Off Peak Detail'!CF30)+(0.170212765957447*'[2]Off Peak Detail'!CF49)</f>
        <v>1.69000005722046</v>
      </c>
      <c r="CL11" s="51" t="n">
        <f aca="false">(0.652173913043478*'[2]Off Peak Detail'!CG11)+(0.173913043478261*'[2]Off Peak Detail'!CG30)+(0.173913043478261*'[2]Off Peak Detail'!CG49)</f>
        <v>5.50347829901654</v>
      </c>
      <c r="CM11" s="51" t="n">
        <f aca="false">(0.607843137254902*'[2]Off Peak Detail'!CH11)+(0.196078431372549*'[2]Off Peak Detail'!CH30)+(0.196078431372549*'[2]Off Peak Detail'!CH49)</f>
        <v>5.63647062638227</v>
      </c>
      <c r="CN11" s="51" t="n">
        <f aca="false">(0.659574468085106*'[2]Off Peak Detail'!CI11)+(0.170212765957447*'[2]Off Peak Detail'!CI30)+(0.170212765957447*'[2]Off Peak Detail'!CI49)</f>
        <v>5.48127663389166</v>
      </c>
      <c r="CO11" s="51" t="n">
        <f aca="false">(0.625*'[2]Off Peak Detail'!CJ11)+(0.208333333333333*'[2]Off Peak Detail'!CJ30)+(0.166666666666667*'[2]Off Peak Detail'!CJ49)</f>
        <v>1.69000005722046</v>
      </c>
      <c r="CP11" s="51" t="n">
        <f aca="false">(0.63265306122449*'[2]Off Peak Detail'!CK11)+(0.163265306122449*'[2]Off Peak Detail'!CK30)+(0.204081632653061*'[2]Off Peak Detail'!CK49)</f>
        <v>1.69000005722046</v>
      </c>
      <c r="CQ11" s="51" t="n">
        <f aca="false">(0.652173913043478*'[2]Off Peak Detail'!CL11)+(0.173913043478261*'[2]Off Peak Detail'!CL30)+(0.173913043478261*'[2]Off Peak Detail'!CL49)</f>
        <v>1.69000005722046</v>
      </c>
      <c r="CR11" s="51" t="n">
        <f aca="false">(0.607843137254902*'[2]Off Peak Detail'!CM11)+(0.196078431372549*'[2]Off Peak Detail'!CM30)+(0.196078431372549*'[2]Off Peak Detail'!CM49)</f>
        <v>1.69000005722046</v>
      </c>
      <c r="CS11" s="51" t="n">
        <f aca="false">(0.659574468085106*'[2]Off Peak Detail'!CN11)+(0.170212765957447*'[2]Off Peak Detail'!CN30)+(0.170212765957447*'[2]Off Peak Detail'!CN49)</f>
        <v>1.69000005722046</v>
      </c>
      <c r="CT11" s="51" t="n">
        <f aca="false">(0.636363636363636*'[2]Off Peak Detail'!CO11)+(0.181818181818182*'[2]Off Peak Detail'!CO30)+(0.181818181818182*'[2]Off Peak Detail'!CO49)</f>
        <v>1.69000005722046</v>
      </c>
      <c r="CU11" s="51" t="n">
        <f aca="false">(0.63265306122449*'[2]Off Peak Detail'!CP11)+(0.204081632653061*'[2]Off Peak Detail'!CP30)+(0.163265306122449*'[2]Off Peak Detail'!CP49)</f>
        <v>1.69000005722046</v>
      </c>
      <c r="CV11" s="51" t="n">
        <f aca="false">(0.625*'[2]Off Peak Detail'!CQ11)+(0.166666666666667*'[2]Off Peak Detail'!CQ30)+(0.208333333333333*'[2]Off Peak Detail'!CQ49)</f>
        <v>1.69000005722046</v>
      </c>
      <c r="CW11" s="51" t="n">
        <f aca="false">(0.659574468085106*'[2]Off Peak Detail'!CR11)+(0.170212765957447*'[2]Off Peak Detail'!CR30)+(0.170212765957447*'[2]Off Peak Detail'!CR49)</f>
        <v>1.69000005722046</v>
      </c>
      <c r="CX11" s="51" t="n">
        <f aca="false">(0.625*'[2]Off Peak Detail'!CS11)+(0.208333333333333*'[2]Off Peak Detail'!CS30)+(0.166666666666667*'[2]Off Peak Detail'!CS49)</f>
        <v>5.58500003814697</v>
      </c>
      <c r="CY11" s="51" t="n">
        <f aca="false">(0.63265306122449*'[2]Off Peak Detail'!CT11)+(0.163265306122449*'[2]Off Peak Detail'!CT30)+(0.204081632653061*'[2]Off Peak Detail'!CT49)</f>
        <v>5.5620408544735</v>
      </c>
      <c r="CZ11" s="51" t="n">
        <f aca="false">(0.659574468085106*'[2]Off Peak Detail'!CU11)+(0.170212765957447*'[2]Off Peak Detail'!CU30)+(0.170212765957447*'[2]Off Peak Detail'!CU49)</f>
        <v>5.48127663389166</v>
      </c>
      <c r="DA11" s="51" t="n">
        <f aca="false">(0.6*'[2]Off Peak Detail'!CV11)+(0.2*'[2]Off Peak Detail'!CV30)+(0.2*'[2]Off Peak Detail'!CV49)</f>
        <v>1.69000005722046</v>
      </c>
      <c r="DB11" s="51" t="n">
        <f aca="false">(0.659574468085106*'[2]Off Peak Detail'!CW11)+(0.170212765957447*'[2]Off Peak Detail'!CW30)+(0.170212765957447*'[2]Off Peak Detail'!CW49)</f>
        <v>1.69000005722046</v>
      </c>
      <c r="DC11" s="51" t="n">
        <f aca="false">(0.652173913043478*'[2]Off Peak Detail'!CX11)+(0.173913043478261*'[2]Off Peak Detail'!CX30)+(0.173913043478261*'[2]Off Peak Detail'!CX49)</f>
        <v>1.69000005722046</v>
      </c>
      <c r="DD11" s="51" t="n">
        <f aca="false">(0.607843137254902*'[2]Off Peak Detail'!CY11)+(0.196078431372549*'[2]Off Peak Detail'!CY30)+(0.196078431372549*'[2]Off Peak Detail'!CY49)</f>
        <v>1.69000005722046</v>
      </c>
      <c r="DE11" s="51" t="n">
        <f aca="false">(0.659574468085106*'[2]Off Peak Detail'!CZ11)+(0.170212765957447*'[2]Off Peak Detail'!CZ30)+(0.170212765957447*'[2]Off Peak Detail'!CZ49)</f>
        <v>1.69000005722046</v>
      </c>
      <c r="DF11" s="51" t="n">
        <f aca="false">(0.644444444444444*'[2]Off Peak Detail'!DA11)+(0.177777777777778*'[2]Off Peak Detail'!DA30)+(0.177777777777778*'[2]Off Peak Detail'!DA49)</f>
        <v>1.69000005722046</v>
      </c>
      <c r="DG11" s="51" t="n">
        <f aca="false">(0.607843137254902*'[2]Off Peak Detail'!DB11)+(0.196078431372549*'[2]Off Peak Detail'!DB30)+(0.196078431372549*'[2]Off Peak Detail'!DB49)</f>
        <v>1.69000005722046</v>
      </c>
      <c r="DH11" s="51" t="n">
        <f aca="false">(0.652173913043478*'[2]Off Peak Detail'!DC11)+(0.173913043478261*'[2]Off Peak Detail'!DC30)+(0.173913043478261*'[2]Off Peak Detail'!DC49)</f>
        <v>1.69000005722046</v>
      </c>
      <c r="DI11" s="51" t="n">
        <f aca="false">(0.63265306122449*'[2]Off Peak Detail'!DD11)+(0.204081632653061*'[2]Off Peak Detail'!DD30)+(0.163265306122449*'[2]Off Peak Detail'!DD49)</f>
        <v>1.69000005722046</v>
      </c>
      <c r="DJ11" s="51" t="n">
        <f aca="false">(0.625*'[2]Off Peak Detail'!DE11)+(0.166666666666667*'[2]Off Peak Detail'!DE30)+(0.208333333333333*'[2]Off Peak Detail'!DE49)</f>
        <v>5.58500003814697</v>
      </c>
      <c r="DK11" s="51" t="n">
        <f aca="false">(0.659574468085106*'[2]Off Peak Detail'!DF11)+(0.170212765957447*'[2]Off Peak Detail'!DF30)+(0.170212765957447*'[2]Off Peak Detail'!DF49)</f>
        <v>5.48127663389166</v>
      </c>
      <c r="DL11" s="51" t="n">
        <f aca="false">(0.607843137254902*'[2]Off Peak Detail'!DG11)+(0.196078431372549*'[2]Off Peak Detail'!DG30)+(0.196078431372549*'[2]Off Peak Detail'!DG49)</f>
        <v>5.63647062638227</v>
      </c>
      <c r="DM11" s="51" t="n">
        <f aca="false">(0.652173913043478*'[2]Off Peak Detail'!DH11)+(0.173913043478261*'[2]Off Peak Detail'!DH30)+(0.173913043478261*'[2]Off Peak Detail'!DH49)</f>
        <v>1.69000005722046</v>
      </c>
      <c r="DN11" s="51" t="n">
        <f aca="false">(0.659574468085106*'[2]Off Peak Detail'!DI11)+(0.170212765957447*'[2]Off Peak Detail'!DI30)+(0.170212765957447*'[2]Off Peak Detail'!DI49)</f>
        <v>1.69000005722046</v>
      </c>
      <c r="DO11" s="51" t="n">
        <f aca="false">(0.6*'[2]Off Peak Detail'!DJ11)+(0.2*'[2]Off Peak Detail'!DJ30)+(0.2*'[2]Off Peak Detail'!DJ49)</f>
        <v>1.69000005722046</v>
      </c>
      <c r="DP11" s="51" t="n">
        <f aca="false">(0.659574468085106*'[2]Off Peak Detail'!DK11)+(0.170212765957447*'[2]Off Peak Detail'!DK30)+(0.170212765957447*'[2]Off Peak Detail'!DK49)</f>
        <v>1.69000005722046</v>
      </c>
      <c r="DQ11" s="51" t="n">
        <f aca="false">(0.63265306122449*'[2]Off Peak Detail'!DL11)+(0.204081632653061*'[2]Off Peak Detail'!DL30)+(0.163265306122449*'[2]Off Peak Detail'!DL49)</f>
        <v>1.69000005722046</v>
      </c>
      <c r="DR11" s="51" t="n">
        <f aca="false">(0.636363636363636*'[2]Off Peak Detail'!DM11)+(0.181818181818182*'[2]Off Peak Detail'!DM30)+(0.181818181818182*'[2]Off Peak Detail'!DM49)</f>
        <v>1.69000005722046</v>
      </c>
      <c r="DS11" s="51" t="n">
        <f aca="false">(0.63265306122449*'[2]Off Peak Detail'!DN11)+(0.163265306122449*'[2]Off Peak Detail'!DN30)+(0.204081632653061*'[2]Off Peak Detail'!DN49)</f>
        <v>1.69000005722046</v>
      </c>
      <c r="DT11" s="51" t="n">
        <f aca="false">(0.652173913043478*'[2]Off Peak Detail'!DO11)+(0.173913043478261*'[2]Off Peak Detail'!DO30)+(0.173913043478261*'[2]Off Peak Detail'!DO49)</f>
        <v>1.69000005722046</v>
      </c>
      <c r="DU11" s="51" t="n">
        <f aca="false">(0.607843137254902*'[2]Off Peak Detail'!DP11)+(0.196078431372549*'[2]Off Peak Detail'!DP30)+(0.196078431372549*'[2]Off Peak Detail'!DP49)</f>
        <v>1.69000005722046</v>
      </c>
      <c r="DV11" s="51" t="n">
        <f aca="false">(0.652173913043478*'[2]Off Peak Detail'!DQ11)+(0.173913043478261*'[2]Off Peak Detail'!DQ30)+(0.173913043478261*'[2]Off Peak Detail'!DQ49)</f>
        <v>5.50347829901654</v>
      </c>
      <c r="DW11" s="51" t="n">
        <f aca="false">(0.659574468085106*'[2]Off Peak Detail'!DR11)+(0.170212765957447*'[2]Off Peak Detail'!DR30)+(0.170212765957447*'[2]Off Peak Detail'!DR49)</f>
        <v>5.48127663389166</v>
      </c>
      <c r="DX11" s="51" t="n">
        <f aca="false">(0.607843137254902*'[2]Off Peak Detail'!DS11)+(0.196078431372549*'[2]Off Peak Detail'!DS30)+(0.196078431372549*'[2]Off Peak Detail'!DS49)</f>
        <v>5.63647062638227</v>
      </c>
      <c r="DY11" s="51" t="n">
        <f aca="false">(0.652173913043478*'[2]Off Peak Detail'!DT11)+(0.173913043478261*'[2]Off Peak Detail'!DT30)+(0.173913043478261*'[2]Off Peak Detail'!DT49)</f>
        <v>1.69000005722046</v>
      </c>
      <c r="DZ11" s="51" t="n">
        <f aca="false">(0.63265306122449*'[2]Off Peak Detail'!DU11)+(0.204081632653061*'[2]Off Peak Detail'!DU30)+(0.163265306122449*'[2]Off Peak Detail'!DU49)</f>
        <v>1.69000005722046</v>
      </c>
      <c r="EA11" s="51" t="n">
        <f aca="false">(0.625*'[2]Off Peak Detail'!DV11)+(0.166666666666667*'[2]Off Peak Detail'!DV30)+(0.208333333333333*'[2]Off Peak Detail'!DV49)</f>
        <v>1.69000005722046</v>
      </c>
      <c r="EB11" s="51" t="n">
        <f aca="false">(0.659574468085106*'[2]Off Peak Detail'!DW11)+(0.170212765957447*'[2]Off Peak Detail'!DW30)+(0.170212765957447*'[2]Off Peak Detail'!DW49)</f>
        <v>1.69000005722046</v>
      </c>
      <c r="EC11" s="51" t="n">
        <f aca="false">(0.607843137254902*'[2]Off Peak Detail'!DX11)+(0.196078431372549*'[2]Off Peak Detail'!DX30)+(0.196078431372549*'[2]Off Peak Detail'!DX49)</f>
        <v>1.69000005722046</v>
      </c>
      <c r="ED11" s="51" t="n">
        <f aca="false">(0.636363636363636*'[2]Off Peak Detail'!DY11)+(0.181818181818182*'[2]Off Peak Detail'!DY30)+(0.181818181818182*'[2]Off Peak Detail'!DY49)</f>
        <v>1.69000005722046</v>
      </c>
      <c r="EE11" s="51" t="n">
        <f aca="false">(0.659574468085106*'[2]Off Peak Detail'!DZ11)+(0.170212765957447*'[2]Off Peak Detail'!DZ30)+(0.170212765957447*'[2]Off Peak Detail'!DZ49)</f>
        <v>1.69000005722046</v>
      </c>
      <c r="EF11" s="51" t="n">
        <f aca="false">(0.652173913043478*'[2]Off Peak Detail'!EA11)+(0.173913043478261*'[2]Off Peak Detail'!EA30)+(0.173913043478261*'[2]Off Peak Detail'!EA49)</f>
        <v>1.69000005722046</v>
      </c>
      <c r="EG11" s="51" t="n">
        <f aca="false">(0.607843137254902*'[2]Off Peak Detail'!EB11)+(0.196078431372549*'[2]Off Peak Detail'!EB30)+(0.196078431372549*'[2]Off Peak Detail'!EB49)</f>
        <v>1.69000005722046</v>
      </c>
      <c r="EH11" s="51" t="n">
        <f aca="false">(0.652173913043478*'[2]Off Peak Detail'!EC11)+(0.173913043478261*'[2]Off Peak Detail'!EC30)+(0.173913043478261*'[2]Off Peak Detail'!EC49)</f>
        <v>5.50347829901654</v>
      </c>
      <c r="EI11" s="51" t="n">
        <f aca="false">(0.63265306122449*'[2]Off Peak Detail'!ED11)+(0.204081632653061*'[2]Off Peak Detail'!ED30)+(0.163265306122449*'[2]Off Peak Detail'!ED49)</f>
        <v>5.5620408544735</v>
      </c>
      <c r="EJ11" s="51" t="n">
        <f aca="false">(0.63265306122449*'[2]Off Peak Detail'!EE11)+(0.163265306122449*'[2]Off Peak Detail'!EE30)+(0.204081632653061*'[2]Off Peak Detail'!EE49)</f>
        <v>5.5620408544735</v>
      </c>
      <c r="EK11" s="51" t="n">
        <f aca="false">(0.652173913043478*'[2]Off Peak Detail'!EF11)+(0.173913043478261*'[2]Off Peak Detail'!EF30)+(0.173913043478261*'[2]Off Peak Detail'!EF49)</f>
        <v>1.69000005722046</v>
      </c>
      <c r="EL11" s="51" t="n">
        <f aca="false">(0.607843137254902*'[2]Off Peak Detail'!EG11)+(0.196078431372549*'[2]Off Peak Detail'!EG30)+(0.196078431372549*'[2]Off Peak Detail'!EG49)</f>
        <v>1.69000005722046</v>
      </c>
      <c r="EM11" s="51" t="n">
        <f aca="false">(0.652173913043478*'[2]Off Peak Detail'!EH11)+(0.173913043478261*'[2]Off Peak Detail'!EH30)+(0.173913043478261*'[2]Off Peak Detail'!EH49)</f>
        <v>1.69000005722046</v>
      </c>
      <c r="EN11" s="51" t="n">
        <f aca="false">(0.659574468085106*'[2]Off Peak Detail'!EI11)+(0.170212765957447*'[2]Off Peak Detail'!EI30)+(0.170212765957447*'[2]Off Peak Detail'!EI49)</f>
        <v>1.69000005722046</v>
      </c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</row>
    <row r="12" customFormat="false" ht="13.7" hidden="false" customHeight="true" outlineLevel="0" collapsed="false">
      <c r="A12" s="37" t="s">
        <v>23</v>
      </c>
      <c r="B12" s="9"/>
      <c r="C12" s="51" t="n">
        <f aca="false">(0.647058823529412*'[2]Off Peak Detail'!D12)+(0.176470588235294*'[2]Off Peak Detail'!D31)+(0.176470588235294*'[2]Off Peak Detail'!D50)</f>
        <v>4.55999994277954</v>
      </c>
      <c r="D12" s="51" t="n">
        <f aca="false">(0.659574468085106*'[2]Off Peak Detail'!E12)+(0.170212765957447*'[2]Off Peak Detail'!E31)+(0.170212765957447*'[2]Off Peak Detail'!E50)</f>
        <v>4.55999994277954</v>
      </c>
      <c r="E12" s="51" t="n">
        <f aca="false">(0.6*'[2]Off Peak Detail'!F12)+(0.2*'[2]Off Peak Detail'!F31)+(0.2*'[2]Off Peak Detail'!F50)</f>
        <v>5.13000011444092</v>
      </c>
      <c r="F12" s="31" t="n">
        <f aca="false">AVERAGE(G12:I12)</f>
        <v>5.13000011444092</v>
      </c>
      <c r="G12" s="51" t="n">
        <f aca="false">(0.659574468085106*'[2]Off Peak Detail'!H12)+(0.170212765957447*'[2]Off Peak Detail'!H31)+(0.170212765957447*'[2]Off Peak Detail'!H50)</f>
        <v>5.13000011444092</v>
      </c>
      <c r="H12" s="51" t="n">
        <f aca="false">(0.652173913043478*'[2]Off Peak Detail'!I12)+(0.173913043478261*'[2]Off Peak Detail'!I31)+(0.173913043478261*'[2]Off Peak Detail'!I50)</f>
        <v>5.13000011444092</v>
      </c>
      <c r="I12" s="51" t="n">
        <f aca="false">(0.607843137254902*'[2]Off Peak Detail'!J12)+(0.196078431372549*'[2]Off Peak Detail'!J31)+(0.196078431372549*'[2]Off Peak Detail'!J50)</f>
        <v>5.13000011444092</v>
      </c>
      <c r="J12" s="39" t="n">
        <v>4.96210915478793</v>
      </c>
      <c r="K12" s="31" t="n">
        <f aca="false">AVERAGE(L12:M12)</f>
        <v>0</v>
      </c>
      <c r="L12" s="40" t="n">
        <f aca="false">AK12</f>
        <v>0</v>
      </c>
      <c r="M12" s="40" t="n">
        <f aca="false">AL12</f>
        <v>0</v>
      </c>
      <c r="N12" s="31" t="n">
        <f aca="false">AVERAGE(O12:P12)</f>
        <v>0</v>
      </c>
      <c r="O12" s="31" t="n">
        <f aca="false">AM12</f>
        <v>0</v>
      </c>
      <c r="P12" s="31" t="n">
        <f aca="false">AN12</f>
        <v>0</v>
      </c>
      <c r="Q12" s="31" t="n">
        <f aca="false">AO12</f>
        <v>0</v>
      </c>
      <c r="R12" s="31" t="n">
        <f aca="false">AP12</f>
        <v>0</v>
      </c>
      <c r="S12" s="31" t="n">
        <f aca="false">AVERAGE(T12:U12)</f>
        <v>0</v>
      </c>
      <c r="T12" s="31" t="n">
        <f aca="false">AQ12</f>
        <v>0</v>
      </c>
      <c r="U12" s="31" t="n">
        <f aca="false">AR12</f>
        <v>0</v>
      </c>
      <c r="V12" s="31" t="n">
        <f aca="false">AS12</f>
        <v>0</v>
      </c>
      <c r="W12" s="31" t="n">
        <f aca="false">AVERAGE(X12:Z12)</f>
        <v>0</v>
      </c>
      <c r="X12" s="31" t="n">
        <f aca="false">AT12</f>
        <v>0</v>
      </c>
      <c r="Y12" s="40" t="n">
        <f aca="false">AU12</f>
        <v>0</v>
      </c>
      <c r="Z12" s="40" t="n">
        <f aca="false">AV12</f>
        <v>0</v>
      </c>
      <c r="AA12" s="39" t="n">
        <v>0</v>
      </c>
      <c r="AB12" s="39" t="n">
        <v>0</v>
      </c>
      <c r="AC12" s="39" t="n">
        <v>0</v>
      </c>
      <c r="AD12" s="39" t="n">
        <v>0</v>
      </c>
      <c r="AE12" s="39" t="n">
        <v>0</v>
      </c>
      <c r="AF12" s="39" t="n">
        <v>0</v>
      </c>
      <c r="AG12" s="42" t="n">
        <v>0.250934170203509</v>
      </c>
      <c r="AH12" s="35"/>
      <c r="AI12" s="36"/>
      <c r="AJ12" s="3"/>
      <c r="AK12" s="51" t="n">
        <f aca="false">(0.659574468085106*'[2]Off Peak Detail'!AF12)+(0.170212765957447*'[2]Off Peak Detail'!AF31)+(0.170212765957447*'[2]Off Peak Detail'!AF50)</f>
        <v>0</v>
      </c>
      <c r="AL12" s="51" t="n">
        <f aca="false">(0.636363636363636*'[2]Off Peak Detail'!AG12)+(0.181818181818182*'[2]Off Peak Detail'!AG31)+(0.181818181818182*'[2]Off Peak Detail'!AG50)</f>
        <v>0</v>
      </c>
      <c r="AM12" s="51" t="n">
        <f aca="false">(0.607843137254902*'[2]Off Peak Detail'!AH12)+(0.196078431372549*'[2]Off Peak Detail'!AH31)+(0.196078431372549*'[2]Off Peak Detail'!AH50)</f>
        <v>0</v>
      </c>
      <c r="AN12" s="51" t="n">
        <f aca="false">(0.652173913043478*'[2]Off Peak Detail'!AI12)+(0.173913043478261*'[2]Off Peak Detail'!AI31)+(0.173913043478261*'[2]Off Peak Detail'!AI50)</f>
        <v>0</v>
      </c>
      <c r="AO12" s="51" t="n">
        <f aca="false">(0.659574468085106*'[2]Off Peak Detail'!AJ12)+(0.170212765957447*'[2]Off Peak Detail'!AJ31)+(0.170212765957447*'[2]Off Peak Detail'!AJ50)</f>
        <v>0</v>
      </c>
      <c r="AP12" s="51" t="n">
        <f aca="false">(0.6*'[2]Off Peak Detail'!AK12)+(0.2*'[2]Off Peak Detail'!AK31)+(0.2*'[2]Off Peak Detail'!AK50)</f>
        <v>0</v>
      </c>
      <c r="AQ12" s="51" t="n">
        <f aca="false">(0.659574468085106*'[2]Off Peak Detail'!AL12)+(0.170212765957447*'[2]Off Peak Detail'!AL31)+(0.170212765957447*'[2]Off Peak Detail'!AL50)</f>
        <v>0</v>
      </c>
      <c r="AR12" s="51" t="n">
        <f aca="false">(0.63265306122449*'[2]Off Peak Detail'!AM12)+(0.204081632653061*'[2]Off Peak Detail'!AM31)+(0.163265306122449*'[2]Off Peak Detail'!AM50)</f>
        <v>0</v>
      </c>
      <c r="AS12" s="51" t="n">
        <f aca="false">(0.625*'[2]Off Peak Detail'!AN12)+(0.166666666666667*'[2]Off Peak Detail'!AN31)+(0.208333333333333*'[2]Off Peak Detail'!AN50)</f>
        <v>0</v>
      </c>
      <c r="AT12" s="51" t="n">
        <f aca="false">(0.659574468085106*'[2]Off Peak Detail'!AO12)+(0.170212765957447*'[2]Off Peak Detail'!AO31)+(0.170212765957447*'[2]Off Peak Detail'!AO50)</f>
        <v>0</v>
      </c>
      <c r="AU12" s="51" t="n">
        <f aca="false">(0.625*'[2]Off Peak Detail'!AP12)+(0.208333333333333*'[2]Off Peak Detail'!AP31)+(0.166666666666667*'[2]Off Peak Detail'!AP50)</f>
        <v>0</v>
      </c>
      <c r="AV12" s="51" t="n">
        <f aca="false">(0.63265306122449*'[2]Off Peak Detail'!AQ12)+(0.163265306122449*'[2]Off Peak Detail'!AQ31)+(0.204081632653061*'[2]Off Peak Detail'!AQ50)</f>
        <v>0</v>
      </c>
      <c r="AW12" s="51" t="n">
        <f aca="false">(0.659574468085106*'[2]Off Peak Detail'!AR12)+(0.170212765957447*'[2]Off Peak Detail'!AR31)+(0.170212765957447*'[2]Off Peak Detail'!AR50)</f>
        <v>0</v>
      </c>
      <c r="AX12" s="51" t="n">
        <f aca="false">(0.636363636363636*'[2]Off Peak Detail'!AS12)+(0.181818181818182*'[2]Off Peak Detail'!AS31)+(0.181818181818182*'[2]Off Peak Detail'!AS50)</f>
        <v>0</v>
      </c>
      <c r="AY12" s="51" t="n">
        <f aca="false">(0.607843137254902*'[2]Off Peak Detail'!AT12)+(0.196078431372549*'[2]Off Peak Detail'!AT31)+(0.196078431372549*'[2]Off Peak Detail'!AT50)</f>
        <v>0</v>
      </c>
      <c r="AZ12" s="51" t="n">
        <f aca="false">(0.652173913043478*'[2]Off Peak Detail'!AU12)+(0.173913043478261*'[2]Off Peak Detail'!AU31)+(0.173913043478261*'[2]Off Peak Detail'!AU50)</f>
        <v>0</v>
      </c>
      <c r="BA12" s="51" t="n">
        <f aca="false">(0.63265306122449*'[2]Off Peak Detail'!AV12)+(0.204081632653061*'[2]Off Peak Detail'!AV31)+(0.163265306122449*'[2]Off Peak Detail'!AV50)</f>
        <v>0</v>
      </c>
      <c r="BB12" s="51" t="n">
        <f aca="false">(0.625*'[2]Off Peak Detail'!AW12)+(0.166666666666667*'[2]Off Peak Detail'!AW31)+(0.208333333333333*'[2]Off Peak Detail'!AW50)</f>
        <v>0</v>
      </c>
      <c r="BC12" s="51" t="n">
        <f aca="false">(0.659574468085106*'[2]Off Peak Detail'!AX12)+(0.170212765957447*'[2]Off Peak Detail'!AX31)+(0.170212765957447*'[2]Off Peak Detail'!AX50)</f>
        <v>0</v>
      </c>
      <c r="BD12" s="51" t="n">
        <f aca="false">(0.607843137254902*'[2]Off Peak Detail'!AY12)+(0.196078431372549*'[2]Off Peak Detail'!AY31)+(0.196078431372549*'[2]Off Peak Detail'!AY50)</f>
        <v>0</v>
      </c>
      <c r="BE12" s="51" t="n">
        <f aca="false">(0.652173913043478*'[2]Off Peak Detail'!AZ12)+(0.173913043478261*'[2]Off Peak Detail'!AZ31)+(0.173913043478261*'[2]Off Peak Detail'!AZ50)</f>
        <v>0</v>
      </c>
      <c r="BF12" s="51" t="n">
        <f aca="false">(0.659574468085106*'[2]Off Peak Detail'!BA12)+(0.170212765957447*'[2]Off Peak Detail'!BA31)+(0.170212765957447*'[2]Off Peak Detail'!BA50)</f>
        <v>0</v>
      </c>
      <c r="BG12" s="51" t="n">
        <f aca="false">(0.6*'[2]Off Peak Detail'!BB12)+(0.2*'[2]Off Peak Detail'!BB31)+(0.2*'[2]Off Peak Detail'!BB50)</f>
        <v>0</v>
      </c>
      <c r="BH12" s="51" t="n">
        <f aca="false">(0.659574468085106*'[2]Off Peak Detail'!BC12)+(0.170212765957447*'[2]Off Peak Detail'!BC31)+(0.170212765957447*'[2]Off Peak Detail'!BC50)</f>
        <v>0</v>
      </c>
      <c r="BI12" s="51" t="n">
        <f aca="false">(0.63265306122449*'[2]Off Peak Detail'!BD12)+(0.204081632653061*'[2]Off Peak Detail'!BD31)+(0.163265306122449*'[2]Off Peak Detail'!BD50)</f>
        <v>0</v>
      </c>
      <c r="BJ12" s="51" t="n">
        <f aca="false">(0.617021276595745*'[2]Off Peak Detail'!BE12)+(0.170212765957447*'[2]Off Peak Detail'!BE31)+(0.212765957446809*'[2]Off Peak Detail'!BE50)</f>
        <v>0</v>
      </c>
      <c r="BK12" s="51" t="n">
        <f aca="false">(0.659574468085106*'[2]Off Peak Detail'!BF12)+(0.170212765957447*'[2]Off Peak Detail'!BF31)+(0.170212765957447*'[2]Off Peak Detail'!BF50)</f>
        <v>0</v>
      </c>
      <c r="BL12" s="51" t="n">
        <f aca="false">(0.652173913043478*'[2]Off Peak Detail'!BG12)+(0.173913043478261*'[2]Off Peak Detail'!BG31)+(0.173913043478261*'[2]Off Peak Detail'!BG50)</f>
        <v>0</v>
      </c>
      <c r="BM12" s="51" t="n">
        <f aca="false">(0.607843137254902*'[2]Off Peak Detail'!BH12)+(0.196078431372549*'[2]Off Peak Detail'!BH31)+(0.196078431372549*'[2]Off Peak Detail'!BH50)</f>
        <v>0</v>
      </c>
      <c r="BN12" s="51" t="n">
        <f aca="false">(0.652173913043478*'[2]Off Peak Detail'!BI12)+(0.173913043478261*'[2]Off Peak Detail'!BI31)+(0.173913043478261*'[2]Off Peak Detail'!BI50)</f>
        <v>0</v>
      </c>
      <c r="BO12" s="51" t="n">
        <f aca="false">(0.63265306122449*'[2]Off Peak Detail'!BJ12)+(0.204081632653061*'[2]Off Peak Detail'!BJ31)+(0.163265306122449*'[2]Off Peak Detail'!BJ50)</f>
        <v>0</v>
      </c>
      <c r="BP12" s="51" t="n">
        <f aca="false">(0.63265306122449*'[2]Off Peak Detail'!BK12)+(0.163265306122449*'[2]Off Peak Detail'!BK31)+(0.204081632653061*'[2]Off Peak Detail'!BK50)</f>
        <v>0</v>
      </c>
      <c r="BQ12" s="51" t="n">
        <f aca="false">(0.652173913043478*'[2]Off Peak Detail'!BL12)+(0.173913043478261*'[2]Off Peak Detail'!BL31)+(0.173913043478261*'[2]Off Peak Detail'!BL50)</f>
        <v>0</v>
      </c>
      <c r="BR12" s="51" t="n">
        <f aca="false">(0.607843137254902*'[2]Off Peak Detail'!BM12)+(0.196078431372549*'[2]Off Peak Detail'!BM31)+(0.196078431372549*'[2]Off Peak Detail'!BM50)</f>
        <v>0</v>
      </c>
      <c r="BS12" s="51" t="n">
        <f aca="false">(0.652173913043478*'[2]Off Peak Detail'!BN12)+(0.173913043478261*'[2]Off Peak Detail'!BN31)+(0.173913043478261*'[2]Off Peak Detail'!BN50)</f>
        <v>0</v>
      </c>
      <c r="BT12" s="51" t="n">
        <f aca="false">(0.659574468085106*'[2]Off Peak Detail'!BO12)+(0.170212765957447*'[2]Off Peak Detail'!BO31)+(0.170212765957447*'[2]Off Peak Detail'!BO50)</f>
        <v>0</v>
      </c>
      <c r="BU12" s="51" t="n">
        <f aca="false">(0.607843137254902*'[2]Off Peak Detail'!BP12)+(0.196078431372549*'[2]Off Peak Detail'!BP31)+(0.196078431372549*'[2]Off Peak Detail'!BP50)</f>
        <v>0</v>
      </c>
      <c r="BV12" s="51" t="n">
        <f aca="false">(0.636363636363636*'[2]Off Peak Detail'!BQ12)+(0.181818181818182*'[2]Off Peak Detail'!BQ31)+(0.181818181818182*'[2]Off Peak Detail'!BQ50)</f>
        <v>0</v>
      </c>
      <c r="BW12" s="51" t="n">
        <f aca="false">(0.659574468085106*'[2]Off Peak Detail'!BR12)+(0.170212765957447*'[2]Off Peak Detail'!BR31)+(0.170212765957447*'[2]Off Peak Detail'!BR50)</f>
        <v>0</v>
      </c>
      <c r="BX12" s="51" t="n">
        <f aca="false">(0.625*'[2]Off Peak Detail'!BS12)+(0.208333333333333*'[2]Off Peak Detail'!BS31)+(0.166666666666667*'[2]Off Peak Detail'!BS50)</f>
        <v>0</v>
      </c>
      <c r="BY12" s="51" t="n">
        <f aca="false">(0.63265306122449*'[2]Off Peak Detail'!BT12)+(0.163265306122449*'[2]Off Peak Detail'!BT31)+(0.204081632653061*'[2]Off Peak Detail'!BT50)</f>
        <v>0</v>
      </c>
      <c r="BZ12" s="51" t="n">
        <f aca="false">(0.652173913043478*'[2]Off Peak Detail'!BU12)+(0.173913043478261*'[2]Off Peak Detail'!BU31)+(0.173913043478261*'[2]Off Peak Detail'!BU50)</f>
        <v>0</v>
      </c>
      <c r="CA12" s="51" t="n">
        <f aca="false">(0.607843137254902*'[2]Off Peak Detail'!BV12)+(0.196078431372549*'[2]Off Peak Detail'!BV31)+(0.196078431372549*'[2]Off Peak Detail'!BV50)</f>
        <v>0</v>
      </c>
      <c r="CB12" s="51" t="n">
        <f aca="false">(0.659574468085106*'[2]Off Peak Detail'!BW12)+(0.170212765957447*'[2]Off Peak Detail'!BW31)+(0.170212765957447*'[2]Off Peak Detail'!BW50)</f>
        <v>0</v>
      </c>
      <c r="CC12" s="51" t="n">
        <f aca="false">(0.652173913043478*'[2]Off Peak Detail'!BX12)+(0.173913043478261*'[2]Off Peak Detail'!BX31)+(0.173913043478261*'[2]Off Peak Detail'!BX50)</f>
        <v>0</v>
      </c>
      <c r="CD12" s="51" t="n">
        <f aca="false">(0.607843137254902*'[2]Off Peak Detail'!BY12)+(0.196078431372549*'[2]Off Peak Detail'!BY31)+(0.196078431372549*'[2]Off Peak Detail'!BY50)</f>
        <v>0</v>
      </c>
      <c r="CE12" s="51" t="n">
        <f aca="false">(0.652173913043478*'[2]Off Peak Detail'!BZ12)+(0.173913043478261*'[2]Off Peak Detail'!BZ31)+(0.173913043478261*'[2]Off Peak Detail'!BZ50)</f>
        <v>0</v>
      </c>
      <c r="CF12" s="51" t="n">
        <f aca="false">(0.63265306122449*'[2]Off Peak Detail'!CA12)+(0.204081632653061*'[2]Off Peak Detail'!CA31)+(0.163265306122449*'[2]Off Peak Detail'!CA50)</f>
        <v>0</v>
      </c>
      <c r="CG12" s="51" t="n">
        <f aca="false">(0.63265306122449*'[2]Off Peak Detail'!CB12)+(0.163265306122449*'[2]Off Peak Detail'!CB31)+(0.204081632653061*'[2]Off Peak Detail'!CB50)</f>
        <v>0</v>
      </c>
      <c r="CH12" s="51" t="n">
        <f aca="false">(0.636363636363636*'[2]Off Peak Detail'!CC12)+(0.181818181818182*'[2]Off Peak Detail'!CC31)+(0.181818181818182*'[2]Off Peak Detail'!CC50)</f>
        <v>0</v>
      </c>
      <c r="CI12" s="51" t="n">
        <f aca="false">(0.659574468085106*'[2]Off Peak Detail'!CD12)+(0.170212765957447*'[2]Off Peak Detail'!CD31)+(0.170212765957447*'[2]Off Peak Detail'!CD50)</f>
        <v>0</v>
      </c>
      <c r="CJ12" s="51" t="n">
        <f aca="false">(0.6*'[2]Off Peak Detail'!CE12)+(0.2*'[2]Off Peak Detail'!CE31)+(0.2*'[2]Off Peak Detail'!CE50)</f>
        <v>0</v>
      </c>
      <c r="CK12" s="51" t="n">
        <f aca="false">(0.659574468085106*'[2]Off Peak Detail'!CF12)+(0.170212765957447*'[2]Off Peak Detail'!CF31)+(0.170212765957447*'[2]Off Peak Detail'!CF50)</f>
        <v>0</v>
      </c>
      <c r="CL12" s="51" t="n">
        <f aca="false">(0.652173913043478*'[2]Off Peak Detail'!CG12)+(0.173913043478261*'[2]Off Peak Detail'!CG31)+(0.173913043478261*'[2]Off Peak Detail'!CG50)</f>
        <v>0</v>
      </c>
      <c r="CM12" s="51" t="n">
        <f aca="false">(0.607843137254902*'[2]Off Peak Detail'!CH12)+(0.196078431372549*'[2]Off Peak Detail'!CH31)+(0.196078431372549*'[2]Off Peak Detail'!CH50)</f>
        <v>0</v>
      </c>
      <c r="CN12" s="51" t="n">
        <f aca="false">(0.659574468085106*'[2]Off Peak Detail'!CI12)+(0.170212765957447*'[2]Off Peak Detail'!CI31)+(0.170212765957447*'[2]Off Peak Detail'!CI50)</f>
        <v>0</v>
      </c>
      <c r="CO12" s="51" t="n">
        <f aca="false">(0.625*'[2]Off Peak Detail'!CJ12)+(0.208333333333333*'[2]Off Peak Detail'!CJ31)+(0.166666666666667*'[2]Off Peak Detail'!CJ50)</f>
        <v>0</v>
      </c>
      <c r="CP12" s="51" t="n">
        <f aca="false">(0.63265306122449*'[2]Off Peak Detail'!CK12)+(0.163265306122449*'[2]Off Peak Detail'!CK31)+(0.204081632653061*'[2]Off Peak Detail'!CK50)</f>
        <v>0</v>
      </c>
      <c r="CQ12" s="51" t="n">
        <f aca="false">(0.652173913043478*'[2]Off Peak Detail'!CL12)+(0.173913043478261*'[2]Off Peak Detail'!CL31)+(0.173913043478261*'[2]Off Peak Detail'!CL50)</f>
        <v>0</v>
      </c>
      <c r="CR12" s="51" t="n">
        <f aca="false">(0.607843137254902*'[2]Off Peak Detail'!CM12)+(0.196078431372549*'[2]Off Peak Detail'!CM31)+(0.196078431372549*'[2]Off Peak Detail'!CM50)</f>
        <v>0</v>
      </c>
      <c r="CS12" s="51" t="n">
        <f aca="false">(0.659574468085106*'[2]Off Peak Detail'!CN12)+(0.170212765957447*'[2]Off Peak Detail'!CN31)+(0.170212765957447*'[2]Off Peak Detail'!CN50)</f>
        <v>0</v>
      </c>
      <c r="CT12" s="51" t="n">
        <f aca="false">(0.636363636363636*'[2]Off Peak Detail'!CO12)+(0.181818181818182*'[2]Off Peak Detail'!CO31)+(0.181818181818182*'[2]Off Peak Detail'!CO50)</f>
        <v>0</v>
      </c>
      <c r="CU12" s="51" t="n">
        <f aca="false">(0.63265306122449*'[2]Off Peak Detail'!CP12)+(0.204081632653061*'[2]Off Peak Detail'!CP31)+(0.163265306122449*'[2]Off Peak Detail'!CP50)</f>
        <v>0</v>
      </c>
      <c r="CV12" s="51" t="n">
        <f aca="false">(0.625*'[2]Off Peak Detail'!CQ12)+(0.166666666666667*'[2]Off Peak Detail'!CQ31)+(0.208333333333333*'[2]Off Peak Detail'!CQ50)</f>
        <v>0</v>
      </c>
      <c r="CW12" s="51" t="n">
        <f aca="false">(0.659574468085106*'[2]Off Peak Detail'!CR12)+(0.170212765957447*'[2]Off Peak Detail'!CR31)+(0.170212765957447*'[2]Off Peak Detail'!CR50)</f>
        <v>0</v>
      </c>
      <c r="CX12" s="51" t="n">
        <f aca="false">(0.625*'[2]Off Peak Detail'!CS12)+(0.208333333333333*'[2]Off Peak Detail'!CS31)+(0.166666666666667*'[2]Off Peak Detail'!CS50)</f>
        <v>0</v>
      </c>
      <c r="CY12" s="51" t="n">
        <f aca="false">(0.63265306122449*'[2]Off Peak Detail'!CT12)+(0.163265306122449*'[2]Off Peak Detail'!CT31)+(0.204081632653061*'[2]Off Peak Detail'!CT50)</f>
        <v>0</v>
      </c>
      <c r="CZ12" s="51" t="n">
        <f aca="false">(0.659574468085106*'[2]Off Peak Detail'!CU12)+(0.170212765957447*'[2]Off Peak Detail'!CU31)+(0.170212765957447*'[2]Off Peak Detail'!CU50)</f>
        <v>0</v>
      </c>
      <c r="DA12" s="51" t="n">
        <f aca="false">(0.6*'[2]Off Peak Detail'!CV12)+(0.2*'[2]Off Peak Detail'!CV31)+(0.2*'[2]Off Peak Detail'!CV50)</f>
        <v>0</v>
      </c>
      <c r="DB12" s="51" t="n">
        <f aca="false">(0.659574468085106*'[2]Off Peak Detail'!CW12)+(0.170212765957447*'[2]Off Peak Detail'!CW31)+(0.170212765957447*'[2]Off Peak Detail'!CW50)</f>
        <v>0</v>
      </c>
      <c r="DC12" s="51" t="n">
        <f aca="false">(0.652173913043478*'[2]Off Peak Detail'!CX12)+(0.173913043478261*'[2]Off Peak Detail'!CX31)+(0.173913043478261*'[2]Off Peak Detail'!CX50)</f>
        <v>0</v>
      </c>
      <c r="DD12" s="51" t="n">
        <f aca="false">(0.607843137254902*'[2]Off Peak Detail'!CY12)+(0.196078431372549*'[2]Off Peak Detail'!CY31)+(0.196078431372549*'[2]Off Peak Detail'!CY50)</f>
        <v>0</v>
      </c>
      <c r="DE12" s="51" t="n">
        <f aca="false">(0.659574468085106*'[2]Off Peak Detail'!CZ12)+(0.170212765957447*'[2]Off Peak Detail'!CZ31)+(0.170212765957447*'[2]Off Peak Detail'!CZ50)</f>
        <v>0</v>
      </c>
      <c r="DF12" s="51" t="n">
        <f aca="false">(0.644444444444444*'[2]Off Peak Detail'!DA12)+(0.177777777777778*'[2]Off Peak Detail'!DA31)+(0.177777777777778*'[2]Off Peak Detail'!DA50)</f>
        <v>0</v>
      </c>
      <c r="DG12" s="51" t="n">
        <f aca="false">(0.607843137254902*'[2]Off Peak Detail'!DB12)+(0.196078431372549*'[2]Off Peak Detail'!DB31)+(0.196078431372549*'[2]Off Peak Detail'!DB50)</f>
        <v>0</v>
      </c>
      <c r="DH12" s="51" t="n">
        <f aca="false">(0.652173913043478*'[2]Off Peak Detail'!DC12)+(0.173913043478261*'[2]Off Peak Detail'!DC31)+(0.173913043478261*'[2]Off Peak Detail'!DC50)</f>
        <v>0</v>
      </c>
      <c r="DI12" s="51" t="n">
        <f aca="false">(0.63265306122449*'[2]Off Peak Detail'!DD12)+(0.204081632653061*'[2]Off Peak Detail'!DD31)+(0.163265306122449*'[2]Off Peak Detail'!DD50)</f>
        <v>0</v>
      </c>
      <c r="DJ12" s="51" t="n">
        <f aca="false">(0.625*'[2]Off Peak Detail'!DE12)+(0.166666666666667*'[2]Off Peak Detail'!DE31)+(0.208333333333333*'[2]Off Peak Detail'!DE50)</f>
        <v>0</v>
      </c>
      <c r="DK12" s="51" t="n">
        <f aca="false">(0.659574468085106*'[2]Off Peak Detail'!DF12)+(0.170212765957447*'[2]Off Peak Detail'!DF31)+(0.170212765957447*'[2]Off Peak Detail'!DF50)</f>
        <v>0</v>
      </c>
      <c r="DL12" s="51" t="n">
        <f aca="false">(0.607843137254902*'[2]Off Peak Detail'!DG12)+(0.196078431372549*'[2]Off Peak Detail'!DG31)+(0.196078431372549*'[2]Off Peak Detail'!DG50)</f>
        <v>0</v>
      </c>
      <c r="DM12" s="51" t="n">
        <f aca="false">(0.652173913043478*'[2]Off Peak Detail'!DH12)+(0.173913043478261*'[2]Off Peak Detail'!DH31)+(0.173913043478261*'[2]Off Peak Detail'!DH50)</f>
        <v>0</v>
      </c>
      <c r="DN12" s="51" t="n">
        <f aca="false">(0.659574468085106*'[2]Off Peak Detail'!DI12)+(0.170212765957447*'[2]Off Peak Detail'!DI31)+(0.170212765957447*'[2]Off Peak Detail'!DI50)</f>
        <v>0</v>
      </c>
      <c r="DO12" s="51" t="n">
        <f aca="false">(0.6*'[2]Off Peak Detail'!DJ12)+(0.2*'[2]Off Peak Detail'!DJ31)+(0.2*'[2]Off Peak Detail'!DJ50)</f>
        <v>0</v>
      </c>
      <c r="DP12" s="51" t="n">
        <f aca="false">(0.659574468085106*'[2]Off Peak Detail'!DK12)+(0.170212765957447*'[2]Off Peak Detail'!DK31)+(0.170212765957447*'[2]Off Peak Detail'!DK50)</f>
        <v>0</v>
      </c>
      <c r="DQ12" s="51" t="n">
        <f aca="false">(0.63265306122449*'[2]Off Peak Detail'!DL12)+(0.204081632653061*'[2]Off Peak Detail'!DL31)+(0.163265306122449*'[2]Off Peak Detail'!DL50)</f>
        <v>0</v>
      </c>
      <c r="DR12" s="51" t="n">
        <f aca="false">(0.636363636363636*'[2]Off Peak Detail'!DM12)+(0.181818181818182*'[2]Off Peak Detail'!DM31)+(0.181818181818182*'[2]Off Peak Detail'!DM50)</f>
        <v>0</v>
      </c>
      <c r="DS12" s="51" t="n">
        <f aca="false">(0.63265306122449*'[2]Off Peak Detail'!DN12)+(0.163265306122449*'[2]Off Peak Detail'!DN31)+(0.204081632653061*'[2]Off Peak Detail'!DN50)</f>
        <v>0</v>
      </c>
      <c r="DT12" s="51" t="n">
        <f aca="false">(0.652173913043478*'[2]Off Peak Detail'!DO12)+(0.173913043478261*'[2]Off Peak Detail'!DO31)+(0.173913043478261*'[2]Off Peak Detail'!DO50)</f>
        <v>0</v>
      </c>
      <c r="DU12" s="51" t="n">
        <f aca="false">(0.607843137254902*'[2]Off Peak Detail'!DP12)+(0.196078431372549*'[2]Off Peak Detail'!DP31)+(0.196078431372549*'[2]Off Peak Detail'!DP50)</f>
        <v>0</v>
      </c>
      <c r="DV12" s="51" t="n">
        <f aca="false">(0.652173913043478*'[2]Off Peak Detail'!DQ12)+(0.173913043478261*'[2]Off Peak Detail'!DQ31)+(0.173913043478261*'[2]Off Peak Detail'!DQ50)</f>
        <v>0</v>
      </c>
      <c r="DW12" s="51" t="n">
        <f aca="false">(0.659574468085106*'[2]Off Peak Detail'!DR12)+(0.170212765957447*'[2]Off Peak Detail'!DR31)+(0.170212765957447*'[2]Off Peak Detail'!DR50)</f>
        <v>0</v>
      </c>
      <c r="DX12" s="51" t="n">
        <f aca="false">(0.607843137254902*'[2]Off Peak Detail'!DS12)+(0.196078431372549*'[2]Off Peak Detail'!DS31)+(0.196078431372549*'[2]Off Peak Detail'!DS50)</f>
        <v>0</v>
      </c>
      <c r="DY12" s="51" t="n">
        <f aca="false">(0.652173913043478*'[2]Off Peak Detail'!DT12)+(0.173913043478261*'[2]Off Peak Detail'!DT31)+(0.173913043478261*'[2]Off Peak Detail'!DT50)</f>
        <v>0</v>
      </c>
      <c r="DZ12" s="51" t="n">
        <f aca="false">(0.63265306122449*'[2]Off Peak Detail'!DU12)+(0.204081632653061*'[2]Off Peak Detail'!DU31)+(0.163265306122449*'[2]Off Peak Detail'!DU50)</f>
        <v>0</v>
      </c>
      <c r="EA12" s="51" t="n">
        <f aca="false">(0.625*'[2]Off Peak Detail'!DV12)+(0.166666666666667*'[2]Off Peak Detail'!DV31)+(0.208333333333333*'[2]Off Peak Detail'!DV50)</f>
        <v>0</v>
      </c>
      <c r="EB12" s="51" t="n">
        <f aca="false">(0.659574468085106*'[2]Off Peak Detail'!DW12)+(0.170212765957447*'[2]Off Peak Detail'!DW31)+(0.170212765957447*'[2]Off Peak Detail'!DW50)</f>
        <v>0</v>
      </c>
      <c r="EC12" s="51" t="n">
        <f aca="false">(0.607843137254902*'[2]Off Peak Detail'!DX12)+(0.196078431372549*'[2]Off Peak Detail'!DX31)+(0.196078431372549*'[2]Off Peak Detail'!DX50)</f>
        <v>0</v>
      </c>
      <c r="ED12" s="51" t="n">
        <f aca="false">(0.636363636363636*'[2]Off Peak Detail'!DY12)+(0.181818181818182*'[2]Off Peak Detail'!DY31)+(0.181818181818182*'[2]Off Peak Detail'!DY50)</f>
        <v>0</v>
      </c>
      <c r="EE12" s="51" t="n">
        <f aca="false">(0.659574468085106*'[2]Off Peak Detail'!DZ12)+(0.170212765957447*'[2]Off Peak Detail'!DZ31)+(0.170212765957447*'[2]Off Peak Detail'!DZ50)</f>
        <v>0</v>
      </c>
      <c r="EF12" s="51" t="n">
        <f aca="false">(0.652173913043478*'[2]Off Peak Detail'!EA12)+(0.173913043478261*'[2]Off Peak Detail'!EA31)+(0.173913043478261*'[2]Off Peak Detail'!EA50)</f>
        <v>0</v>
      </c>
      <c r="EG12" s="51" t="n">
        <f aca="false">(0.607843137254902*'[2]Off Peak Detail'!EB12)+(0.196078431372549*'[2]Off Peak Detail'!EB31)+(0.196078431372549*'[2]Off Peak Detail'!EB50)</f>
        <v>0</v>
      </c>
      <c r="EH12" s="51" t="n">
        <f aca="false">(0.652173913043478*'[2]Off Peak Detail'!EC12)+(0.173913043478261*'[2]Off Peak Detail'!EC31)+(0.173913043478261*'[2]Off Peak Detail'!EC50)</f>
        <v>0</v>
      </c>
      <c r="EI12" s="51" t="n">
        <f aca="false">(0.63265306122449*'[2]Off Peak Detail'!ED12)+(0.204081632653061*'[2]Off Peak Detail'!ED31)+(0.163265306122449*'[2]Off Peak Detail'!ED50)</f>
        <v>0</v>
      </c>
      <c r="EJ12" s="51" t="n">
        <f aca="false">(0.63265306122449*'[2]Off Peak Detail'!EE12)+(0.163265306122449*'[2]Off Peak Detail'!EE31)+(0.204081632653061*'[2]Off Peak Detail'!EE50)</f>
        <v>0</v>
      </c>
      <c r="EK12" s="51" t="n">
        <f aca="false">(0.652173913043478*'[2]Off Peak Detail'!EF12)+(0.173913043478261*'[2]Off Peak Detail'!EF31)+(0.173913043478261*'[2]Off Peak Detail'!EF50)</f>
        <v>0</v>
      </c>
      <c r="EL12" s="51" t="n">
        <f aca="false">(0.607843137254902*'[2]Off Peak Detail'!EG12)+(0.196078431372549*'[2]Off Peak Detail'!EG31)+(0.196078431372549*'[2]Off Peak Detail'!EG50)</f>
        <v>0</v>
      </c>
      <c r="EM12" s="51" t="n">
        <f aca="false">(0.652173913043478*'[2]Off Peak Detail'!EH12)+(0.173913043478261*'[2]Off Peak Detail'!EH31)+(0.173913043478261*'[2]Off Peak Detail'!EH50)</f>
        <v>0</v>
      </c>
      <c r="EN12" s="51" t="n">
        <f aca="false">(0.659574468085106*'[2]Off Peak Detail'!EI12)+(0.170212765957447*'[2]Off Peak Detail'!EI31)+(0.170212765957447*'[2]Off Peak Detail'!EI50)</f>
        <v>0</v>
      </c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</row>
    <row r="13" customFormat="false" ht="13.7" hidden="false" customHeight="true" outlineLevel="0" collapsed="false">
      <c r="A13" s="37" t="s">
        <v>24</v>
      </c>
      <c r="B13" s="44" t="s">
        <v>25</v>
      </c>
      <c r="C13" s="51" t="n">
        <f aca="false">(0.647058823529412*'[2]Off Peak Detail'!D13)+(0.176470588235294*'[2]Off Peak Detail'!D32)+(0.176470588235294*'[2]Off Peak Detail'!D51)</f>
        <v>-1.40588132072898</v>
      </c>
      <c r="D13" s="51" t="n">
        <f aca="false">(0.659574468085106*'[2]Off Peak Detail'!E13)+(0.170212765957447*'[2]Off Peak Detail'!E32)+(0.170212765957447*'[2]Off Peak Detail'!E51)</f>
        <v>0.612766996343086</v>
      </c>
      <c r="E13" s="51" t="n">
        <f aca="false">(0.6*'[2]Off Peak Detail'!F13)+(0.2*'[2]Off Peak Detail'!F32)+(0.2*'[2]Off Peak Detail'!F51)</f>
        <v>0.720001220703125</v>
      </c>
      <c r="F13" s="31" t="n">
        <f aca="false">AVERAGE(G13:I13)</f>
        <v>0.64824618801825</v>
      </c>
      <c r="G13" s="51" t="n">
        <f aca="false">(0.659574468085106*'[2]Off Peak Detail'!H13)+(0.170212765957447*'[2]Off Peak Detail'!H32)+(0.170212765957447*'[2]Off Peak Detail'!H51)</f>
        <v>0.612766996343086</v>
      </c>
      <c r="H13" s="51" t="n">
        <f aca="false">(0.652173913043478*'[2]Off Peak Detail'!I13)+(0.173913043478261*'[2]Off Peak Detail'!I32)+(0.173913043478261*'[2]Off Peak Detail'!I51)</f>
        <v>0.626088018002718</v>
      </c>
      <c r="I13" s="51" t="n">
        <f aca="false">(0.607843137254902*'[2]Off Peak Detail'!J13)+(0.196078431372549*'[2]Off Peak Detail'!J32)+(0.196078431372549*'[2]Off Peak Detail'!J51)</f>
        <v>0.705883549708946</v>
      </c>
      <c r="J13" s="39" t="n">
        <v>0.402182922363281</v>
      </c>
      <c r="K13" s="31" t="n">
        <f aca="false">AVERAGE(L13:M13)</f>
        <v>0.633656780309327</v>
      </c>
      <c r="L13" s="40" t="n">
        <f aca="false">AK13</f>
        <v>0.612766996343086</v>
      </c>
      <c r="M13" s="40" t="n">
        <f aca="false">AL13</f>
        <v>0.654546564275569</v>
      </c>
      <c r="N13" s="31" t="n">
        <f aca="false">AVERAGE(O13:P13)</f>
        <v>0.665985783855832</v>
      </c>
      <c r="O13" s="31" t="n">
        <f aca="false">AM13</f>
        <v>0.705883549708946</v>
      </c>
      <c r="P13" s="31" t="n">
        <f aca="false">AN13</f>
        <v>0.626088018002718</v>
      </c>
      <c r="Q13" s="31" t="n">
        <f aca="false">AO13</f>
        <v>0.612766996343086</v>
      </c>
      <c r="R13" s="31" t="n">
        <f aca="false">AP13</f>
        <v>0.720001220703125</v>
      </c>
      <c r="S13" s="31" t="n">
        <f aca="false">AVERAGE(T13:U13)</f>
        <v>0.636996303596447</v>
      </c>
      <c r="T13" s="31" t="n">
        <f aca="false">AQ13</f>
        <v>0.612766996343086</v>
      </c>
      <c r="U13" s="31" t="n">
        <f aca="false">AR13</f>
        <v>0.661225610849808</v>
      </c>
      <c r="V13" s="31" t="n">
        <f aca="false">AS13</f>
        <v>0.67500114440918</v>
      </c>
      <c r="W13" s="31" t="n">
        <f aca="false">AVERAGE(X13:Z13)</f>
        <v>0.649664583867358</v>
      </c>
      <c r="X13" s="31" t="n">
        <f aca="false">AT13</f>
        <v>0.612766996343086</v>
      </c>
      <c r="Y13" s="40" t="n">
        <f aca="false">AU13</f>
        <v>0.67500114440918</v>
      </c>
      <c r="Z13" s="40" t="n">
        <f aca="false">AV13</f>
        <v>0.661225610849808</v>
      </c>
      <c r="AA13" s="39" t="n">
        <v>0.653404249154669</v>
      </c>
      <c r="AB13" s="39" t="n">
        <v>0.653404249154669</v>
      </c>
      <c r="AC13" s="39" t="n">
        <v>0.652265116728142</v>
      </c>
      <c r="AD13" s="39" t="n">
        <v>0.657391636060632</v>
      </c>
      <c r="AE13" s="39" t="n">
        <v>0.0539749390244318</v>
      </c>
      <c r="AF13" s="39" t="n">
        <v>0.225840301931513</v>
      </c>
      <c r="AG13" s="42" t="n">
        <v>0.324862461574115</v>
      </c>
      <c r="AH13" s="45"/>
      <c r="AI13" s="36"/>
      <c r="AJ13" s="36"/>
      <c r="AK13" s="51" t="n">
        <f aca="false">(0.659574468085106*'[2]Off Peak Detail'!AF13)+(0.170212765957447*'[2]Off Peak Detail'!AF32)+(0.170212765957447*'[2]Off Peak Detail'!AF51)</f>
        <v>0.612766996343086</v>
      </c>
      <c r="AL13" s="51" t="n">
        <f aca="false">(0.636363636363636*'[2]Off Peak Detail'!AG13)+(0.181818181818182*'[2]Off Peak Detail'!AG32)+(0.181818181818182*'[2]Off Peak Detail'!AG51)</f>
        <v>0.654546564275569</v>
      </c>
      <c r="AM13" s="51" t="n">
        <f aca="false">(0.607843137254902*'[2]Off Peak Detail'!AH13)+(0.196078431372549*'[2]Off Peak Detail'!AH32)+(0.196078431372549*'[2]Off Peak Detail'!AH51)</f>
        <v>0.705883549708946</v>
      </c>
      <c r="AN13" s="51" t="n">
        <f aca="false">(0.652173913043478*'[2]Off Peak Detail'!AI13)+(0.173913043478261*'[2]Off Peak Detail'!AI32)+(0.173913043478261*'[2]Off Peak Detail'!AI51)</f>
        <v>0.626088018002718</v>
      </c>
      <c r="AO13" s="51" t="n">
        <f aca="false">(0.659574468085106*'[2]Off Peak Detail'!AJ13)+(0.170212765957447*'[2]Off Peak Detail'!AJ32)+(0.170212765957447*'[2]Off Peak Detail'!AJ51)</f>
        <v>0.612766996343086</v>
      </c>
      <c r="AP13" s="51" t="n">
        <f aca="false">(0.6*'[2]Off Peak Detail'!AK13)+(0.2*'[2]Off Peak Detail'!AK32)+(0.2*'[2]Off Peak Detail'!AK51)</f>
        <v>0.720001220703125</v>
      </c>
      <c r="AQ13" s="51" t="n">
        <f aca="false">(0.659574468085106*'[2]Off Peak Detail'!AL13)+(0.170212765957447*'[2]Off Peak Detail'!AL32)+(0.170212765957447*'[2]Off Peak Detail'!AL51)</f>
        <v>0.612766996343086</v>
      </c>
      <c r="AR13" s="51" t="n">
        <f aca="false">(0.63265306122449*'[2]Off Peak Detail'!AM13)+(0.204081632653061*'[2]Off Peak Detail'!AM32)+(0.163265306122449*'[2]Off Peak Detail'!AM51)</f>
        <v>0.661225610849808</v>
      </c>
      <c r="AS13" s="51" t="n">
        <f aca="false">(0.625*'[2]Off Peak Detail'!AN13)+(0.166666666666667*'[2]Off Peak Detail'!AN32)+(0.208333333333333*'[2]Off Peak Detail'!AN51)</f>
        <v>0.67500114440918</v>
      </c>
      <c r="AT13" s="51" t="n">
        <f aca="false">(0.659574468085106*'[2]Off Peak Detail'!AO13)+(0.170212765957447*'[2]Off Peak Detail'!AO32)+(0.170212765957447*'[2]Off Peak Detail'!AO51)</f>
        <v>0.612766996343086</v>
      </c>
      <c r="AU13" s="51" t="n">
        <f aca="false">(0.625*'[2]Off Peak Detail'!AP13)+(0.208333333333333*'[2]Off Peak Detail'!AP32)+(0.166666666666667*'[2]Off Peak Detail'!AP51)</f>
        <v>0.67500114440918</v>
      </c>
      <c r="AV13" s="51" t="n">
        <f aca="false">(0.63265306122449*'[2]Off Peak Detail'!AQ13)+(0.163265306122449*'[2]Off Peak Detail'!AQ32)+(0.204081632653061*'[2]Off Peak Detail'!AQ51)</f>
        <v>0.661225610849808</v>
      </c>
      <c r="AW13" s="51" t="n">
        <f aca="false">(0.659574468085106*'[2]Off Peak Detail'!AR13)+(0.170212765957447*'[2]Off Peak Detail'!AR32)+(0.170212765957447*'[2]Off Peak Detail'!AR51)</f>
        <v>0.612766996343086</v>
      </c>
      <c r="AX13" s="51" t="n">
        <f aca="false">(0.636363636363636*'[2]Off Peak Detail'!AS13)+(0.181818181818182*'[2]Off Peak Detail'!AS32)+(0.181818181818182*'[2]Off Peak Detail'!AS51)</f>
        <v>0.654546564275569</v>
      </c>
      <c r="AY13" s="51" t="n">
        <f aca="false">(0.607843137254902*'[2]Off Peak Detail'!AT13)+(0.196078431372549*'[2]Off Peak Detail'!AT32)+(0.196078431372549*'[2]Off Peak Detail'!AT51)</f>
        <v>0.705883549708946</v>
      </c>
      <c r="AZ13" s="51" t="n">
        <f aca="false">(0.652173913043478*'[2]Off Peak Detail'!AU13)+(0.173913043478261*'[2]Off Peak Detail'!AU32)+(0.173913043478261*'[2]Off Peak Detail'!AU51)</f>
        <v>0.626088018002718</v>
      </c>
      <c r="BA13" s="51" t="n">
        <f aca="false">(0.63265306122449*'[2]Off Peak Detail'!AV13)+(0.204081632653061*'[2]Off Peak Detail'!AV32)+(0.163265306122449*'[2]Off Peak Detail'!AV51)</f>
        <v>0.661225610849808</v>
      </c>
      <c r="BB13" s="51" t="n">
        <f aca="false">(0.625*'[2]Off Peak Detail'!AW13)+(0.166666666666667*'[2]Off Peak Detail'!AW32)+(0.208333333333333*'[2]Off Peak Detail'!AW51)</f>
        <v>0.67500114440918</v>
      </c>
      <c r="BC13" s="51" t="n">
        <f aca="false">(0.659574468085106*'[2]Off Peak Detail'!AX13)+(0.170212765957447*'[2]Off Peak Detail'!AX32)+(0.170212765957447*'[2]Off Peak Detail'!AX51)</f>
        <v>0.612766996343086</v>
      </c>
      <c r="BD13" s="51" t="n">
        <f aca="false">(0.607843137254902*'[2]Off Peak Detail'!AY13)+(0.196078431372549*'[2]Off Peak Detail'!AY32)+(0.196078431372549*'[2]Off Peak Detail'!AY51)</f>
        <v>0.705883549708946</v>
      </c>
      <c r="BE13" s="51" t="n">
        <f aca="false">(0.652173913043478*'[2]Off Peak Detail'!AZ13)+(0.173913043478261*'[2]Off Peak Detail'!AZ32)+(0.173913043478261*'[2]Off Peak Detail'!AZ51)</f>
        <v>0.626088018002718</v>
      </c>
      <c r="BF13" s="51" t="n">
        <f aca="false">(0.659574468085106*'[2]Off Peak Detail'!BA13)+(0.170212765957447*'[2]Off Peak Detail'!BA32)+(0.170212765957447*'[2]Off Peak Detail'!BA51)</f>
        <v>0.612766996343086</v>
      </c>
      <c r="BG13" s="51" t="n">
        <f aca="false">(0.6*'[2]Off Peak Detail'!BB13)+(0.2*'[2]Off Peak Detail'!BB32)+(0.2*'[2]Off Peak Detail'!BB51)</f>
        <v>0.720001220703125</v>
      </c>
      <c r="BH13" s="51" t="n">
        <f aca="false">(0.659574468085106*'[2]Off Peak Detail'!BC13)+(0.170212765957447*'[2]Off Peak Detail'!BC32)+(0.170212765957447*'[2]Off Peak Detail'!BC51)</f>
        <v>0.612766996343086</v>
      </c>
      <c r="BI13" s="51" t="n">
        <f aca="false">(0.63265306122449*'[2]Off Peak Detail'!BD13)+(0.204081632653061*'[2]Off Peak Detail'!BD32)+(0.163265306122449*'[2]Off Peak Detail'!BD51)</f>
        <v>0.661225610849808</v>
      </c>
      <c r="BJ13" s="51" t="n">
        <f aca="false">(0.617021276595745*'[2]Off Peak Detail'!BE13)+(0.170212765957447*'[2]Off Peak Detail'!BE32)+(0.212765957446809*'[2]Off Peak Detail'!BE51)</f>
        <v>0.689361409938083</v>
      </c>
      <c r="BK13" s="51" t="n">
        <f aca="false">(0.659574468085106*'[2]Off Peak Detail'!BF13)+(0.170212765957447*'[2]Off Peak Detail'!BF32)+(0.170212765957447*'[2]Off Peak Detail'!BF51)</f>
        <v>0.61276569772274</v>
      </c>
      <c r="BL13" s="51" t="n">
        <f aca="false">(0.652173913043478*'[2]Off Peak Detail'!BG13)+(0.173913043478261*'[2]Off Peak Detail'!BG32)+(0.173913043478261*'[2]Off Peak Detail'!BG51)</f>
        <v>0.626086691151495</v>
      </c>
      <c r="BM13" s="51" t="n">
        <f aca="false">(0.607843137254902*'[2]Off Peak Detail'!BH13)+(0.196078431372549*'[2]Off Peak Detail'!BH32)+(0.196078431372549*'[2]Off Peak Detail'!BH51)</f>
        <v>0.705883549708946</v>
      </c>
      <c r="BN13" s="51" t="n">
        <f aca="false">(0.652173913043478*'[2]Off Peak Detail'!BI13)+(0.173913043478261*'[2]Off Peak Detail'!BI32)+(0.173913043478261*'[2]Off Peak Detail'!BI51)</f>
        <v>0.626088018002718</v>
      </c>
      <c r="BO13" s="51" t="n">
        <f aca="false">(0.63265306122449*'[2]Off Peak Detail'!BJ13)+(0.204081632653061*'[2]Off Peak Detail'!BJ32)+(0.163265306122449*'[2]Off Peak Detail'!BJ51)</f>
        <v>0.661225610849808</v>
      </c>
      <c r="BP13" s="51" t="n">
        <f aca="false">(0.63265306122449*'[2]Off Peak Detail'!BK13)+(0.163265306122449*'[2]Off Peak Detail'!BK32)+(0.204081632653061*'[2]Off Peak Detail'!BK51)</f>
        <v>0.661224209532445</v>
      </c>
      <c r="BQ13" s="51" t="n">
        <f aca="false">(0.652173913043478*'[2]Off Peak Detail'!BL13)+(0.173913043478261*'[2]Off Peak Detail'!BL32)+(0.173913043478261*'[2]Off Peak Detail'!BL51)</f>
        <v>0.626085364300272</v>
      </c>
      <c r="BR13" s="51" t="n">
        <f aca="false">(0.607843137254902*'[2]Off Peak Detail'!BM13)+(0.196078431372549*'[2]Off Peak Detail'!BM32)+(0.196078431372549*'[2]Off Peak Detail'!BM51)</f>
        <v>0.705882053749234</v>
      </c>
      <c r="BS13" s="51" t="n">
        <f aca="false">(0.652173913043478*'[2]Off Peak Detail'!BN13)+(0.173913043478261*'[2]Off Peak Detail'!BN32)+(0.173913043478261*'[2]Off Peak Detail'!BN51)</f>
        <v>0.626088018002718</v>
      </c>
      <c r="BT13" s="51" t="n">
        <f aca="false">(0.659574468085106*'[2]Off Peak Detail'!BO13)+(0.170212765957447*'[2]Off Peak Detail'!BO32)+(0.170212765957447*'[2]Off Peak Detail'!BO51)</f>
        <v>0.612766996343086</v>
      </c>
      <c r="BU13" s="51" t="n">
        <f aca="false">(0.607843137254902*'[2]Off Peak Detail'!BP13)+(0.196078431372549*'[2]Off Peak Detail'!BP32)+(0.196078431372549*'[2]Off Peak Detail'!BP51)</f>
        <v>0.705883549708946</v>
      </c>
      <c r="BV13" s="51" t="n">
        <f aca="false">(0.636363636363636*'[2]Off Peak Detail'!BQ13)+(0.181818181818182*'[2]Off Peak Detail'!BQ32)+(0.181818181818182*'[2]Off Peak Detail'!BQ51)</f>
        <v>0.654545177112927</v>
      </c>
      <c r="BW13" s="51" t="n">
        <f aca="false">(0.659574468085106*'[2]Off Peak Detail'!BR13)+(0.170212765957447*'[2]Off Peak Detail'!BR32)+(0.170212765957447*'[2]Off Peak Detail'!BR51)</f>
        <v>0.612764399102394</v>
      </c>
      <c r="BX13" s="51" t="n">
        <f aca="false">(0.625*'[2]Off Peak Detail'!BS13)+(0.208333333333333*'[2]Off Peak Detail'!BS32)+(0.166666666666667*'[2]Off Peak Detail'!BS51)</f>
        <v>0.674999713897705</v>
      </c>
      <c r="BY13" s="51" t="n">
        <f aca="false">(0.63265306122449*'[2]Off Peak Detail'!BT13)+(0.163265306122449*'[2]Off Peak Detail'!BT32)+(0.204081632653061*'[2]Off Peak Detail'!BT51)</f>
        <v>0.661225610849808</v>
      </c>
      <c r="BZ13" s="51" t="n">
        <f aca="false">(0.652173913043478*'[2]Off Peak Detail'!BU13)+(0.173913043478261*'[2]Off Peak Detail'!BU32)+(0.173913043478261*'[2]Off Peak Detail'!BU51)</f>
        <v>0.626088018002718</v>
      </c>
      <c r="CA13" s="51" t="n">
        <f aca="false">(0.607843137254902*'[2]Off Peak Detail'!BV13)+(0.196078431372549*'[2]Off Peak Detail'!BV32)+(0.196078431372549*'[2]Off Peak Detail'!BV51)</f>
        <v>0.705883549708946</v>
      </c>
      <c r="CB13" s="51" t="n">
        <f aca="false">(0.659574468085106*'[2]Off Peak Detail'!BW13)+(0.170212765957447*'[2]Off Peak Detail'!BW32)+(0.170212765957447*'[2]Off Peak Detail'!BW51)</f>
        <v>0.61276569772274</v>
      </c>
      <c r="CC13" s="51" t="n">
        <f aca="false">(0.652173913043478*'[2]Off Peak Detail'!BX13)+(0.173913043478261*'[2]Off Peak Detail'!BX32)+(0.173913043478261*'[2]Off Peak Detail'!BX51)</f>
        <v>0.626088018002718</v>
      </c>
      <c r="CD13" s="51" t="n">
        <f aca="false">(0.607843137254902*'[2]Off Peak Detail'!BY13)+(0.196078431372549*'[2]Off Peak Detail'!BY32)+(0.196078431372549*'[2]Off Peak Detail'!BY51)</f>
        <v>0.705882053749234</v>
      </c>
      <c r="CE13" s="51" t="n">
        <f aca="false">(0.652173913043478*'[2]Off Peak Detail'!BZ13)+(0.173913043478261*'[2]Off Peak Detail'!BZ32)+(0.173913043478261*'[2]Off Peak Detail'!BZ51)</f>
        <v>0.626086691151495</v>
      </c>
      <c r="CF13" s="51" t="n">
        <f aca="false">(0.63265306122449*'[2]Off Peak Detail'!CA13)+(0.204081632653061*'[2]Off Peak Detail'!CA32)+(0.163265306122449*'[2]Off Peak Detail'!CA51)</f>
        <v>0.661225610849808</v>
      </c>
      <c r="CG13" s="51" t="n">
        <f aca="false">(0.63265306122449*'[2]Off Peak Detail'!CB13)+(0.163265306122449*'[2]Off Peak Detail'!CB32)+(0.204081632653061*'[2]Off Peak Detail'!CB51)</f>
        <v>0.661225610849808</v>
      </c>
      <c r="CH13" s="51" t="n">
        <f aca="false">(0.636363636363636*'[2]Off Peak Detail'!CC13)+(0.181818181818182*'[2]Off Peak Detail'!CC32)+(0.181818181818182*'[2]Off Peak Detail'!CC51)</f>
        <v>0.654545177112927</v>
      </c>
      <c r="CI13" s="51" t="n">
        <f aca="false">(0.659574468085106*'[2]Off Peak Detail'!CD13)+(0.170212765957447*'[2]Off Peak Detail'!CD32)+(0.170212765957447*'[2]Off Peak Detail'!CD51)</f>
        <v>0.612766996343086</v>
      </c>
      <c r="CJ13" s="51" t="n">
        <f aca="false">(0.6*'[2]Off Peak Detail'!CE13)+(0.2*'[2]Off Peak Detail'!CE32)+(0.2*'[2]Off Peak Detail'!CE51)</f>
        <v>0.719999694824219</v>
      </c>
      <c r="CK13" s="51" t="n">
        <f aca="false">(0.659574468085106*'[2]Off Peak Detail'!CF13)+(0.170212765957447*'[2]Off Peak Detail'!CF32)+(0.170212765957447*'[2]Off Peak Detail'!CF51)</f>
        <v>0.612766996343086</v>
      </c>
      <c r="CL13" s="51" t="n">
        <f aca="false">(0.652173913043478*'[2]Off Peak Detail'!CG13)+(0.173913043478261*'[2]Off Peak Detail'!CG32)+(0.173913043478261*'[2]Off Peak Detail'!CG51)</f>
        <v>0</v>
      </c>
      <c r="CM13" s="51" t="n">
        <f aca="false">(0.607843137254902*'[2]Off Peak Detail'!CH13)+(0.196078431372549*'[2]Off Peak Detail'!CH32)+(0.196078431372549*'[2]Off Peak Detail'!CH51)</f>
        <v>0</v>
      </c>
      <c r="CN13" s="51" t="n">
        <f aca="false">(0.659574468085106*'[2]Off Peak Detail'!CI13)+(0.170212765957447*'[2]Off Peak Detail'!CI32)+(0.170212765957447*'[2]Off Peak Detail'!CI51)</f>
        <v>0</v>
      </c>
      <c r="CO13" s="51" t="n">
        <f aca="false">(0.625*'[2]Off Peak Detail'!CJ13)+(0.208333333333333*'[2]Off Peak Detail'!CJ32)+(0.166666666666667*'[2]Off Peak Detail'!CJ51)</f>
        <v>0</v>
      </c>
      <c r="CP13" s="51" t="n">
        <f aca="false">(0.63265306122449*'[2]Off Peak Detail'!CK13)+(0.163265306122449*'[2]Off Peak Detail'!CK32)+(0.204081632653061*'[2]Off Peak Detail'!CK51)</f>
        <v>0</v>
      </c>
      <c r="CQ13" s="51" t="n">
        <f aca="false">(0.652173913043478*'[2]Off Peak Detail'!CL13)+(0.173913043478261*'[2]Off Peak Detail'!CL32)+(0.173913043478261*'[2]Off Peak Detail'!CL51)</f>
        <v>0</v>
      </c>
      <c r="CR13" s="51" t="n">
        <f aca="false">(0.607843137254902*'[2]Off Peak Detail'!CM13)+(0.196078431372549*'[2]Off Peak Detail'!CM32)+(0.196078431372549*'[2]Off Peak Detail'!CM51)</f>
        <v>0</v>
      </c>
      <c r="CS13" s="51" t="n">
        <f aca="false">(0.659574468085106*'[2]Off Peak Detail'!CN13)+(0.170212765957447*'[2]Off Peak Detail'!CN32)+(0.170212765957447*'[2]Off Peak Detail'!CN51)</f>
        <v>0</v>
      </c>
      <c r="CT13" s="51" t="n">
        <f aca="false">(0.636363636363636*'[2]Off Peak Detail'!CO13)+(0.181818181818182*'[2]Off Peak Detail'!CO32)+(0.181818181818182*'[2]Off Peak Detail'!CO51)</f>
        <v>0</v>
      </c>
      <c r="CU13" s="51" t="n">
        <f aca="false">(0.63265306122449*'[2]Off Peak Detail'!CP13)+(0.204081632653061*'[2]Off Peak Detail'!CP32)+(0.163265306122449*'[2]Off Peak Detail'!CP51)</f>
        <v>0</v>
      </c>
      <c r="CV13" s="51" t="n">
        <f aca="false">(0.625*'[2]Off Peak Detail'!CQ13)+(0.166666666666667*'[2]Off Peak Detail'!CQ32)+(0.208333333333333*'[2]Off Peak Detail'!CQ51)</f>
        <v>0</v>
      </c>
      <c r="CW13" s="51" t="n">
        <f aca="false">(0.659574468085106*'[2]Off Peak Detail'!CR13)+(0.170212765957447*'[2]Off Peak Detail'!CR32)+(0.170212765957447*'[2]Off Peak Detail'!CR51)</f>
        <v>0</v>
      </c>
      <c r="CX13" s="51" t="n">
        <f aca="false">(0.625*'[2]Off Peak Detail'!CS13)+(0.208333333333333*'[2]Off Peak Detail'!CS32)+(0.166666666666667*'[2]Off Peak Detail'!CS51)</f>
        <v>0</v>
      </c>
      <c r="CY13" s="51" t="n">
        <f aca="false">(0.63265306122449*'[2]Off Peak Detail'!CT13)+(0.163265306122449*'[2]Off Peak Detail'!CT32)+(0.204081632653061*'[2]Off Peak Detail'!CT51)</f>
        <v>0</v>
      </c>
      <c r="CZ13" s="51" t="n">
        <f aca="false">(0.659574468085106*'[2]Off Peak Detail'!CU13)+(0.170212765957447*'[2]Off Peak Detail'!CU32)+(0.170212765957447*'[2]Off Peak Detail'!CU51)</f>
        <v>0</v>
      </c>
      <c r="DA13" s="51" t="n">
        <f aca="false">(0.6*'[2]Off Peak Detail'!CV13)+(0.2*'[2]Off Peak Detail'!CV32)+(0.2*'[2]Off Peak Detail'!CV51)</f>
        <v>0</v>
      </c>
      <c r="DB13" s="51" t="n">
        <f aca="false">(0.659574468085106*'[2]Off Peak Detail'!CW13)+(0.170212765957447*'[2]Off Peak Detail'!CW32)+(0.170212765957447*'[2]Off Peak Detail'!CW51)</f>
        <v>0</v>
      </c>
      <c r="DC13" s="51" t="n">
        <f aca="false">(0.652173913043478*'[2]Off Peak Detail'!CX13)+(0.173913043478261*'[2]Off Peak Detail'!CX32)+(0.173913043478261*'[2]Off Peak Detail'!CX51)</f>
        <v>0</v>
      </c>
      <c r="DD13" s="51" t="n">
        <f aca="false">(0.607843137254902*'[2]Off Peak Detail'!CY13)+(0.196078431372549*'[2]Off Peak Detail'!CY32)+(0.196078431372549*'[2]Off Peak Detail'!CY51)</f>
        <v>0</v>
      </c>
      <c r="DE13" s="51" t="n">
        <f aca="false">(0.659574468085106*'[2]Off Peak Detail'!CZ13)+(0.170212765957447*'[2]Off Peak Detail'!CZ32)+(0.170212765957447*'[2]Off Peak Detail'!CZ51)</f>
        <v>0</v>
      </c>
      <c r="DF13" s="51" t="n">
        <f aca="false">(0.644444444444444*'[2]Off Peak Detail'!DA13)+(0.177777777777778*'[2]Off Peak Detail'!DA32)+(0.177777777777778*'[2]Off Peak Detail'!DA51)</f>
        <v>0</v>
      </c>
      <c r="DG13" s="51" t="n">
        <f aca="false">(0.607843137254902*'[2]Off Peak Detail'!DB13)+(0.196078431372549*'[2]Off Peak Detail'!DB32)+(0.196078431372549*'[2]Off Peak Detail'!DB51)</f>
        <v>0</v>
      </c>
      <c r="DH13" s="51" t="n">
        <f aca="false">(0.652173913043478*'[2]Off Peak Detail'!DC13)+(0.173913043478261*'[2]Off Peak Detail'!DC32)+(0.173913043478261*'[2]Off Peak Detail'!DC51)</f>
        <v>0</v>
      </c>
      <c r="DI13" s="51" t="n">
        <f aca="false">(0.63265306122449*'[2]Off Peak Detail'!DD13)+(0.204081632653061*'[2]Off Peak Detail'!DD32)+(0.163265306122449*'[2]Off Peak Detail'!DD51)</f>
        <v>0</v>
      </c>
      <c r="DJ13" s="51" t="n">
        <f aca="false">(0.625*'[2]Off Peak Detail'!DE13)+(0.166666666666667*'[2]Off Peak Detail'!DE32)+(0.208333333333333*'[2]Off Peak Detail'!DE51)</f>
        <v>0</v>
      </c>
      <c r="DK13" s="51" t="n">
        <f aca="false">(0.659574468085106*'[2]Off Peak Detail'!DF13)+(0.170212765957447*'[2]Off Peak Detail'!DF32)+(0.170212765957447*'[2]Off Peak Detail'!DF51)</f>
        <v>0</v>
      </c>
      <c r="DL13" s="51" t="n">
        <f aca="false">(0.607843137254902*'[2]Off Peak Detail'!DG13)+(0.196078431372549*'[2]Off Peak Detail'!DG32)+(0.196078431372549*'[2]Off Peak Detail'!DG51)</f>
        <v>0</v>
      </c>
      <c r="DM13" s="51" t="n">
        <f aca="false">(0.652173913043478*'[2]Off Peak Detail'!DH13)+(0.173913043478261*'[2]Off Peak Detail'!DH32)+(0.173913043478261*'[2]Off Peak Detail'!DH51)</f>
        <v>0</v>
      </c>
      <c r="DN13" s="51" t="n">
        <f aca="false">(0.659574468085106*'[2]Off Peak Detail'!DI13)+(0.170212765957447*'[2]Off Peak Detail'!DI32)+(0.170212765957447*'[2]Off Peak Detail'!DI51)</f>
        <v>0</v>
      </c>
      <c r="DO13" s="51" t="n">
        <f aca="false">(0.6*'[2]Off Peak Detail'!DJ13)+(0.2*'[2]Off Peak Detail'!DJ32)+(0.2*'[2]Off Peak Detail'!DJ51)</f>
        <v>0</v>
      </c>
      <c r="DP13" s="51" t="n">
        <f aca="false">(0.659574468085106*'[2]Off Peak Detail'!DK13)+(0.170212765957447*'[2]Off Peak Detail'!DK32)+(0.170212765957447*'[2]Off Peak Detail'!DK51)</f>
        <v>0</v>
      </c>
      <c r="DQ13" s="51" t="n">
        <f aca="false">(0.63265306122449*'[2]Off Peak Detail'!DL13)+(0.204081632653061*'[2]Off Peak Detail'!DL32)+(0.163265306122449*'[2]Off Peak Detail'!DL51)</f>
        <v>0</v>
      </c>
      <c r="DR13" s="51" t="n">
        <f aca="false">(0.636363636363636*'[2]Off Peak Detail'!DM13)+(0.181818181818182*'[2]Off Peak Detail'!DM32)+(0.181818181818182*'[2]Off Peak Detail'!DM51)</f>
        <v>0</v>
      </c>
      <c r="DS13" s="51" t="n">
        <f aca="false">(0.63265306122449*'[2]Off Peak Detail'!DN13)+(0.163265306122449*'[2]Off Peak Detail'!DN32)+(0.204081632653061*'[2]Off Peak Detail'!DN51)</f>
        <v>0</v>
      </c>
      <c r="DT13" s="51" t="n">
        <f aca="false">(0.652173913043478*'[2]Off Peak Detail'!DO13)+(0.173913043478261*'[2]Off Peak Detail'!DO32)+(0.173913043478261*'[2]Off Peak Detail'!DO51)</f>
        <v>0</v>
      </c>
      <c r="DU13" s="51" t="n">
        <f aca="false">(0.607843137254902*'[2]Off Peak Detail'!DP13)+(0.196078431372549*'[2]Off Peak Detail'!DP32)+(0.196078431372549*'[2]Off Peak Detail'!DP51)</f>
        <v>0</v>
      </c>
      <c r="DV13" s="51" t="n">
        <f aca="false">(0.652173913043478*'[2]Off Peak Detail'!DQ13)+(0.173913043478261*'[2]Off Peak Detail'!DQ32)+(0.173913043478261*'[2]Off Peak Detail'!DQ51)</f>
        <v>0</v>
      </c>
      <c r="DW13" s="51" t="n">
        <f aca="false">(0.659574468085106*'[2]Off Peak Detail'!DR13)+(0.170212765957447*'[2]Off Peak Detail'!DR32)+(0.170212765957447*'[2]Off Peak Detail'!DR51)</f>
        <v>0</v>
      </c>
      <c r="DX13" s="51" t="n">
        <f aca="false">(0.607843137254902*'[2]Off Peak Detail'!DS13)+(0.196078431372549*'[2]Off Peak Detail'!DS32)+(0.196078431372549*'[2]Off Peak Detail'!DS51)</f>
        <v>0</v>
      </c>
      <c r="DY13" s="51" t="n">
        <f aca="false">(0.652173913043478*'[2]Off Peak Detail'!DT13)+(0.173913043478261*'[2]Off Peak Detail'!DT32)+(0.173913043478261*'[2]Off Peak Detail'!DT51)</f>
        <v>0</v>
      </c>
      <c r="DZ13" s="51" t="n">
        <f aca="false">(0.63265306122449*'[2]Off Peak Detail'!DU13)+(0.204081632653061*'[2]Off Peak Detail'!DU32)+(0.163265306122449*'[2]Off Peak Detail'!DU51)</f>
        <v>0</v>
      </c>
      <c r="EA13" s="51" t="n">
        <f aca="false">(0.625*'[2]Off Peak Detail'!DV13)+(0.166666666666667*'[2]Off Peak Detail'!DV32)+(0.208333333333333*'[2]Off Peak Detail'!DV51)</f>
        <v>0</v>
      </c>
      <c r="EB13" s="51" t="n">
        <f aca="false">(0.659574468085106*'[2]Off Peak Detail'!DW13)+(0.170212765957447*'[2]Off Peak Detail'!DW32)+(0.170212765957447*'[2]Off Peak Detail'!DW51)</f>
        <v>0</v>
      </c>
      <c r="EC13" s="51" t="n">
        <f aca="false">(0.607843137254902*'[2]Off Peak Detail'!DX13)+(0.196078431372549*'[2]Off Peak Detail'!DX32)+(0.196078431372549*'[2]Off Peak Detail'!DX51)</f>
        <v>0</v>
      </c>
      <c r="ED13" s="51" t="n">
        <f aca="false">(0.636363636363636*'[2]Off Peak Detail'!DY13)+(0.181818181818182*'[2]Off Peak Detail'!DY32)+(0.181818181818182*'[2]Off Peak Detail'!DY51)</f>
        <v>0</v>
      </c>
      <c r="EE13" s="51" t="n">
        <f aca="false">(0.659574468085106*'[2]Off Peak Detail'!DZ13)+(0.170212765957447*'[2]Off Peak Detail'!DZ32)+(0.170212765957447*'[2]Off Peak Detail'!DZ51)</f>
        <v>0</v>
      </c>
      <c r="EF13" s="51" t="n">
        <f aca="false">(0.652173913043478*'[2]Off Peak Detail'!EA13)+(0.173913043478261*'[2]Off Peak Detail'!EA32)+(0.173913043478261*'[2]Off Peak Detail'!EA51)</f>
        <v>0</v>
      </c>
      <c r="EG13" s="51" t="n">
        <f aca="false">(0.607843137254902*'[2]Off Peak Detail'!EB13)+(0.196078431372549*'[2]Off Peak Detail'!EB32)+(0.196078431372549*'[2]Off Peak Detail'!EB51)</f>
        <v>0</v>
      </c>
      <c r="EH13" s="51" t="n">
        <f aca="false">(0.652173913043478*'[2]Off Peak Detail'!EC13)+(0.173913043478261*'[2]Off Peak Detail'!EC32)+(0.173913043478261*'[2]Off Peak Detail'!EC51)</f>
        <v>0</v>
      </c>
      <c r="EI13" s="51" t="n">
        <f aca="false">(0.63265306122449*'[2]Off Peak Detail'!ED13)+(0.204081632653061*'[2]Off Peak Detail'!ED32)+(0.163265306122449*'[2]Off Peak Detail'!ED51)</f>
        <v>0</v>
      </c>
      <c r="EJ13" s="51" t="n">
        <f aca="false">(0.63265306122449*'[2]Off Peak Detail'!EE13)+(0.163265306122449*'[2]Off Peak Detail'!EE32)+(0.204081632653061*'[2]Off Peak Detail'!EE51)</f>
        <v>0</v>
      </c>
      <c r="EK13" s="51" t="n">
        <f aca="false">(0.652173913043478*'[2]Off Peak Detail'!EF13)+(0.173913043478261*'[2]Off Peak Detail'!EF32)+(0.173913043478261*'[2]Off Peak Detail'!EF51)</f>
        <v>0</v>
      </c>
      <c r="EL13" s="51" t="n">
        <f aca="false">(0.607843137254902*'[2]Off Peak Detail'!EG13)+(0.196078431372549*'[2]Off Peak Detail'!EG32)+(0.196078431372549*'[2]Off Peak Detail'!EG51)</f>
        <v>0</v>
      </c>
      <c r="EM13" s="51" t="n">
        <f aca="false">(0.652173913043478*'[2]Off Peak Detail'!EH13)+(0.173913043478261*'[2]Off Peak Detail'!EH32)+(0.173913043478261*'[2]Off Peak Detail'!EH51)</f>
        <v>0</v>
      </c>
      <c r="EN13" s="51" t="n">
        <f aca="false">(0.659574468085106*'[2]Off Peak Detail'!EI13)+(0.170212765957447*'[2]Off Peak Detail'!EI32)+(0.170212765957447*'[2]Off Peak Detail'!EI51)</f>
        <v>0</v>
      </c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</row>
    <row r="14" customFormat="false" ht="13.7" hidden="false" customHeight="true" outlineLevel="0" collapsed="false">
      <c r="A14" s="46" t="s">
        <v>26</v>
      </c>
      <c r="B14" s="38"/>
      <c r="C14" s="47" t="n">
        <f aca="false">(0.647058823529412*'[2]Off Peak Detail'!D14)+(0.176470588235294*'[2]Off Peak Detail'!D33)+(0.176470588235294*'[2]Off Peak Detail'!D52)</f>
        <v>2</v>
      </c>
      <c r="D14" s="47" t="n">
        <f aca="false">(0.659574468085106*'[2]Off Peak Detail'!E14)+(0.170212765957447*'[2]Off Peak Detail'!E33)+(0.170212765957447*'[2]Off Peak Detail'!E52)</f>
        <v>2</v>
      </c>
      <c r="E14" s="47" t="n">
        <f aca="false">(0.6*'[2]Off Peak Detail'!F14)+(0.2*'[2]Off Peak Detail'!F33)+(0.2*'[2]Off Peak Detail'!F52)</f>
        <v>1.75000047683716</v>
      </c>
      <c r="F14" s="43" t="n">
        <f aca="false">AVERAGE(G14:I14)</f>
        <v>1.75</v>
      </c>
      <c r="G14" s="47" t="n">
        <f aca="false">(0.659574468085106*'[2]Off Peak Detail'!H14)+(0.170212765957447*'[2]Off Peak Detail'!H33)+(0.170212765957447*'[2]Off Peak Detail'!H52)</f>
        <v>1.75</v>
      </c>
      <c r="H14" s="47" t="n">
        <f aca="false">(0.652173913043478*'[2]Off Peak Detail'!I14)+(0.173913043478261*'[2]Off Peak Detail'!I33)+(0.173913043478261*'[2]Off Peak Detail'!I52)</f>
        <v>1.75</v>
      </c>
      <c r="I14" s="47" t="n">
        <f aca="false">(0.607843137254902*'[2]Off Peak Detail'!J14)+(0.196078431372549*'[2]Off Peak Detail'!J33)+(0.196078431372549*'[2]Off Peak Detail'!J52)</f>
        <v>1.75</v>
      </c>
      <c r="J14" s="48" t="n">
        <v>1.82363645033403</v>
      </c>
      <c r="K14" s="43" t="n">
        <f aca="false">AVERAGE(L14:M14)</f>
        <v>1.54999983310699</v>
      </c>
      <c r="L14" s="68" t="n">
        <f aca="false">AK14</f>
        <v>1.54999983310699</v>
      </c>
      <c r="M14" s="68" t="n">
        <f aca="false">AL14</f>
        <v>1.54999983310699</v>
      </c>
      <c r="N14" s="43" t="n">
        <f aca="false">AVERAGE(O14:P14)</f>
        <v>1.54999983310699</v>
      </c>
      <c r="O14" s="43" t="n">
        <f aca="false">AM14</f>
        <v>1.54999983310699</v>
      </c>
      <c r="P14" s="43" t="n">
        <f aca="false">AN14</f>
        <v>1.54999983310699</v>
      </c>
      <c r="Q14" s="43" t="n">
        <f aca="false">AO14</f>
        <v>1.54999983310699</v>
      </c>
      <c r="R14" s="43" t="n">
        <f aca="false">AP14</f>
        <v>1.54999983310699</v>
      </c>
      <c r="S14" s="43" t="n">
        <f aca="false">AVERAGE(T14:U14)</f>
        <v>1.54999983310699</v>
      </c>
      <c r="T14" s="43" t="n">
        <f aca="false">AQ14</f>
        <v>1.54999983310699</v>
      </c>
      <c r="U14" s="43" t="n">
        <f aca="false">AR14</f>
        <v>1.54999983310699</v>
      </c>
      <c r="V14" s="43" t="n">
        <f aca="false">AS14</f>
        <v>1.54999983310699</v>
      </c>
      <c r="W14" s="43" t="n">
        <f aca="false">AVERAGE(X14:Z14)</f>
        <v>1.54999983310699</v>
      </c>
      <c r="X14" s="43" t="n">
        <f aca="false">AT14</f>
        <v>1.54999983310699</v>
      </c>
      <c r="Y14" s="68" t="n">
        <f aca="false">AU14</f>
        <v>1.54999983310699</v>
      </c>
      <c r="Z14" s="68" t="n">
        <f aca="false">AV14</f>
        <v>1.54999983310699</v>
      </c>
      <c r="AA14" s="48" t="n">
        <v>1.54999983310699</v>
      </c>
      <c r="AB14" s="48" t="n">
        <v>1.30000019073486</v>
      </c>
      <c r="AC14" s="48" t="n">
        <v>0.75</v>
      </c>
      <c r="AD14" s="48" t="n">
        <v>0.75</v>
      </c>
      <c r="AE14" s="48" t="n">
        <v>0.919002775866616</v>
      </c>
      <c r="AF14" s="48" t="n">
        <v>0.870662176048159</v>
      </c>
      <c r="AG14" s="50" t="n">
        <v>1.03567488022962</v>
      </c>
      <c r="AH14" s="35"/>
      <c r="AI14" s="36"/>
      <c r="AJ14" s="3"/>
      <c r="AK14" s="51" t="n">
        <f aca="false">(0.659574468085106*'[2]Off Peak Detail'!AF14)+(0.170212765957447*'[2]Off Peak Detail'!AF33)+(0.170212765957447*'[2]Off Peak Detail'!AF52)</f>
        <v>1.54999983310699</v>
      </c>
      <c r="AL14" s="51" t="n">
        <f aca="false">(0.636363636363636*'[2]Off Peak Detail'!AG14)+(0.181818181818182*'[2]Off Peak Detail'!AG33)+(0.181818181818182*'[2]Off Peak Detail'!AG52)</f>
        <v>1.54999983310699</v>
      </c>
      <c r="AM14" s="51" t="n">
        <f aca="false">(0.607843137254902*'[2]Off Peak Detail'!AH14)+(0.196078431372549*'[2]Off Peak Detail'!AH33)+(0.196078431372549*'[2]Off Peak Detail'!AH52)</f>
        <v>1.54999983310699</v>
      </c>
      <c r="AN14" s="51" t="n">
        <f aca="false">(0.652173913043478*'[2]Off Peak Detail'!AI14)+(0.173913043478261*'[2]Off Peak Detail'!AI33)+(0.173913043478261*'[2]Off Peak Detail'!AI52)</f>
        <v>1.54999983310699</v>
      </c>
      <c r="AO14" s="51" t="n">
        <f aca="false">(0.659574468085106*'[2]Off Peak Detail'!AJ14)+(0.170212765957447*'[2]Off Peak Detail'!AJ33)+(0.170212765957447*'[2]Off Peak Detail'!AJ52)</f>
        <v>1.54999983310699</v>
      </c>
      <c r="AP14" s="51" t="n">
        <f aca="false">(0.6*'[2]Off Peak Detail'!AK14)+(0.2*'[2]Off Peak Detail'!AK33)+(0.2*'[2]Off Peak Detail'!AK52)</f>
        <v>1.54999983310699</v>
      </c>
      <c r="AQ14" s="51" t="n">
        <f aca="false">(0.659574468085106*'[2]Off Peak Detail'!AL14)+(0.170212765957447*'[2]Off Peak Detail'!AL33)+(0.170212765957447*'[2]Off Peak Detail'!AL52)</f>
        <v>1.54999983310699</v>
      </c>
      <c r="AR14" s="51" t="n">
        <f aca="false">(0.63265306122449*'[2]Off Peak Detail'!AM14)+(0.204081632653061*'[2]Off Peak Detail'!AM33)+(0.163265306122449*'[2]Off Peak Detail'!AM52)</f>
        <v>1.54999983310699</v>
      </c>
      <c r="AS14" s="51" t="n">
        <f aca="false">(0.625*'[2]Off Peak Detail'!AN14)+(0.166666666666667*'[2]Off Peak Detail'!AN33)+(0.208333333333333*'[2]Off Peak Detail'!AN52)</f>
        <v>1.54999983310699</v>
      </c>
      <c r="AT14" s="51" t="n">
        <f aca="false">(0.659574468085106*'[2]Off Peak Detail'!AO14)+(0.170212765957447*'[2]Off Peak Detail'!AO33)+(0.170212765957447*'[2]Off Peak Detail'!AO52)</f>
        <v>1.54999983310699</v>
      </c>
      <c r="AU14" s="51" t="n">
        <f aca="false">(0.625*'[2]Off Peak Detail'!AP14)+(0.208333333333333*'[2]Off Peak Detail'!AP33)+(0.166666666666667*'[2]Off Peak Detail'!AP52)</f>
        <v>1.54999983310699</v>
      </c>
      <c r="AV14" s="51" t="n">
        <f aca="false">(0.63265306122449*'[2]Off Peak Detail'!AQ14)+(0.163265306122449*'[2]Off Peak Detail'!AQ33)+(0.204081632653061*'[2]Off Peak Detail'!AQ52)</f>
        <v>1.54999983310699</v>
      </c>
      <c r="AW14" s="51" t="n">
        <f aca="false">(0.659574468085106*'[2]Off Peak Detail'!AR14)+(0.170212765957447*'[2]Off Peak Detail'!AR33)+(0.170212765957447*'[2]Off Peak Detail'!AR52)</f>
        <v>1.30000019073486</v>
      </c>
      <c r="AX14" s="51" t="n">
        <f aca="false">(0.636363636363636*'[2]Off Peak Detail'!AS14)+(0.181818181818182*'[2]Off Peak Detail'!AS33)+(0.181818181818182*'[2]Off Peak Detail'!AS52)</f>
        <v>1.30000019073486</v>
      </c>
      <c r="AY14" s="51" t="n">
        <f aca="false">(0.607843137254902*'[2]Off Peak Detail'!AT14)+(0.196078431372549*'[2]Off Peak Detail'!AT33)+(0.196078431372549*'[2]Off Peak Detail'!AT52)</f>
        <v>1.30000019073486</v>
      </c>
      <c r="AZ14" s="51" t="n">
        <f aca="false">(0.652173913043478*'[2]Off Peak Detail'!AU14)+(0.173913043478261*'[2]Off Peak Detail'!AU33)+(0.173913043478261*'[2]Off Peak Detail'!AU52)</f>
        <v>1.30000019073486</v>
      </c>
      <c r="BA14" s="51" t="n">
        <f aca="false">(0.63265306122449*'[2]Off Peak Detail'!AV14)+(0.204081632653061*'[2]Off Peak Detail'!AV33)+(0.163265306122449*'[2]Off Peak Detail'!AV52)</f>
        <v>1.30000019073486</v>
      </c>
      <c r="BB14" s="51" t="n">
        <f aca="false">(0.625*'[2]Off Peak Detail'!AW14)+(0.166666666666667*'[2]Off Peak Detail'!AW33)+(0.208333333333333*'[2]Off Peak Detail'!AW52)</f>
        <v>1.30000019073486</v>
      </c>
      <c r="BC14" s="51" t="n">
        <f aca="false">(0.659574468085106*'[2]Off Peak Detail'!AX14)+(0.170212765957447*'[2]Off Peak Detail'!AX33)+(0.170212765957447*'[2]Off Peak Detail'!AX52)</f>
        <v>1.30000019073486</v>
      </c>
      <c r="BD14" s="51" t="n">
        <f aca="false">(0.607843137254902*'[2]Off Peak Detail'!AY14)+(0.196078431372549*'[2]Off Peak Detail'!AY33)+(0.196078431372549*'[2]Off Peak Detail'!AY52)</f>
        <v>1.30000019073486</v>
      </c>
      <c r="BE14" s="51" t="n">
        <f aca="false">(0.652173913043478*'[2]Off Peak Detail'!AZ14)+(0.173913043478261*'[2]Off Peak Detail'!AZ33)+(0.173913043478261*'[2]Off Peak Detail'!AZ52)</f>
        <v>1.30000019073486</v>
      </c>
      <c r="BF14" s="51" t="n">
        <f aca="false">(0.659574468085106*'[2]Off Peak Detail'!BA14)+(0.170212765957447*'[2]Off Peak Detail'!BA33)+(0.170212765957447*'[2]Off Peak Detail'!BA52)</f>
        <v>1.30000019073486</v>
      </c>
      <c r="BG14" s="51" t="n">
        <f aca="false">(0.6*'[2]Off Peak Detail'!BB14)+(0.2*'[2]Off Peak Detail'!BB33)+(0.2*'[2]Off Peak Detail'!BB52)</f>
        <v>1.30000019073486</v>
      </c>
      <c r="BH14" s="51" t="n">
        <f aca="false">(0.659574468085106*'[2]Off Peak Detail'!BC14)+(0.170212765957447*'[2]Off Peak Detail'!BC33)+(0.170212765957447*'[2]Off Peak Detail'!BC52)</f>
        <v>1.30000019073486</v>
      </c>
      <c r="BI14" s="51" t="n">
        <f aca="false">(0.63265306122449*'[2]Off Peak Detail'!BD14)+(0.204081632653061*'[2]Off Peak Detail'!BD33)+(0.163265306122449*'[2]Off Peak Detail'!BD52)</f>
        <v>0.75</v>
      </c>
      <c r="BJ14" s="51" t="n">
        <f aca="false">(0.617021276595745*'[2]Off Peak Detail'!BE14)+(0.170212765957447*'[2]Off Peak Detail'!BE33)+(0.212765957446809*'[2]Off Peak Detail'!BE52)</f>
        <v>0.750000000000001</v>
      </c>
      <c r="BK14" s="51" t="n">
        <f aca="false">(0.659574468085106*'[2]Off Peak Detail'!BF14)+(0.170212765957447*'[2]Off Peak Detail'!BF33)+(0.170212765957447*'[2]Off Peak Detail'!BF52)</f>
        <v>0.75</v>
      </c>
      <c r="BL14" s="51" t="n">
        <f aca="false">(0.652173913043478*'[2]Off Peak Detail'!BG14)+(0.173913043478261*'[2]Off Peak Detail'!BG33)+(0.173913043478261*'[2]Off Peak Detail'!BG52)</f>
        <v>0.75</v>
      </c>
      <c r="BM14" s="51" t="n">
        <f aca="false">(0.607843137254902*'[2]Off Peak Detail'!BH14)+(0.196078431372549*'[2]Off Peak Detail'!BH33)+(0.196078431372549*'[2]Off Peak Detail'!BH52)</f>
        <v>0.75</v>
      </c>
      <c r="BN14" s="51" t="n">
        <f aca="false">(0.652173913043478*'[2]Off Peak Detail'!BI14)+(0.173913043478261*'[2]Off Peak Detail'!BI33)+(0.173913043478261*'[2]Off Peak Detail'!BI52)</f>
        <v>0.75</v>
      </c>
      <c r="BO14" s="51" t="n">
        <f aca="false">(0.63265306122449*'[2]Off Peak Detail'!BJ14)+(0.204081632653061*'[2]Off Peak Detail'!BJ33)+(0.163265306122449*'[2]Off Peak Detail'!BJ52)</f>
        <v>0.75</v>
      </c>
      <c r="BP14" s="51" t="n">
        <f aca="false">(0.63265306122449*'[2]Off Peak Detail'!BK14)+(0.163265306122449*'[2]Off Peak Detail'!BK33)+(0.204081632653061*'[2]Off Peak Detail'!BK52)</f>
        <v>0.75</v>
      </c>
      <c r="BQ14" s="51" t="n">
        <f aca="false">(0.652173913043478*'[2]Off Peak Detail'!BL14)+(0.173913043478261*'[2]Off Peak Detail'!BL33)+(0.173913043478261*'[2]Off Peak Detail'!BL52)</f>
        <v>0.75</v>
      </c>
      <c r="BR14" s="51" t="n">
        <f aca="false">(0.607843137254902*'[2]Off Peak Detail'!BM14)+(0.196078431372549*'[2]Off Peak Detail'!BM33)+(0.196078431372549*'[2]Off Peak Detail'!BM52)</f>
        <v>0.75</v>
      </c>
      <c r="BS14" s="51" t="n">
        <f aca="false">(0.652173913043478*'[2]Off Peak Detail'!BN14)+(0.173913043478261*'[2]Off Peak Detail'!BN33)+(0.173913043478261*'[2]Off Peak Detail'!BN52)</f>
        <v>0.75</v>
      </c>
      <c r="BT14" s="51" t="n">
        <f aca="false">(0.659574468085106*'[2]Off Peak Detail'!BO14)+(0.170212765957447*'[2]Off Peak Detail'!BO33)+(0.170212765957447*'[2]Off Peak Detail'!BO52)</f>
        <v>0.75</v>
      </c>
      <c r="BU14" s="51" t="n">
        <f aca="false">(0.607843137254902*'[2]Off Peak Detail'!BP14)+(0.196078431372549*'[2]Off Peak Detail'!BP33)+(0.196078431372549*'[2]Off Peak Detail'!BP52)</f>
        <v>0.75</v>
      </c>
      <c r="BV14" s="51" t="n">
        <f aca="false">(0.636363636363636*'[2]Off Peak Detail'!BQ14)+(0.181818181818182*'[2]Off Peak Detail'!BQ33)+(0.181818181818182*'[2]Off Peak Detail'!BQ52)</f>
        <v>0.75</v>
      </c>
      <c r="BW14" s="51" t="n">
        <f aca="false">(0.659574468085106*'[2]Off Peak Detail'!BR14)+(0.170212765957447*'[2]Off Peak Detail'!BR33)+(0.170212765957447*'[2]Off Peak Detail'!BR52)</f>
        <v>0.75</v>
      </c>
      <c r="BX14" s="51" t="n">
        <f aca="false">(0.625*'[2]Off Peak Detail'!BS14)+(0.208333333333333*'[2]Off Peak Detail'!BS33)+(0.166666666666667*'[2]Off Peak Detail'!BS52)</f>
        <v>0.75</v>
      </c>
      <c r="BY14" s="51" t="n">
        <f aca="false">(0.63265306122449*'[2]Off Peak Detail'!BT14)+(0.163265306122449*'[2]Off Peak Detail'!BT33)+(0.204081632653061*'[2]Off Peak Detail'!BT52)</f>
        <v>0.75</v>
      </c>
      <c r="BZ14" s="51" t="n">
        <f aca="false">(0.652173913043478*'[2]Off Peak Detail'!BU14)+(0.173913043478261*'[2]Off Peak Detail'!BU33)+(0.173913043478261*'[2]Off Peak Detail'!BU52)</f>
        <v>0.75</v>
      </c>
      <c r="CA14" s="51" t="n">
        <f aca="false">(0.607843137254902*'[2]Off Peak Detail'!BV14)+(0.196078431372549*'[2]Off Peak Detail'!BV33)+(0.196078431372549*'[2]Off Peak Detail'!BV52)</f>
        <v>0.75</v>
      </c>
      <c r="CB14" s="51" t="n">
        <f aca="false">(0.659574468085106*'[2]Off Peak Detail'!BW14)+(0.170212765957447*'[2]Off Peak Detail'!BW33)+(0.170212765957447*'[2]Off Peak Detail'!BW52)</f>
        <v>0.75</v>
      </c>
      <c r="CC14" s="51" t="n">
        <f aca="false">(0.652173913043478*'[2]Off Peak Detail'!BX14)+(0.173913043478261*'[2]Off Peak Detail'!BX33)+(0.173913043478261*'[2]Off Peak Detail'!BX52)</f>
        <v>0.75</v>
      </c>
      <c r="CD14" s="51" t="n">
        <f aca="false">(0.607843137254902*'[2]Off Peak Detail'!BY14)+(0.196078431372549*'[2]Off Peak Detail'!BY33)+(0.196078431372549*'[2]Off Peak Detail'!BY52)</f>
        <v>0.75</v>
      </c>
      <c r="CE14" s="51" t="n">
        <f aca="false">(0.652173913043478*'[2]Off Peak Detail'!BZ14)+(0.173913043478261*'[2]Off Peak Detail'!BZ33)+(0.173913043478261*'[2]Off Peak Detail'!BZ52)</f>
        <v>0.75</v>
      </c>
      <c r="CF14" s="51" t="n">
        <f aca="false">(0.63265306122449*'[2]Off Peak Detail'!CA14)+(0.204081632653061*'[2]Off Peak Detail'!CA33)+(0.163265306122449*'[2]Off Peak Detail'!CA52)</f>
        <v>0.75</v>
      </c>
      <c r="CG14" s="51" t="n">
        <f aca="false">(0.63265306122449*'[2]Off Peak Detail'!CB14)+(0.163265306122449*'[2]Off Peak Detail'!CB33)+(0.204081632653061*'[2]Off Peak Detail'!CB52)</f>
        <v>0.75</v>
      </c>
      <c r="CH14" s="51" t="n">
        <f aca="false">(0.636363636363636*'[2]Off Peak Detail'!CC14)+(0.181818181818182*'[2]Off Peak Detail'!CC33)+(0.181818181818182*'[2]Off Peak Detail'!CC52)</f>
        <v>0.75</v>
      </c>
      <c r="CI14" s="51" t="n">
        <f aca="false">(0.659574468085106*'[2]Off Peak Detail'!CD14)+(0.170212765957447*'[2]Off Peak Detail'!CD33)+(0.170212765957447*'[2]Off Peak Detail'!CD52)</f>
        <v>0.75</v>
      </c>
      <c r="CJ14" s="51" t="n">
        <f aca="false">(0.6*'[2]Off Peak Detail'!CE14)+(0.2*'[2]Off Peak Detail'!CE33)+(0.2*'[2]Off Peak Detail'!CE52)</f>
        <v>0.75</v>
      </c>
      <c r="CK14" s="51" t="n">
        <f aca="false">(0.659574468085106*'[2]Off Peak Detail'!CF14)+(0.170212765957447*'[2]Off Peak Detail'!CF33)+(0.170212765957447*'[2]Off Peak Detail'!CF52)</f>
        <v>0.75</v>
      </c>
      <c r="CL14" s="51" t="n">
        <f aca="false">(0.652173913043478*'[2]Off Peak Detail'!CG14)+(0.173913043478261*'[2]Off Peak Detail'!CG33)+(0.173913043478261*'[2]Off Peak Detail'!CG52)</f>
        <v>0.75</v>
      </c>
      <c r="CM14" s="51" t="n">
        <f aca="false">(0.607843137254902*'[2]Off Peak Detail'!CH14)+(0.196078431372549*'[2]Off Peak Detail'!CH33)+(0.196078431372549*'[2]Off Peak Detail'!CH52)</f>
        <v>0.75</v>
      </c>
      <c r="CN14" s="51" t="n">
        <f aca="false">(0.659574468085106*'[2]Off Peak Detail'!CI14)+(0.170212765957447*'[2]Off Peak Detail'!CI33)+(0.170212765957447*'[2]Off Peak Detail'!CI52)</f>
        <v>0.75</v>
      </c>
      <c r="CO14" s="51" t="n">
        <f aca="false">(0.625*'[2]Off Peak Detail'!CJ14)+(0.208333333333333*'[2]Off Peak Detail'!CJ33)+(0.166666666666667*'[2]Off Peak Detail'!CJ52)</f>
        <v>0.75</v>
      </c>
      <c r="CP14" s="51" t="n">
        <f aca="false">(0.63265306122449*'[2]Off Peak Detail'!CK14)+(0.163265306122449*'[2]Off Peak Detail'!CK33)+(0.204081632653061*'[2]Off Peak Detail'!CK52)</f>
        <v>0.75</v>
      </c>
      <c r="CQ14" s="51" t="n">
        <f aca="false">(0.652173913043478*'[2]Off Peak Detail'!CL14)+(0.173913043478261*'[2]Off Peak Detail'!CL33)+(0.173913043478261*'[2]Off Peak Detail'!CL52)</f>
        <v>0.75</v>
      </c>
      <c r="CR14" s="51" t="n">
        <f aca="false">(0.607843137254902*'[2]Off Peak Detail'!CM14)+(0.196078431372549*'[2]Off Peak Detail'!CM33)+(0.196078431372549*'[2]Off Peak Detail'!CM52)</f>
        <v>0.75</v>
      </c>
      <c r="CS14" s="51" t="n">
        <f aca="false">(0.659574468085106*'[2]Off Peak Detail'!CN14)+(0.170212765957447*'[2]Off Peak Detail'!CN33)+(0.170212765957447*'[2]Off Peak Detail'!CN52)</f>
        <v>0.75</v>
      </c>
      <c r="CT14" s="51" t="n">
        <f aca="false">(0.636363636363636*'[2]Off Peak Detail'!CO14)+(0.181818181818182*'[2]Off Peak Detail'!CO33)+(0.181818181818182*'[2]Off Peak Detail'!CO52)</f>
        <v>0.75</v>
      </c>
      <c r="CU14" s="51" t="n">
        <f aca="false">(0.63265306122449*'[2]Off Peak Detail'!CP14)+(0.204081632653061*'[2]Off Peak Detail'!CP33)+(0.163265306122449*'[2]Off Peak Detail'!CP52)</f>
        <v>0.75</v>
      </c>
      <c r="CV14" s="51" t="n">
        <f aca="false">(0.625*'[2]Off Peak Detail'!CQ14)+(0.166666666666667*'[2]Off Peak Detail'!CQ33)+(0.208333333333333*'[2]Off Peak Detail'!CQ52)</f>
        <v>0.75</v>
      </c>
      <c r="CW14" s="51" t="n">
        <f aca="false">(0.659574468085106*'[2]Off Peak Detail'!CR14)+(0.170212765957447*'[2]Off Peak Detail'!CR33)+(0.170212765957447*'[2]Off Peak Detail'!CR52)</f>
        <v>0.75</v>
      </c>
      <c r="CX14" s="51" t="n">
        <f aca="false">(0.625*'[2]Off Peak Detail'!CS14)+(0.208333333333333*'[2]Off Peak Detail'!CS33)+(0.166666666666667*'[2]Off Peak Detail'!CS52)</f>
        <v>0.75</v>
      </c>
      <c r="CY14" s="51" t="n">
        <f aca="false">(0.63265306122449*'[2]Off Peak Detail'!CT14)+(0.163265306122449*'[2]Off Peak Detail'!CT33)+(0.204081632653061*'[2]Off Peak Detail'!CT52)</f>
        <v>0.75</v>
      </c>
      <c r="CZ14" s="51" t="n">
        <f aca="false">(0.659574468085106*'[2]Off Peak Detail'!CU14)+(0.170212765957447*'[2]Off Peak Detail'!CU33)+(0.170212765957447*'[2]Off Peak Detail'!CU52)</f>
        <v>0.75</v>
      </c>
      <c r="DA14" s="51" t="n">
        <f aca="false">(0.6*'[2]Off Peak Detail'!CV14)+(0.2*'[2]Off Peak Detail'!CV33)+(0.2*'[2]Off Peak Detail'!CV52)</f>
        <v>0.75</v>
      </c>
      <c r="DB14" s="51" t="n">
        <f aca="false">(0.659574468085106*'[2]Off Peak Detail'!CW14)+(0.170212765957447*'[2]Off Peak Detail'!CW33)+(0.170212765957447*'[2]Off Peak Detail'!CW52)</f>
        <v>0.75</v>
      </c>
      <c r="DC14" s="51" t="n">
        <f aca="false">(0.652173913043478*'[2]Off Peak Detail'!CX14)+(0.173913043478261*'[2]Off Peak Detail'!CX33)+(0.173913043478261*'[2]Off Peak Detail'!CX52)</f>
        <v>0.75</v>
      </c>
      <c r="DD14" s="51" t="n">
        <f aca="false">(0.607843137254902*'[2]Off Peak Detail'!CY14)+(0.196078431372549*'[2]Off Peak Detail'!CY33)+(0.196078431372549*'[2]Off Peak Detail'!CY52)</f>
        <v>0.75</v>
      </c>
      <c r="DE14" s="51" t="n">
        <f aca="false">(0.659574468085106*'[2]Off Peak Detail'!CZ14)+(0.170212765957447*'[2]Off Peak Detail'!CZ33)+(0.170212765957447*'[2]Off Peak Detail'!CZ52)</f>
        <v>0.75</v>
      </c>
      <c r="DF14" s="51" t="n">
        <f aca="false">(0.644444444444444*'[2]Off Peak Detail'!DA14)+(0.177777777777778*'[2]Off Peak Detail'!DA33)+(0.177777777777778*'[2]Off Peak Detail'!DA52)</f>
        <v>0.75</v>
      </c>
      <c r="DG14" s="51" t="n">
        <f aca="false">(0.607843137254902*'[2]Off Peak Detail'!DB14)+(0.196078431372549*'[2]Off Peak Detail'!DB33)+(0.196078431372549*'[2]Off Peak Detail'!DB52)</f>
        <v>0.75</v>
      </c>
      <c r="DH14" s="51" t="n">
        <f aca="false">(0.652173913043478*'[2]Off Peak Detail'!DC14)+(0.173913043478261*'[2]Off Peak Detail'!DC33)+(0.173913043478261*'[2]Off Peak Detail'!DC52)</f>
        <v>0.75</v>
      </c>
      <c r="DI14" s="51" t="n">
        <f aca="false">(0.63265306122449*'[2]Off Peak Detail'!DD14)+(0.204081632653061*'[2]Off Peak Detail'!DD33)+(0.163265306122449*'[2]Off Peak Detail'!DD52)</f>
        <v>0.75</v>
      </c>
      <c r="DJ14" s="51" t="n">
        <f aca="false">(0.625*'[2]Off Peak Detail'!DE14)+(0.166666666666667*'[2]Off Peak Detail'!DE33)+(0.208333333333333*'[2]Off Peak Detail'!DE52)</f>
        <v>0.75</v>
      </c>
      <c r="DK14" s="51" t="n">
        <f aca="false">(0.659574468085106*'[2]Off Peak Detail'!DF14)+(0.170212765957447*'[2]Off Peak Detail'!DF33)+(0.170212765957447*'[2]Off Peak Detail'!DF52)</f>
        <v>0.75</v>
      </c>
      <c r="DL14" s="51" t="n">
        <f aca="false">(0.607843137254902*'[2]Off Peak Detail'!DG14)+(0.196078431372549*'[2]Off Peak Detail'!DG33)+(0.196078431372549*'[2]Off Peak Detail'!DG52)</f>
        <v>0.75</v>
      </c>
      <c r="DM14" s="51" t="n">
        <f aca="false">(0.652173913043478*'[2]Off Peak Detail'!DH14)+(0.173913043478261*'[2]Off Peak Detail'!DH33)+(0.173913043478261*'[2]Off Peak Detail'!DH52)</f>
        <v>0.75</v>
      </c>
      <c r="DN14" s="51" t="n">
        <f aca="false">(0.659574468085106*'[2]Off Peak Detail'!DI14)+(0.170212765957447*'[2]Off Peak Detail'!DI33)+(0.170212765957447*'[2]Off Peak Detail'!DI52)</f>
        <v>0.75</v>
      </c>
      <c r="DO14" s="51" t="n">
        <f aca="false">(0.6*'[2]Off Peak Detail'!DJ14)+(0.2*'[2]Off Peak Detail'!DJ33)+(0.2*'[2]Off Peak Detail'!DJ52)</f>
        <v>0.75</v>
      </c>
      <c r="DP14" s="51" t="n">
        <f aca="false">(0.659574468085106*'[2]Off Peak Detail'!DK14)+(0.170212765957447*'[2]Off Peak Detail'!DK33)+(0.170212765957447*'[2]Off Peak Detail'!DK52)</f>
        <v>0.75</v>
      </c>
      <c r="DQ14" s="51" t="n">
        <f aca="false">(0.63265306122449*'[2]Off Peak Detail'!DL14)+(0.204081632653061*'[2]Off Peak Detail'!DL33)+(0.163265306122449*'[2]Off Peak Detail'!DL52)</f>
        <v>0.75</v>
      </c>
      <c r="DR14" s="51" t="n">
        <f aca="false">(0.636363636363636*'[2]Off Peak Detail'!DM14)+(0.181818181818182*'[2]Off Peak Detail'!DM33)+(0.181818181818182*'[2]Off Peak Detail'!DM52)</f>
        <v>0.75</v>
      </c>
      <c r="DS14" s="51" t="n">
        <f aca="false">(0.63265306122449*'[2]Off Peak Detail'!DN14)+(0.163265306122449*'[2]Off Peak Detail'!DN33)+(0.204081632653061*'[2]Off Peak Detail'!DN52)</f>
        <v>0.75</v>
      </c>
      <c r="DT14" s="51" t="n">
        <f aca="false">(0.652173913043478*'[2]Off Peak Detail'!DO14)+(0.173913043478261*'[2]Off Peak Detail'!DO33)+(0.173913043478261*'[2]Off Peak Detail'!DO52)</f>
        <v>0.75</v>
      </c>
      <c r="DU14" s="51" t="n">
        <f aca="false">(0.607843137254902*'[2]Off Peak Detail'!DP14)+(0.196078431372549*'[2]Off Peak Detail'!DP33)+(0.196078431372549*'[2]Off Peak Detail'!DP52)</f>
        <v>0.75</v>
      </c>
      <c r="DV14" s="51" t="n">
        <f aca="false">(0.652173913043478*'[2]Off Peak Detail'!DQ14)+(0.173913043478261*'[2]Off Peak Detail'!DQ33)+(0.173913043478261*'[2]Off Peak Detail'!DQ52)</f>
        <v>0.75</v>
      </c>
      <c r="DW14" s="51" t="n">
        <f aca="false">(0.659574468085106*'[2]Off Peak Detail'!DR14)+(0.170212765957447*'[2]Off Peak Detail'!DR33)+(0.170212765957447*'[2]Off Peak Detail'!DR52)</f>
        <v>0.75</v>
      </c>
      <c r="DX14" s="51" t="n">
        <f aca="false">(0.607843137254902*'[2]Off Peak Detail'!DS14)+(0.196078431372549*'[2]Off Peak Detail'!DS33)+(0.196078431372549*'[2]Off Peak Detail'!DS52)</f>
        <v>1.54999995231628</v>
      </c>
      <c r="DY14" s="51" t="n">
        <f aca="false">(0.652173913043478*'[2]Off Peak Detail'!DT14)+(0.173913043478261*'[2]Off Peak Detail'!DT33)+(0.173913043478261*'[2]Off Peak Detail'!DT52)</f>
        <v>1.54999995231628</v>
      </c>
      <c r="DZ14" s="51" t="n">
        <f aca="false">(0.63265306122449*'[2]Off Peak Detail'!DU14)+(0.204081632653061*'[2]Off Peak Detail'!DU33)+(0.163265306122449*'[2]Off Peak Detail'!DU52)</f>
        <v>1.54999995231628</v>
      </c>
      <c r="EA14" s="51" t="n">
        <f aca="false">(0.625*'[2]Off Peak Detail'!DV14)+(0.166666666666667*'[2]Off Peak Detail'!DV33)+(0.208333333333333*'[2]Off Peak Detail'!DV52)</f>
        <v>1.54999995231628</v>
      </c>
      <c r="EB14" s="51" t="n">
        <f aca="false">(0.659574468085106*'[2]Off Peak Detail'!DW14)+(0.170212765957447*'[2]Off Peak Detail'!DW33)+(0.170212765957447*'[2]Off Peak Detail'!DW52)</f>
        <v>1.04999995231628</v>
      </c>
      <c r="EC14" s="51" t="n">
        <f aca="false">(0.607843137254902*'[2]Off Peak Detail'!DX14)+(0.196078431372549*'[2]Off Peak Detail'!DX33)+(0.196078431372549*'[2]Off Peak Detail'!DX52)</f>
        <v>1.04999995231628</v>
      </c>
      <c r="ED14" s="51" t="n">
        <f aca="false">(0.636363636363636*'[2]Off Peak Detail'!DY14)+(0.181818181818182*'[2]Off Peak Detail'!DY33)+(0.181818181818182*'[2]Off Peak Detail'!DY52)</f>
        <v>1.04999995231628</v>
      </c>
      <c r="EE14" s="51" t="n">
        <f aca="false">(0.659574468085106*'[2]Off Peak Detail'!DZ14)+(0.170212765957447*'[2]Off Peak Detail'!DZ33)+(0.170212765957447*'[2]Off Peak Detail'!DZ52)</f>
        <v>1.04999995231628</v>
      </c>
      <c r="EF14" s="51" t="n">
        <f aca="false">(0.652173913043478*'[2]Off Peak Detail'!EA14)+(0.173913043478261*'[2]Off Peak Detail'!EA33)+(0.173913043478261*'[2]Off Peak Detail'!EA52)</f>
        <v>1.04999995231628</v>
      </c>
      <c r="EG14" s="51" t="n">
        <f aca="false">(0.607843137254902*'[2]Off Peak Detail'!EB14)+(0.196078431372549*'[2]Off Peak Detail'!EB33)+(0.196078431372549*'[2]Off Peak Detail'!EB52)</f>
        <v>1.04999995231628</v>
      </c>
      <c r="EH14" s="51" t="n">
        <f aca="false">(0.652173913043478*'[2]Off Peak Detail'!EC14)+(0.173913043478261*'[2]Off Peak Detail'!EC33)+(0.173913043478261*'[2]Off Peak Detail'!EC52)</f>
        <v>1.54999995231628</v>
      </c>
      <c r="EI14" s="51" t="n">
        <f aca="false">(0.63265306122449*'[2]Off Peak Detail'!ED14)+(0.204081632653061*'[2]Off Peak Detail'!ED33)+(0.163265306122449*'[2]Off Peak Detail'!ED52)</f>
        <v>1.54999995231628</v>
      </c>
      <c r="EJ14" s="51" t="n">
        <f aca="false">(0.63265306122449*'[2]Off Peak Detail'!EE14)+(0.163265306122449*'[2]Off Peak Detail'!EE33)+(0.204081632653061*'[2]Off Peak Detail'!EE52)</f>
        <v>1.54999995231628</v>
      </c>
      <c r="EK14" s="51" t="n">
        <f aca="false">(0.652173913043478*'[2]Off Peak Detail'!EF14)+(0.173913043478261*'[2]Off Peak Detail'!EF33)+(0.173913043478261*'[2]Off Peak Detail'!EF52)</f>
        <v>1.54999995231628</v>
      </c>
      <c r="EL14" s="51" t="n">
        <f aca="false">(0.607843137254902*'[2]Off Peak Detail'!EG14)+(0.196078431372549*'[2]Off Peak Detail'!EG33)+(0.196078431372549*'[2]Off Peak Detail'!EG52)</f>
        <v>1.54999995231628</v>
      </c>
      <c r="EM14" s="51" t="n">
        <f aca="false">(0.652173913043478*'[2]Off Peak Detail'!EH14)+(0.173913043478261*'[2]Off Peak Detail'!EH33)+(0.173913043478261*'[2]Off Peak Detail'!EH52)</f>
        <v>1.54999995231628</v>
      </c>
      <c r="EN14" s="51" t="n">
        <f aca="false">(0.659574468085106*'[2]Off Peak Detail'!EI14)+(0.170212765957447*'[2]Off Peak Detail'!EI33)+(0.170212765957447*'[2]Off Peak Detail'!EI52)</f>
        <v>1.04999995231628</v>
      </c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</row>
    <row r="15" customFormat="false" ht="13.7" hidden="false" customHeight="true" outlineLevel="0" collapsed="false">
      <c r="A15" s="52" t="s">
        <v>48</v>
      </c>
      <c r="B15" s="2" t="s">
        <v>27</v>
      </c>
      <c r="C15" s="51" t="n">
        <f aca="false">(0.647058823529412*'[2]Off Peak Detail'!D15)+(0.176470588235294*'[2]Off Peak Detail'!D34)+(0.176470588235294*'[2]Off Peak Detail'!D53)</f>
        <v>31.9411752364215</v>
      </c>
      <c r="D15" s="51" t="n">
        <f aca="false">(0.659574468085106*'[2]Off Peak Detail'!E15)+(0.170212765957447*'[2]Off Peak Detail'!E34)+(0.170212765957447*'[2]Off Peak Detail'!E53)</f>
        <v>34.4468098092587</v>
      </c>
      <c r="E15" s="51" t="n">
        <f aca="false">(0.6*'[2]Off Peak Detail'!F15)+(0.2*'[2]Off Peak Detail'!F34)+(0.2*'[2]Off Peak Detail'!F53)</f>
        <v>32.4550018310547</v>
      </c>
      <c r="F15" s="31" t="n">
        <f aca="false">AVERAGE(G15:I15)</f>
        <v>32.9160046850277</v>
      </c>
      <c r="G15" s="51" t="n">
        <f aca="false">(0.659574468085106*'[2]Off Peak Detail'!H15)+(0.170212765957447*'[2]Off Peak Detail'!H34)+(0.170212765957447*'[2]Off Peak Detail'!H53)</f>
        <v>32.8904265545784</v>
      </c>
      <c r="H15" s="51" t="n">
        <f aca="false">(0.652173913043478*'[2]Off Peak Detail'!I15)+(0.173913043478261*'[2]Off Peak Detail'!I34)+(0.173913043478261*'[2]Off Peak Detail'!I53)</f>
        <v>32.7673921999724</v>
      </c>
      <c r="I15" s="51" t="n">
        <f aca="false">(0.607843137254902*'[2]Off Peak Detail'!J15)+(0.196078431372549*'[2]Off Peak Detail'!J34)+(0.196078431372549*'[2]Off Peak Detail'!J53)</f>
        <v>33.0901953005323</v>
      </c>
      <c r="J15" s="39" t="n">
        <v>32.9763642189719</v>
      </c>
      <c r="K15" s="31" t="n">
        <f aca="false">AVERAGE(L15:M15)</f>
        <v>34.7877615923116</v>
      </c>
      <c r="L15" s="40" t="n">
        <f aca="false">AK15</f>
        <v>35.4876152200902</v>
      </c>
      <c r="M15" s="40" t="n">
        <f aca="false">AL15</f>
        <v>34.087907964533</v>
      </c>
      <c r="N15" s="31" t="n">
        <f aca="false">AVERAGE(O15:P15)</f>
        <v>27.2548173545063</v>
      </c>
      <c r="O15" s="31" t="n">
        <f aca="false">AM15</f>
        <v>28.0813725789388</v>
      </c>
      <c r="P15" s="31" t="n">
        <f aca="false">AN15</f>
        <v>26.4282621300739</v>
      </c>
      <c r="Q15" s="31" t="n">
        <f aca="false">AO15</f>
        <v>25.7287238912379</v>
      </c>
      <c r="R15" s="31" t="n">
        <f aca="false">AP15</f>
        <v>25.9150024414062</v>
      </c>
      <c r="S15" s="31" t="n">
        <f aca="false">AVERAGE(T15:U15)</f>
        <v>30.6382662665052</v>
      </c>
      <c r="T15" s="31" t="n">
        <f aca="false">AQ15</f>
        <v>29.9500005194481</v>
      </c>
      <c r="U15" s="31" t="n">
        <f aca="false">AR15</f>
        <v>31.3265320135623</v>
      </c>
      <c r="V15" s="31" t="n">
        <f aca="false">AS15</f>
        <v>27.4916683832804</v>
      </c>
      <c r="W15" s="31" t="n">
        <f aca="false">AVERAGE(X15:Z15)</f>
        <v>28.6176775897436</v>
      </c>
      <c r="X15" s="31" t="n">
        <f aca="false">AT15</f>
        <v>28.0404265383457</v>
      </c>
      <c r="Y15" s="40" t="n">
        <f aca="false">AU15</f>
        <v>29.3177091280619</v>
      </c>
      <c r="Z15" s="40" t="n">
        <f aca="false">AV15</f>
        <v>28.4948971028231</v>
      </c>
      <c r="AA15" s="39" t="n">
        <v>29.152332092871</v>
      </c>
      <c r="AB15" s="39" t="n">
        <v>27.4894175437941</v>
      </c>
      <c r="AC15" s="39" t="n">
        <v>26.9502669610213</v>
      </c>
      <c r="AD15" s="39" t="n">
        <v>26.9433969368313</v>
      </c>
      <c r="AE15" s="39" t="n">
        <v>28.3370346029433</v>
      </c>
      <c r="AF15" s="39" t="n">
        <v>27.9393880297599</v>
      </c>
      <c r="AG15" s="42" t="n">
        <v>28.2745024673726</v>
      </c>
      <c r="AH15" s="45"/>
      <c r="AI15" s="36"/>
      <c r="AJ15" s="3"/>
      <c r="AK15" s="51" t="n">
        <f aca="false">(0.659574468085106*'[2]Off Peak Detail'!AF15)+(0.170212765957447*'[2]Off Peak Detail'!AF34)+(0.170212765957447*'[2]Off Peak Detail'!AF53)</f>
        <v>35.4876152200902</v>
      </c>
      <c r="AL15" s="51" t="n">
        <f aca="false">(0.636363636363636*'[2]Off Peak Detail'!AG15)+(0.181818181818182*'[2]Off Peak Detail'!AG34)+(0.181818181818182*'[2]Off Peak Detail'!AG53)</f>
        <v>34.087907964533</v>
      </c>
      <c r="AM15" s="51" t="n">
        <f aca="false">(0.607843137254902*'[2]Off Peak Detail'!AH15)+(0.196078431372549*'[2]Off Peak Detail'!AH34)+(0.196078431372549*'[2]Off Peak Detail'!AH53)</f>
        <v>28.0813725789388</v>
      </c>
      <c r="AN15" s="51" t="n">
        <f aca="false">(0.652173913043478*'[2]Off Peak Detail'!AI15)+(0.173913043478261*'[2]Off Peak Detail'!AI34)+(0.173913043478261*'[2]Off Peak Detail'!AI53)</f>
        <v>26.4282621300739</v>
      </c>
      <c r="AO15" s="51" t="n">
        <f aca="false">(0.659574468085106*'[2]Off Peak Detail'!AJ15)+(0.170212765957447*'[2]Off Peak Detail'!AJ34)+(0.170212765957447*'[2]Off Peak Detail'!AJ53)</f>
        <v>25.7287238912379</v>
      </c>
      <c r="AP15" s="51" t="n">
        <f aca="false">(0.6*'[2]Off Peak Detail'!AK15)+(0.2*'[2]Off Peak Detail'!AK34)+(0.2*'[2]Off Peak Detail'!AK53)</f>
        <v>25.9150024414062</v>
      </c>
      <c r="AQ15" s="51" t="n">
        <f aca="false">(0.659574468085106*'[2]Off Peak Detail'!AL15)+(0.170212765957447*'[2]Off Peak Detail'!AL34)+(0.170212765957447*'[2]Off Peak Detail'!AL53)</f>
        <v>29.9500005194481</v>
      </c>
      <c r="AR15" s="51" t="n">
        <f aca="false">(0.63265306122449*'[2]Off Peak Detail'!AM15)+(0.204081632653061*'[2]Off Peak Detail'!AM34)+(0.163265306122449*'[2]Off Peak Detail'!AM53)</f>
        <v>31.3265320135623</v>
      </c>
      <c r="AS15" s="51" t="n">
        <f aca="false">(0.625*'[2]Off Peak Detail'!AN15)+(0.166666666666667*'[2]Off Peak Detail'!AN34)+(0.208333333333333*'[2]Off Peak Detail'!AN53)</f>
        <v>27.4916683832804</v>
      </c>
      <c r="AT15" s="51" t="n">
        <f aca="false">(0.659574468085106*'[2]Off Peak Detail'!AO15)+(0.170212765957447*'[2]Off Peak Detail'!AO34)+(0.170212765957447*'[2]Off Peak Detail'!AO53)</f>
        <v>28.0404265383457</v>
      </c>
      <c r="AU15" s="51" t="n">
        <f aca="false">(0.625*'[2]Off Peak Detail'!AP15)+(0.208333333333333*'[2]Off Peak Detail'!AP34)+(0.166666666666667*'[2]Off Peak Detail'!AP53)</f>
        <v>29.3177091280619</v>
      </c>
      <c r="AV15" s="51" t="n">
        <f aca="false">(0.63265306122449*'[2]Off Peak Detail'!AQ15)+(0.163265306122449*'[2]Off Peak Detail'!AQ34)+(0.204081632653061*'[2]Off Peak Detail'!AQ53)</f>
        <v>28.4948971028231</v>
      </c>
      <c r="AW15" s="51" t="n">
        <f aca="false">(0.659574468085106*'[2]Off Peak Detail'!AR15)+(0.170212765957447*'[2]Off Peak Detail'!AR34)+(0.170212765957447*'[2]Off Peak Detail'!AR53)</f>
        <v>32.3503809178129</v>
      </c>
      <c r="AX15" s="51" t="n">
        <f aca="false">(0.636363636363636*'[2]Off Peak Detail'!AS15)+(0.181818181818182*'[2]Off Peak Detail'!AS34)+(0.181818181818182*'[2]Off Peak Detail'!AS53)</f>
        <v>31.3106349598278</v>
      </c>
      <c r="AY15" s="51" t="n">
        <f aca="false">(0.607843137254902*'[2]Off Peak Detail'!AT15)+(0.196078431372549*'[2]Off Peak Detail'!AT34)+(0.196078431372549*'[2]Off Peak Detail'!AT53)</f>
        <v>25.7431369856292</v>
      </c>
      <c r="AZ15" s="51" t="n">
        <f aca="false">(0.652173913043478*'[2]Off Peak Detail'!AU15)+(0.173913043478261*'[2]Off Peak Detail'!AU34)+(0.173913043478261*'[2]Off Peak Detail'!AU53)</f>
        <v>23.6130447387695</v>
      </c>
      <c r="BA15" s="51" t="n">
        <f aca="false">(0.63265306122449*'[2]Off Peak Detail'!AV15)+(0.204081632653061*'[2]Off Peak Detail'!AV34)+(0.163265306122449*'[2]Off Peak Detail'!AV53)</f>
        <v>22.379592584104</v>
      </c>
      <c r="BB15" s="51" t="n">
        <f aca="false">(0.625*'[2]Off Peak Detail'!AW15)+(0.166666666666667*'[2]Off Peak Detail'!AW34)+(0.208333333333333*'[2]Off Peak Detail'!AW53)</f>
        <v>24.9093774159749</v>
      </c>
      <c r="BC15" s="51" t="n">
        <f aca="false">(0.659574468085106*'[2]Off Peak Detail'!AX15)+(0.170212765957447*'[2]Off Peak Detail'!AX34)+(0.170212765957447*'[2]Off Peak Detail'!AX53)</f>
        <v>29.1148941364694</v>
      </c>
      <c r="BD15" s="51" t="n">
        <f aca="false">(0.607843137254902*'[2]Off Peak Detail'!AY15)+(0.196078431372549*'[2]Off Peak Detail'!AY34)+(0.196078431372549*'[2]Off Peak Detail'!AY53)</f>
        <v>30.7676484351065</v>
      </c>
      <c r="BE15" s="51" t="n">
        <f aca="false">(0.652173913043478*'[2]Off Peak Detail'!AZ15)+(0.173913043478261*'[2]Off Peak Detail'!AZ34)+(0.173913043478261*'[2]Off Peak Detail'!AZ53)</f>
        <v>26.5760886150858</v>
      </c>
      <c r="BF15" s="51" t="n">
        <f aca="false">(0.659574468085106*'[2]Off Peak Detail'!BA15)+(0.170212765957447*'[2]Off Peak Detail'!BA34)+(0.170212765957447*'[2]Off Peak Detail'!BA53)</f>
        <v>27.2053201553669</v>
      </c>
      <c r="BG15" s="51" t="n">
        <f aca="false">(0.6*'[2]Off Peak Detail'!BB15)+(0.2*'[2]Off Peak Detail'!BB34)+(0.2*'[2]Off Peak Detail'!BB53)</f>
        <v>28.5250007629395</v>
      </c>
      <c r="BH15" s="51" t="n">
        <f aca="false">(0.659574468085106*'[2]Off Peak Detail'!BC15)+(0.170212765957447*'[2]Off Peak Detail'!BC34)+(0.170212765957447*'[2]Off Peak Detail'!BC53)</f>
        <v>27.5957437880496</v>
      </c>
      <c r="BI15" s="51" t="n">
        <f aca="false">(0.63265306122449*'[2]Off Peak Detail'!BD15)+(0.204081632653061*'[2]Off Peak Detail'!BD34)+(0.163265306122449*'[2]Off Peak Detail'!BD53)</f>
        <v>31.8974876248107</v>
      </c>
      <c r="BJ15" s="51" t="n">
        <f aca="false">(0.617021276595745*'[2]Off Peak Detail'!BE15)+(0.170212765957447*'[2]Off Peak Detail'!BE34)+(0.212765957446809*'[2]Off Peak Detail'!BE53)</f>
        <v>30.7239559741731</v>
      </c>
      <c r="BK15" s="51" t="n">
        <f aca="false">(0.659574468085106*'[2]Off Peak Detail'!BF15)+(0.170212765957447*'[2]Off Peak Detail'!BF34)+(0.170212765957447*'[2]Off Peak Detail'!BF53)</f>
        <v>25.152127627109</v>
      </c>
      <c r="BL15" s="51" t="n">
        <f aca="false">(0.652173913043478*'[2]Off Peak Detail'!BG15)+(0.173913043478261*'[2]Off Peak Detail'!BG34)+(0.173913043478261*'[2]Off Peak Detail'!BG53)</f>
        <v>23.0391316952913</v>
      </c>
      <c r="BM15" s="51" t="n">
        <f aca="false">(0.607843137254902*'[2]Off Peak Detail'!BH15)+(0.196078431372549*'[2]Off Peak Detail'!BH34)+(0.196078431372549*'[2]Off Peak Detail'!BH53)</f>
        <v>21.8843143537933</v>
      </c>
      <c r="BN15" s="51" t="n">
        <f aca="false">(0.652173913043478*'[2]Off Peak Detail'!BI15)+(0.173913043478261*'[2]Off Peak Detail'!BI34)+(0.173913043478261*'[2]Off Peak Detail'!BI53)</f>
        <v>24.3228284089462</v>
      </c>
      <c r="BO15" s="51" t="n">
        <f aca="false">(0.63265306122449*'[2]Off Peak Detail'!BJ15)+(0.204081632653061*'[2]Off Peak Detail'!BJ34)+(0.163265306122449*'[2]Off Peak Detail'!BJ53)</f>
        <v>28.8244903564453</v>
      </c>
      <c r="BP15" s="51" t="n">
        <f aca="false">(0.63265306122449*'[2]Off Peak Detail'!BK15)+(0.163265306122449*'[2]Off Peak Detail'!BK34)+(0.204081632653061*'[2]Off Peak Detail'!BK53)</f>
        <v>29.9316340232382</v>
      </c>
      <c r="BQ15" s="51" t="n">
        <f aca="false">(0.652173913043478*'[2]Off Peak Detail'!BL15)+(0.173913043478261*'[2]Off Peak Detail'!BL34)+(0.173913043478261*'[2]Off Peak Detail'!BL53)</f>
        <v>26.0021755716075</v>
      </c>
      <c r="BR15" s="51" t="n">
        <f aca="false">(0.607843137254902*'[2]Off Peak Detail'!BM15)+(0.196078431372549*'[2]Off Peak Detail'!BM34)+(0.196078431372549*'[2]Off Peak Detail'!BM53)</f>
        <v>26.6686283784754</v>
      </c>
      <c r="BS15" s="51" t="n">
        <f aca="false">(0.652173913043478*'[2]Off Peak Detail'!BN15)+(0.173913043478261*'[2]Off Peak Detail'!BN34)+(0.173913043478261*'[2]Off Peak Detail'!BN53)</f>
        <v>27.8369573841924</v>
      </c>
      <c r="BT15" s="51" t="n">
        <f aca="false">(0.659574468085106*'[2]Off Peak Detail'!BO15)+(0.170212765957447*'[2]Off Peak Detail'!BO34)+(0.170212765957447*'[2]Off Peak Detail'!BO53)</f>
        <v>27.0170203837943</v>
      </c>
      <c r="BU15" s="51" t="n">
        <f aca="false">(0.607843137254902*'[2]Off Peak Detail'!BP15)+(0.196078431372549*'[2]Off Peak Detail'!BP34)+(0.196078431372549*'[2]Off Peak Detail'!BP53)</f>
        <v>31.9193115832759</v>
      </c>
      <c r="BV15" s="51" t="n">
        <f aca="false">(0.636363636363636*'[2]Off Peak Detail'!BQ15)+(0.181818181818182*'[2]Off Peak Detail'!BQ34)+(0.181818181818182*'[2]Off Peak Detail'!BQ53)</f>
        <v>30.7469985961914</v>
      </c>
      <c r="BW15" s="51" t="n">
        <f aca="false">(0.659574468085106*'[2]Off Peak Detail'!BR15)+(0.170212765957447*'[2]Off Peak Detail'!BR34)+(0.170212765957447*'[2]Off Peak Detail'!BR53)</f>
        <v>25.152127627109</v>
      </c>
      <c r="BX15" s="51" t="n">
        <f aca="false">(0.625*'[2]Off Peak Detail'!BS15)+(0.208333333333333*'[2]Off Peak Detail'!BS34)+(0.166666666666667*'[2]Off Peak Detail'!BS53)</f>
        <v>23.1250012715658</v>
      </c>
      <c r="BY15" s="51" t="n">
        <f aca="false">(0.63265306122449*'[2]Off Peak Detail'!BT15)+(0.163265306122449*'[2]Off Peak Detail'!BT34)+(0.204081632653061*'[2]Off Peak Detail'!BT53)</f>
        <v>21.751021030971</v>
      </c>
      <c r="BZ15" s="51" t="n">
        <f aca="false">(0.652173913043478*'[2]Off Peak Detail'!BU15)+(0.173913043478261*'[2]Off Peak Detail'!BU34)+(0.173913043478261*'[2]Off Peak Detail'!BU53)</f>
        <v>24.3228284089462</v>
      </c>
      <c r="CA15" s="51" t="n">
        <f aca="false">(0.607843137254902*'[2]Off Peak Detail'!BV15)+(0.196078431372549*'[2]Off Peak Detail'!BV34)+(0.196078431372549*'[2]Off Peak Detail'!BV53)</f>
        <v>29.0431378532858</v>
      </c>
      <c r="CB15" s="51" t="n">
        <f aca="false">(0.659574468085106*'[2]Off Peak Detail'!BW15)+(0.170212765957447*'[2]Off Peak Detail'!BW34)+(0.170212765957447*'[2]Off Peak Detail'!BW53)</f>
        <v>29.5797886300594</v>
      </c>
      <c r="CC15" s="51" t="n">
        <f aca="false">(0.652173913043478*'[2]Off Peak Detail'!BX15)+(0.173913043478261*'[2]Off Peak Detail'!BX34)+(0.173913043478261*'[2]Off Peak Detail'!BX53)</f>
        <v>26.0021755716075</v>
      </c>
      <c r="CD15" s="51" t="n">
        <f aca="false">(0.607843137254902*'[2]Off Peak Detail'!BY15)+(0.196078431372549*'[2]Off Peak Detail'!BY34)+(0.196078431372549*'[2]Off Peak Detail'!BY53)</f>
        <v>26.6686283784754</v>
      </c>
      <c r="CE15" s="51" t="n">
        <f aca="false">(0.652173913043478*'[2]Off Peak Detail'!BZ15)+(0.173913043478261*'[2]Off Peak Detail'!BZ34)+(0.173913043478261*'[2]Off Peak Detail'!BZ53)</f>
        <v>27.8369573841924</v>
      </c>
      <c r="CF15" s="51" t="n">
        <f aca="false">(0.63265306122449*'[2]Off Peak Detail'!CA15)+(0.204081632653061*'[2]Off Peak Detail'!CA34)+(0.163265306122449*'[2]Off Peak Detail'!CA53)</f>
        <v>27.0765296624631</v>
      </c>
      <c r="CG15" s="51" t="n">
        <f aca="false">(0.63265306122449*'[2]Off Peak Detail'!CB15)+(0.163265306122449*'[2]Off Peak Detail'!CB34)+(0.204081632653061*'[2]Off Peak Detail'!CB53)</f>
        <v>32.2076714340521</v>
      </c>
      <c r="CH15" s="51" t="n">
        <f aca="false">(0.636363636363636*'[2]Off Peak Detail'!CC15)+(0.181818181818182*'[2]Off Peak Detail'!CC34)+(0.181818181818182*'[2]Off Peak Detail'!CC53)</f>
        <v>31.1560895052823</v>
      </c>
      <c r="CI15" s="51" t="n">
        <f aca="false">(0.659574468085106*'[2]Off Peak Detail'!CD15)+(0.170212765957447*'[2]Off Peak Detail'!CD34)+(0.170212765957447*'[2]Off Peak Detail'!CD53)</f>
        <v>25.5670212441302</v>
      </c>
      <c r="CJ15" s="51" t="n">
        <f aca="false">(0.6*'[2]Off Peak Detail'!CE15)+(0.2*'[2]Off Peak Detail'!CE34)+(0.2*'[2]Off Peak Detail'!CE53)</f>
        <v>23.5800012207031</v>
      </c>
      <c r="CK15" s="51" t="n">
        <f aca="false">(0.659574468085106*'[2]Off Peak Detail'!CF15)+(0.170212765957447*'[2]Off Peak Detail'!CF34)+(0.170212765957447*'[2]Off Peak Detail'!CF53)</f>
        <v>22.0638305339407</v>
      </c>
      <c r="CL15" s="51" t="n">
        <f aca="false">(0.652173913043478*'[2]Off Peak Detail'!CG15)+(0.173913043478261*'[2]Off Peak Detail'!CG34)+(0.173913043478261*'[2]Off Peak Detail'!CG53)</f>
        <v>24.735871887207</v>
      </c>
      <c r="CM15" s="51" t="n">
        <f aca="false">(0.607843137254902*'[2]Off Peak Detail'!CH15)+(0.196078431372549*'[2]Off Peak Detail'!CH34)+(0.196078431372549*'[2]Off Peak Detail'!CH53)</f>
        <v>29.4450986375996</v>
      </c>
      <c r="CN15" s="51" t="n">
        <f aca="false">(0.659574468085106*'[2]Off Peak Detail'!CI15)+(0.170212765957447*'[2]Off Peak Detail'!CI34)+(0.170212765957447*'[2]Off Peak Detail'!CI53)</f>
        <v>29.9946822470807</v>
      </c>
      <c r="CO15" s="51" t="n">
        <f aca="false">(0.625*'[2]Off Peak Detail'!CJ15)+(0.208333333333333*'[2]Off Peak Detail'!CJ34)+(0.166666666666667*'[2]Off Peak Detail'!CJ53)</f>
        <v>26.4718766212463</v>
      </c>
      <c r="CP15" s="51" t="n">
        <f aca="false">(0.63265306122449*'[2]Off Peak Detail'!CK15)+(0.163265306122449*'[2]Off Peak Detail'!CK34)+(0.204081632653061*'[2]Off Peak Detail'!CK53)</f>
        <v>27.0826539954361</v>
      </c>
      <c r="CQ15" s="51" t="n">
        <f aca="false">(0.652173913043478*'[2]Off Peak Detail'!CL15)+(0.173913043478261*'[2]Off Peak Detail'!CL34)+(0.173913043478261*'[2]Off Peak Detail'!CL53)</f>
        <v>28.2500008624533</v>
      </c>
      <c r="CR15" s="51" t="n">
        <f aca="false">(0.607843137254902*'[2]Off Peak Detail'!CM15)+(0.196078431372549*'[2]Off Peak Detail'!CM34)+(0.196078431372549*'[2]Off Peak Detail'!CM53)</f>
        <v>27.5735284992293</v>
      </c>
      <c r="CS15" s="51" t="n">
        <f aca="false">(0.659574468085106*'[2]Off Peak Detail'!CN15)+(0.170212765957447*'[2]Off Peak Detail'!CN34)+(0.170212765957447*'[2]Off Peak Detail'!CN53)</f>
        <v>32.6865511305789</v>
      </c>
      <c r="CT15" s="51" t="n">
        <f aca="false">(0.636363636363636*'[2]Off Peak Detail'!CO15)+(0.181818181818182*'[2]Off Peak Detail'!CO34)+(0.181818181818182*'[2]Off Peak Detail'!CO53)</f>
        <v>31.6560895052823</v>
      </c>
      <c r="CU15" s="51" t="n">
        <f aca="false">(0.63265306122449*'[2]Off Peak Detail'!CP15)+(0.204081632653061*'[2]Off Peak Detail'!CP34)+(0.163265306122449*'[2]Off Peak Detail'!CP53)</f>
        <v>26.0571426703005</v>
      </c>
      <c r="CV15" s="51" t="n">
        <f aca="false">(0.625*'[2]Off Peak Detail'!CQ15)+(0.166666666666667*'[2]Off Peak Detail'!CQ34)+(0.208333333333333*'[2]Off Peak Detail'!CQ53)</f>
        <v>24.0062512079875</v>
      </c>
      <c r="CW15" s="51" t="n">
        <f aca="false">(0.659574468085106*'[2]Off Peak Detail'!CR15)+(0.170212765957447*'[2]Off Peak Detail'!CR34)+(0.170212765957447*'[2]Off Peak Detail'!CR53)</f>
        <v>22.5638305339407</v>
      </c>
      <c r="CX15" s="51" t="n">
        <f aca="false">(0.625*'[2]Off Peak Detail'!CS15)+(0.208333333333333*'[2]Off Peak Detail'!CS34)+(0.166666666666667*'[2]Off Peak Detail'!CS53)</f>
        <v>25.3822940190633</v>
      </c>
      <c r="CY15" s="51" t="n">
        <f aca="false">(0.63265306122449*'[2]Off Peak Detail'!CT15)+(0.163265306122449*'[2]Off Peak Detail'!CT34)+(0.204081632653061*'[2]Off Peak Detail'!CT53)</f>
        <v>29.6836740299147</v>
      </c>
      <c r="CZ15" s="51" t="n">
        <f aca="false">(0.659574468085106*'[2]Off Peak Detail'!CU15)+(0.170212765957447*'[2]Off Peak Detail'!CU34)+(0.170212765957447*'[2]Off Peak Detail'!CU53)</f>
        <v>30.4946822470807</v>
      </c>
      <c r="DA15" s="51" t="n">
        <f aca="false">(0.6*'[2]Off Peak Detail'!CV15)+(0.2*'[2]Off Peak Detail'!CV34)+(0.2*'[2]Off Peak Detail'!CV53)</f>
        <v>27.0750016784668</v>
      </c>
      <c r="DB15" s="51" t="n">
        <f aca="false">(0.659574468085106*'[2]Off Peak Detail'!CW15)+(0.170212765957447*'[2]Off Peak Detail'!CW34)+(0.170212765957447*'[2]Off Peak Detail'!CW53)</f>
        <v>27.5414903681329</v>
      </c>
      <c r="DC15" s="51" t="n">
        <f aca="false">(0.652173913043478*'[2]Off Peak Detail'!CX15)+(0.173913043478261*'[2]Off Peak Detail'!CX34)+(0.173913043478261*'[2]Off Peak Detail'!CX53)</f>
        <v>28.7500008624533</v>
      </c>
      <c r="DD15" s="51" t="n">
        <f aca="false">(0.607843137254902*'[2]Off Peak Detail'!CY15)+(0.196078431372549*'[2]Off Peak Detail'!CY34)+(0.196078431372549*'[2]Off Peak Detail'!CY53)</f>
        <v>28.0735284992293</v>
      </c>
      <c r="DE15" s="51" t="n">
        <f aca="false">(0.659574468085106*'[2]Off Peak Detail'!CZ15)+(0.170212765957447*'[2]Off Peak Detail'!CZ34)+(0.170212765957447*'[2]Off Peak Detail'!CZ53)</f>
        <v>33.1865511305789</v>
      </c>
      <c r="DF15" s="51" t="n">
        <f aca="false">(0.644444444444444*'[2]Off Peak Detail'!DA15)+(0.177777777777778*'[2]Off Peak Detail'!DA34)+(0.177777777777778*'[2]Off Peak Detail'!DA53)</f>
        <v>32.129287516276</v>
      </c>
      <c r="DG15" s="51" t="n">
        <f aca="false">(0.607843137254902*'[2]Off Peak Detail'!DB15)+(0.196078431372549*'[2]Off Peak Detail'!DB34)+(0.196078431372549*'[2]Off Peak Detail'!DB53)</f>
        <v>26.5999997307272</v>
      </c>
      <c r="DH15" s="51" t="n">
        <f aca="false">(0.652173913043478*'[2]Off Peak Detail'!DC15)+(0.173913043478261*'[2]Off Peak Detail'!DC34)+(0.173913043478261*'[2]Off Peak Detail'!DC53)</f>
        <v>24.4521751735521</v>
      </c>
      <c r="DI15" s="51" t="n">
        <f aca="false">(0.63265306122449*'[2]Off Peak Detail'!DD15)+(0.204081632653061*'[2]Off Peak Detail'!DD34)+(0.163265306122449*'[2]Off Peak Detail'!DD53)</f>
        <v>23.2000007473693</v>
      </c>
      <c r="DJ15" s="51" t="n">
        <f aca="false">(0.625*'[2]Off Peak Detail'!DE15)+(0.166666666666667*'[2]Off Peak Detail'!DE34)+(0.208333333333333*'[2]Off Peak Detail'!DE53)</f>
        <v>25.7864607493083</v>
      </c>
      <c r="DK15" s="51" t="n">
        <f aca="false">(0.659574468085106*'[2]Off Peak Detail'!DF15)+(0.170212765957447*'[2]Off Peak Detail'!DF34)+(0.170212765957447*'[2]Off Peak Detail'!DF53)</f>
        <v>29.9510643492354</v>
      </c>
      <c r="DL15" s="51" t="n">
        <f aca="false">(0.607843137254902*'[2]Off Peak Detail'!DG15)+(0.196078431372549*'[2]Off Peak Detail'!DG34)+(0.196078431372549*'[2]Off Peak Detail'!DG53)</f>
        <v>31.6245111802045</v>
      </c>
      <c r="DM15" s="51" t="n">
        <f aca="false">(0.652173913043478*'[2]Off Peak Detail'!DH15)+(0.173913043478261*'[2]Off Peak Detail'!DH34)+(0.173913043478261*'[2]Off Peak Detail'!DH53)</f>
        <v>27.4152190498684</v>
      </c>
      <c r="DN15" s="51" t="n">
        <f aca="false">(0.659574468085106*'[2]Off Peak Detail'!DI15)+(0.170212765957447*'[2]Off Peak Detail'!DI34)+(0.170212765957447*'[2]Off Peak Detail'!DI53)</f>
        <v>28.0414903681329</v>
      </c>
      <c r="DO15" s="51" t="n">
        <f aca="false">(0.6*'[2]Off Peak Detail'!DJ15)+(0.2*'[2]Off Peak Detail'!DJ34)+(0.2*'[2]Off Peak Detail'!DJ53)</f>
        <v>29.3850007629395</v>
      </c>
      <c r="DP15" s="51" t="n">
        <f aca="false">(0.659574468085106*'[2]Off Peak Detail'!DK15)+(0.170212765957447*'[2]Off Peak Detail'!DK34)+(0.170212765957447*'[2]Off Peak Detail'!DK53)</f>
        <v>28.4319140008155</v>
      </c>
      <c r="DQ15" s="51" t="n">
        <f aca="false">(0.63265306122449*'[2]Off Peak Detail'!DL15)+(0.204081632653061*'[2]Off Peak Detail'!DL34)+(0.163265306122449*'[2]Off Peak Detail'!DL53)</f>
        <v>33.8056508901168</v>
      </c>
      <c r="DR15" s="51" t="n">
        <f aca="false">(0.636363636363636*'[2]Off Peak Detail'!DM15)+(0.181818181818182*'[2]Off Peak Detail'!DM34)+(0.181818181818182*'[2]Off Peak Detail'!DM53)</f>
        <v>32.6560895052823</v>
      </c>
      <c r="DS15" s="51" t="n">
        <f aca="false">(0.63265306122449*'[2]Off Peak Detail'!DN15)+(0.163265306122449*'[2]Off Peak Detail'!DN34)+(0.204081632653061*'[2]Off Peak Detail'!DN53)</f>
        <v>27.1112243652344</v>
      </c>
      <c r="DT15" s="51" t="n">
        <f aca="false">(0.652173913043478*'[2]Off Peak Detail'!DO15)+(0.173913043478261*'[2]Off Peak Detail'!DO34)+(0.173913043478261*'[2]Off Peak Detail'!DO53)</f>
        <v>24.9521751735521</v>
      </c>
      <c r="DU15" s="51" t="n">
        <f aca="false">(0.607843137254902*'[2]Off Peak Detail'!DP15)+(0.196078431372549*'[2]Off Peak Detail'!DP34)+(0.196078431372549*'[2]Off Peak Detail'!DP53)</f>
        <v>23.786275138107</v>
      </c>
      <c r="DV15" s="51" t="n">
        <f aca="false">(0.652173913043478*'[2]Off Peak Detail'!DQ15)+(0.173913043478261*'[2]Off Peak Detail'!DQ34)+(0.173913043478261*'[2]Off Peak Detail'!DQ53)</f>
        <v>26.235871887207</v>
      </c>
      <c r="DW15" s="51" t="n">
        <f aca="false">(0.659574468085106*'[2]Off Peak Detail'!DR15)+(0.170212765957447*'[2]Off Peak Detail'!DR34)+(0.170212765957447*'[2]Off Peak Detail'!DR53)</f>
        <v>30.4510643492354</v>
      </c>
      <c r="DX15" s="51" t="n">
        <f aca="false">(0.607843137254902*'[2]Off Peak Detail'!DS15)+(0.196078431372549*'[2]Off Peak Detail'!DS34)+(0.196078431372549*'[2]Off Peak Detail'!DS53)</f>
        <v>32.1245111802045</v>
      </c>
      <c r="DY15" s="51" t="n">
        <f aca="false">(0.652173913043478*'[2]Off Peak Detail'!DT15)+(0.173913043478261*'[2]Off Peak Detail'!DT34)+(0.173913043478261*'[2]Off Peak Detail'!DT53)</f>
        <v>27.9152190498684</v>
      </c>
      <c r="DZ15" s="51" t="n">
        <f aca="false">(0.63265306122449*'[2]Off Peak Detail'!DU15)+(0.204081632653061*'[2]Off Peak Detail'!DU34)+(0.163265306122449*'[2]Off Peak Detail'!DU53)</f>
        <v>28.5306132413903</v>
      </c>
      <c r="EA15" s="51" t="n">
        <f aca="false">(0.625*'[2]Off Peak Detail'!DV15)+(0.166666666666667*'[2]Off Peak Detail'!DV34)+(0.208333333333333*'[2]Off Peak Detail'!DV53)</f>
        <v>29.8437508265177</v>
      </c>
      <c r="EB15" s="51" t="n">
        <f aca="false">(0.659574468085106*'[2]Off Peak Detail'!DW15)+(0.170212765957447*'[2]Off Peak Detail'!DW34)+(0.170212765957447*'[2]Off Peak Detail'!DW53)</f>
        <v>28.9319140008155</v>
      </c>
      <c r="EC15" s="51" t="n">
        <f aca="false">(0.607843137254902*'[2]Off Peak Detail'!DX15)+(0.196078431372549*'[2]Off Peak Detail'!DX34)+(0.196078431372549*'[2]Off Peak Detail'!DX53)</f>
        <v>34.3212723675896</v>
      </c>
      <c r="ED15" s="51" t="n">
        <f aca="false">(0.636363636363636*'[2]Off Peak Detail'!DY15)+(0.181818181818182*'[2]Off Peak Detail'!DY34)+(0.181818181818182*'[2]Off Peak Detail'!DY53)</f>
        <v>33.1560895052823</v>
      </c>
      <c r="EE15" s="51" t="n">
        <f aca="false">(0.659574468085106*'[2]Off Peak Detail'!DZ15)+(0.170212765957447*'[2]Off Peak Detail'!DZ34)+(0.170212765957447*'[2]Off Peak Detail'!DZ53)</f>
        <v>27.5670212441302</v>
      </c>
      <c r="EF15" s="51" t="n">
        <f aca="false">(0.652173913043478*'[2]Off Peak Detail'!EA15)+(0.173913043478261*'[2]Off Peak Detail'!EA34)+(0.173913043478261*'[2]Off Peak Detail'!EA53)</f>
        <v>25.4521751735521</v>
      </c>
      <c r="EG15" s="51" t="n">
        <f aca="false">(0.607843137254902*'[2]Off Peak Detail'!EB15)+(0.196078431372549*'[2]Off Peak Detail'!EB34)+(0.196078431372549*'[2]Off Peak Detail'!EB53)</f>
        <v>24.286275138107</v>
      </c>
      <c r="EH15" s="51" t="n">
        <f aca="false">(0.652173913043478*'[2]Off Peak Detail'!EC15)+(0.173913043478261*'[2]Off Peak Detail'!EC34)+(0.173913043478261*'[2]Off Peak Detail'!EC53)</f>
        <v>26.735871887207</v>
      </c>
      <c r="EI15" s="51" t="n">
        <f aca="false">(0.63265306122449*'[2]Off Peak Detail'!ED15)+(0.204081632653061*'[2]Off Peak Detail'!ED34)+(0.163265306122449*'[2]Off Peak Detail'!ED53)</f>
        <v>31.2326536217514</v>
      </c>
      <c r="EJ15" s="51" t="n">
        <f aca="false">(0.63265306122449*'[2]Off Peak Detail'!EE15)+(0.163265306122449*'[2]Off Peak Detail'!EE34)+(0.204081632653061*'[2]Off Peak Detail'!EE53)</f>
        <v>32.3397972885443</v>
      </c>
      <c r="EK15" s="51" t="n">
        <f aca="false">(0.652173913043478*'[2]Off Peak Detail'!EF15)+(0.173913043478261*'[2]Off Peak Detail'!EF34)+(0.173913043478261*'[2]Off Peak Detail'!EF53)</f>
        <v>28.4152190498684</v>
      </c>
      <c r="EL15" s="51" t="n">
        <f aca="false">(0.607843137254902*'[2]Off Peak Detail'!EG15)+(0.196078431372549*'[2]Off Peak Detail'!EG34)+(0.196078431372549*'[2]Off Peak Detail'!EG53)</f>
        <v>29.0705891627891</v>
      </c>
      <c r="EM15" s="51" t="n">
        <f aca="false">(0.652173913043478*'[2]Off Peak Detail'!EH15)+(0.173913043478261*'[2]Off Peak Detail'!EH34)+(0.173913043478261*'[2]Off Peak Detail'!EH53)</f>
        <v>30.2500008624533</v>
      </c>
      <c r="EN15" s="51" t="n">
        <f aca="false">(0.659574468085106*'[2]Off Peak Detail'!EI15)+(0.170212765957447*'[2]Off Peak Detail'!EI34)+(0.170212765957447*'[2]Off Peak Detail'!EI53)</f>
        <v>29.4319140008155</v>
      </c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</row>
    <row r="16" customFormat="false" ht="13.7" hidden="false" customHeight="true" outlineLevel="0" collapsed="false">
      <c r="A16" s="52" t="s">
        <v>28</v>
      </c>
      <c r="B16" s="2" t="s">
        <v>28</v>
      </c>
      <c r="C16" s="51" t="n">
        <f aca="false">(0.647058823529412*'[2]Off Peak Detail'!D16)+(0.176470588235294*'[2]Off Peak Detail'!D35)+(0.176470588235294*'[2]Off Peak Detail'!D54)</f>
        <v>18.3823527167825</v>
      </c>
      <c r="D16" s="51" t="n">
        <f aca="false">(0.659574468085106*'[2]Off Peak Detail'!E16)+(0.170212765957447*'[2]Off Peak Detail'!E35)+(0.170212765957447*'[2]Off Peak Detail'!E54)</f>
        <v>18.9158497668327</v>
      </c>
      <c r="E16" s="51" t="n">
        <f aca="false">(0.6*'[2]Off Peak Detail'!F16)+(0.2*'[2]Off Peak Detail'!F35)+(0.2*'[2]Off Peak Detail'!F54)</f>
        <v>19.1999980926514</v>
      </c>
      <c r="F16" s="31" t="n">
        <f aca="false">AVERAGE(G16:I16)</f>
        <v>20.661744106245</v>
      </c>
      <c r="G16" s="51" t="n">
        <f aca="false">(0.659574468085106*'[2]Off Peak Detail'!H16)+(0.170212765957447*'[2]Off Peak Detail'!H35)+(0.170212765957447*'[2]Off Peak Detail'!H54)</f>
        <v>20.0648514767911</v>
      </c>
      <c r="H16" s="51" t="n">
        <f aca="false">(0.652173913043478*'[2]Off Peak Detail'!I16)+(0.173913043478261*'[2]Off Peak Detail'!I35)+(0.173913043478261*'[2]Off Peak Detail'!I54)</f>
        <v>20.7823914237644</v>
      </c>
      <c r="I16" s="51" t="n">
        <f aca="false">(0.607843137254902*'[2]Off Peak Detail'!J16)+(0.196078431372549*'[2]Off Peak Detail'!J35)+(0.196078431372549*'[2]Off Peak Detail'!J54)</f>
        <v>21.1379894181794</v>
      </c>
      <c r="J16" s="39" t="n">
        <v>19.8222557137229</v>
      </c>
      <c r="K16" s="31" t="n">
        <f aca="false">AVERAGE(L16:M16)</f>
        <v>22.5203085665085</v>
      </c>
      <c r="L16" s="40" t="n">
        <f aca="false">AK16</f>
        <v>22.4042547104207</v>
      </c>
      <c r="M16" s="40" t="n">
        <f aca="false">AL16</f>
        <v>22.6363624225963</v>
      </c>
      <c r="N16" s="31" t="n">
        <f aca="false">AVERAGE(O16:P16)</f>
        <v>21.5899626641627</v>
      </c>
      <c r="O16" s="31" t="n">
        <f aca="false">AM16</f>
        <v>21.7454903546502</v>
      </c>
      <c r="P16" s="31" t="n">
        <f aca="false">AN16</f>
        <v>21.4344349736753</v>
      </c>
      <c r="Q16" s="31" t="n">
        <f aca="false">AO16</f>
        <v>21.7234042553192</v>
      </c>
      <c r="R16" s="31" t="n">
        <f aca="false">AP16</f>
        <v>22.2000007629395</v>
      </c>
      <c r="S16" s="31" t="n">
        <f aca="false">AVERAGE(T16:U16)</f>
        <v>22.5388617173931</v>
      </c>
      <c r="T16" s="31" t="n">
        <f aca="false">AQ16</f>
        <v>22.4042546698388</v>
      </c>
      <c r="U16" s="31" t="n">
        <f aca="false">AR16</f>
        <v>22.6734687649474</v>
      </c>
      <c r="V16" s="31" t="n">
        <f aca="false">AS16</f>
        <v>21.2495623429616</v>
      </c>
      <c r="W16" s="31" t="n">
        <f aca="false">AVERAGE(X16:Z16)</f>
        <v>21.5261103571793</v>
      </c>
      <c r="X16" s="31" t="n">
        <f aca="false">AT16</f>
        <v>21.3821278024227</v>
      </c>
      <c r="Y16" s="40" t="n">
        <f aca="false">AU16</f>
        <v>21.6239585081736</v>
      </c>
      <c r="Z16" s="40" t="n">
        <f aca="false">AV16</f>
        <v>21.5722447609415</v>
      </c>
      <c r="AA16" s="39" t="n">
        <v>21.9178584866083</v>
      </c>
      <c r="AB16" s="39" t="n">
        <v>22.4553229613246</v>
      </c>
      <c r="AC16" s="39" t="n">
        <v>22.3331412803836</v>
      </c>
      <c r="AD16" s="39" t="n">
        <v>22.6401737544848</v>
      </c>
      <c r="AE16" s="39" t="n">
        <v>24.8432647327333</v>
      </c>
      <c r="AF16" s="39" t="n">
        <v>24.1692323269226</v>
      </c>
      <c r="AG16" s="42" t="n">
        <v>23.5315850585118</v>
      </c>
      <c r="AH16" s="45"/>
      <c r="AI16" s="36"/>
      <c r="AJ16" s="3"/>
      <c r="AK16" s="51" t="n">
        <f aca="false">(0.659574468085106*'[2]Off Peak Detail'!AF16)+(0.170212765957447*'[2]Off Peak Detail'!AF35)+(0.170212765957447*'[2]Off Peak Detail'!AF54)</f>
        <v>22.4042547104207</v>
      </c>
      <c r="AL16" s="51" t="n">
        <f aca="false">(0.636363636363636*'[2]Off Peak Detail'!AG16)+(0.181818181818182*'[2]Off Peak Detail'!AG35)+(0.181818181818182*'[2]Off Peak Detail'!AG54)</f>
        <v>22.6363624225963</v>
      </c>
      <c r="AM16" s="51" t="n">
        <f aca="false">(0.607843137254902*'[2]Off Peak Detail'!AH16)+(0.196078431372549*'[2]Off Peak Detail'!AH35)+(0.196078431372549*'[2]Off Peak Detail'!AH54)</f>
        <v>21.7454903546502</v>
      </c>
      <c r="AN16" s="51" t="n">
        <f aca="false">(0.652173913043478*'[2]Off Peak Detail'!AI16)+(0.173913043478261*'[2]Off Peak Detail'!AI35)+(0.173913043478261*'[2]Off Peak Detail'!AI54)</f>
        <v>21.4344349736753</v>
      </c>
      <c r="AO16" s="51" t="n">
        <f aca="false">(0.659574468085106*'[2]Off Peak Detail'!AJ16)+(0.170212765957447*'[2]Off Peak Detail'!AJ35)+(0.170212765957447*'[2]Off Peak Detail'!AJ54)</f>
        <v>21.7234042553192</v>
      </c>
      <c r="AP16" s="51" t="n">
        <f aca="false">(0.6*'[2]Off Peak Detail'!AK16)+(0.2*'[2]Off Peak Detail'!AK35)+(0.2*'[2]Off Peak Detail'!AK54)</f>
        <v>22.2000007629395</v>
      </c>
      <c r="AQ16" s="51" t="n">
        <f aca="false">(0.659574468085106*'[2]Off Peak Detail'!AL16)+(0.170212765957447*'[2]Off Peak Detail'!AL35)+(0.170212765957447*'[2]Off Peak Detail'!AL54)</f>
        <v>22.4042546698388</v>
      </c>
      <c r="AR16" s="51" t="n">
        <f aca="false">(0.63265306122449*'[2]Off Peak Detail'!AM16)+(0.204081632653061*'[2]Off Peak Detail'!AM35)+(0.163265306122449*'[2]Off Peak Detail'!AM54)</f>
        <v>22.6734687649474</v>
      </c>
      <c r="AS16" s="51" t="n">
        <f aca="false">(0.625*'[2]Off Peak Detail'!AN16)+(0.166666666666667*'[2]Off Peak Detail'!AN35)+(0.208333333333333*'[2]Off Peak Detail'!AN54)</f>
        <v>21.2495623429616</v>
      </c>
      <c r="AT16" s="51" t="n">
        <f aca="false">(0.659574468085106*'[2]Off Peak Detail'!AO16)+(0.170212765957447*'[2]Off Peak Detail'!AO35)+(0.170212765957447*'[2]Off Peak Detail'!AO54)</f>
        <v>21.3821278024227</v>
      </c>
      <c r="AU16" s="51" t="n">
        <f aca="false">(0.625*'[2]Off Peak Detail'!AP16)+(0.208333333333333*'[2]Off Peak Detail'!AP35)+(0.166666666666667*'[2]Off Peak Detail'!AP54)</f>
        <v>21.6239585081736</v>
      </c>
      <c r="AV16" s="51" t="n">
        <f aca="false">(0.63265306122449*'[2]Off Peak Detail'!AQ16)+(0.163265306122449*'[2]Off Peak Detail'!AQ35)+(0.204081632653061*'[2]Off Peak Detail'!AQ54)</f>
        <v>21.5722447609415</v>
      </c>
      <c r="AW16" s="51" t="n">
        <f aca="false">(0.659574468085106*'[2]Off Peak Detail'!AR16)+(0.170212765957447*'[2]Off Peak Detail'!AR35)+(0.170212765957447*'[2]Off Peak Detail'!AR54)</f>
        <v>22.7446802423355</v>
      </c>
      <c r="AX16" s="51" t="n">
        <f aca="false">(0.636363636363636*'[2]Off Peak Detail'!AS16)+(0.181818181818182*'[2]Off Peak Detail'!AS35)+(0.181818181818182*'[2]Off Peak Detail'!AS54)</f>
        <v>23.0007256594571</v>
      </c>
      <c r="AY16" s="51" t="n">
        <f aca="false">(0.607843137254902*'[2]Off Peak Detail'!AT16)+(0.196078431372549*'[2]Off Peak Detail'!AT35)+(0.196078431372549*'[2]Off Peak Detail'!AT54)</f>
        <v>22.1380395328297</v>
      </c>
      <c r="AZ16" s="51" t="n">
        <f aca="false">(0.652173913043478*'[2]Off Peak Detail'!AU16)+(0.173913043478261*'[2]Off Peak Detail'!AU35)+(0.173913043478261*'[2]Off Peak Detail'!AU54)</f>
        <v>21.7819130938986</v>
      </c>
      <c r="BA16" s="51" t="n">
        <f aca="false">(0.63265306122449*'[2]Off Peak Detail'!AV16)+(0.204081632653061*'[2]Off Peak Detail'!AV35)+(0.163265306122449*'[2]Off Peak Detail'!AV54)</f>
        <v>21.9388982033243</v>
      </c>
      <c r="BB16" s="51" t="n">
        <f aca="false">(0.625*'[2]Off Peak Detail'!AW16)+(0.166666666666667*'[2]Off Peak Detail'!AW35)+(0.208333333333333*'[2]Off Peak Detail'!AW54)</f>
        <v>23.5000019868215</v>
      </c>
      <c r="BC16" s="51" t="n">
        <f aca="false">(0.659574468085106*'[2]Off Peak Detail'!AX16)+(0.170212765957447*'[2]Off Peak Detail'!AX35)+(0.170212765957447*'[2]Off Peak Detail'!AX54)</f>
        <v>23.4255319148936</v>
      </c>
      <c r="BD16" s="51" t="n">
        <f aca="false">(0.607843137254902*'[2]Off Peak Detail'!AY16)+(0.196078431372549*'[2]Off Peak Detail'!AY35)+(0.196078431372549*'[2]Off Peak Detail'!AY54)</f>
        <v>24.0980392156863</v>
      </c>
      <c r="BE16" s="51" t="n">
        <f aca="false">(0.652173913043478*'[2]Off Peak Detail'!AZ16)+(0.173913043478261*'[2]Off Peak Detail'!AZ35)+(0.173913043478261*'[2]Off Peak Detail'!AZ54)</f>
        <v>20.7387827997622</v>
      </c>
      <c r="BF16" s="51" t="n">
        <f aca="false">(0.659574468085106*'[2]Off Peak Detail'!BA16)+(0.170212765957447*'[2]Off Peak Detail'!BA35)+(0.170212765957447*'[2]Off Peak Detail'!BA54)</f>
        <v>21.7225533343376</v>
      </c>
      <c r="BG16" s="51" t="n">
        <f aca="false">(0.6*'[2]Off Peak Detail'!BB16)+(0.2*'[2]Off Peak Detail'!BB35)+(0.2*'[2]Off Peak Detail'!BB54)</f>
        <v>22.1990001678467</v>
      </c>
      <c r="BH16" s="51" t="n">
        <f aca="false">(0.659574468085106*'[2]Off Peak Detail'!BC16)+(0.170212765957447*'[2]Off Peak Detail'!BC35)+(0.170212765957447*'[2]Off Peak Detail'!BC54)</f>
        <v>22.0629788662525</v>
      </c>
      <c r="BI16" s="51" t="n">
        <f aca="false">(0.63265306122449*'[2]Off Peak Detail'!BD16)+(0.204081632653061*'[2]Off Peak Detail'!BD35)+(0.163265306122449*'[2]Off Peak Detail'!BD54)</f>
        <v>24.0422035139434</v>
      </c>
      <c r="BJ16" s="51" t="n">
        <f aca="false">(0.617021276595745*'[2]Off Peak Detail'!BE16)+(0.170212765957447*'[2]Off Peak Detail'!BE35)+(0.212765957446809*'[2]Off Peak Detail'!BE54)</f>
        <v>24.212444995312</v>
      </c>
      <c r="BK16" s="51" t="n">
        <f aca="false">(0.659574468085106*'[2]Off Peak Detail'!BF16)+(0.170212765957447*'[2]Off Peak Detail'!BF35)+(0.170212765957447*'[2]Off Peak Detail'!BF54)</f>
        <v>20.7014471825133</v>
      </c>
      <c r="BL16" s="51" t="n">
        <f aca="false">(0.652173913043478*'[2]Off Peak Detail'!BG16)+(0.173913043478261*'[2]Off Peak Detail'!BG35)+(0.173913043478261*'[2]Off Peak Detail'!BG54)</f>
        <v>20.7398260365362</v>
      </c>
      <c r="BM16" s="51" t="n">
        <f aca="false">(0.607843137254902*'[2]Off Peak Detail'!BH16)+(0.196078431372549*'[2]Off Peak Detail'!BH35)+(0.196078431372549*'[2]Off Peak Detail'!BH54)</f>
        <v>20.9621576047411</v>
      </c>
      <c r="BN16" s="51" t="n">
        <f aca="false">(0.652173913043478*'[2]Off Peak Detail'!BI16)+(0.173913043478261*'[2]Off Peak Detail'!BI35)+(0.173913043478261*'[2]Off Peak Detail'!BI54)</f>
        <v>21.4352193915326</v>
      </c>
      <c r="BO16" s="51" t="n">
        <f aca="false">(0.63265306122449*'[2]Off Peak Detail'!BJ16)+(0.204081632653061*'[2]Off Peak Detail'!BJ35)+(0.163265306122449*'[2]Off Peak Detail'!BJ54)</f>
        <v>24.1428563643475</v>
      </c>
      <c r="BP16" s="51" t="n">
        <f aca="false">(0.63265306122449*'[2]Off Peak Detail'!BK16)+(0.163265306122449*'[2]Off Peak Detail'!BK35)+(0.204081632653061*'[2]Off Peak Detail'!BK54)</f>
        <v>24.1428565200494</v>
      </c>
      <c r="BQ16" s="51" t="n">
        <f aca="false">(0.652173913043478*'[2]Off Peak Detail'!BL16)+(0.173913043478261*'[2]Off Peak Detail'!BL35)+(0.173913043478261*'[2]Off Peak Detail'!BL54)</f>
        <v>21.2619137971298</v>
      </c>
      <c r="BR16" s="51" t="n">
        <f aca="false">(0.607843137254902*'[2]Off Peak Detail'!BM16)+(0.196078431372549*'[2]Off Peak Detail'!BM35)+(0.196078431372549*'[2]Off Peak Detail'!BM54)</f>
        <v>21.7450987871955</v>
      </c>
      <c r="BS16" s="51" t="n">
        <f aca="false">(0.652173913043478*'[2]Off Peak Detail'!BN16)+(0.173913043478261*'[2]Off Peak Detail'!BN35)+(0.173913043478261*'[2]Off Peak Detail'!BN54)</f>
        <v>22.0869571851647</v>
      </c>
      <c r="BT16" s="51" t="n">
        <f aca="false">(0.659574468085106*'[2]Off Peak Detail'!BO16)+(0.170212765957447*'[2]Off Peak Detail'!BO35)+(0.170212765957447*'[2]Off Peak Detail'!BO54)</f>
        <v>22.3836601744307</v>
      </c>
      <c r="BU16" s="51" t="n">
        <f aca="false">(0.607843137254902*'[2]Off Peak Detail'!BP16)+(0.196078431372549*'[2]Off Peak Detail'!BP35)+(0.196078431372549*'[2]Off Peak Detail'!BP54)</f>
        <v>23.5303904589485</v>
      </c>
      <c r="BV16" s="51" t="n">
        <f aca="false">(0.636363636363636*'[2]Off Peak Detail'!BQ16)+(0.181818181818182*'[2]Off Peak Detail'!BQ35)+(0.181818181818182*'[2]Off Peak Detail'!BQ54)</f>
        <v>23.2734529321844</v>
      </c>
      <c r="BW16" s="51" t="n">
        <f aca="false">(0.659574468085106*'[2]Off Peak Detail'!BR16)+(0.170212765957447*'[2]Off Peak Detail'!BR35)+(0.170212765957447*'[2]Off Peak Detail'!BR54)</f>
        <v>21.0222979606466</v>
      </c>
      <c r="BX16" s="51" t="n">
        <f aca="false">(0.625*'[2]Off Peak Detail'!BS16)+(0.208333333333333*'[2]Off Peak Detail'!BS35)+(0.166666666666667*'[2]Off Peak Detail'!BS54)</f>
        <v>21.123916943868</v>
      </c>
      <c r="BY16" s="51" t="n">
        <f aca="false">(0.63265306122449*'[2]Off Peak Detail'!BT16)+(0.163265306122449*'[2]Off Peak Detail'!BT35)+(0.204081632653061*'[2]Off Peak Detail'!BT54)</f>
        <v>21.1025307324468</v>
      </c>
      <c r="BZ16" s="51" t="n">
        <f aca="false">(0.652173913043478*'[2]Off Peak Detail'!BU16)+(0.173913043478261*'[2]Off Peak Detail'!BU35)+(0.173913043478261*'[2]Off Peak Detail'!BU54)</f>
        <v>23.1300011510434</v>
      </c>
      <c r="CA16" s="51" t="n">
        <f aca="false">(0.607843137254902*'[2]Off Peak Detail'!BV16)+(0.196078431372549*'[2]Off Peak Detail'!BV35)+(0.196078431372549*'[2]Off Peak Detail'!BV54)</f>
        <v>24.3137254901961</v>
      </c>
      <c r="CB16" s="51" t="n">
        <f aca="false">(0.659574468085106*'[2]Off Peak Detail'!BW16)+(0.170212765957447*'[2]Off Peak Detail'!BW35)+(0.170212765957447*'[2]Off Peak Detail'!BW54)</f>
        <v>23.7446802017537</v>
      </c>
      <c r="CC16" s="51" t="n">
        <f aca="false">(0.652173913043478*'[2]Off Peak Detail'!BX16)+(0.173913043478261*'[2]Off Peak Detail'!BX35)+(0.173913043478261*'[2]Off Peak Detail'!BX54)</f>
        <v>21.0445218293563</v>
      </c>
      <c r="CD16" s="51" t="n">
        <f aca="false">(0.607843137254902*'[2]Off Peak Detail'!BY16)+(0.196078431372549*'[2]Off Peak Detail'!BY35)+(0.196078431372549*'[2]Off Peak Detail'!BY54)</f>
        <v>22.9602943869198</v>
      </c>
      <c r="CE16" s="51" t="n">
        <f aca="false">(0.652173913043478*'[2]Off Peak Detail'!BZ16)+(0.173913043478261*'[2]Off Peak Detail'!BZ35)+(0.173913043478261*'[2]Off Peak Detail'!BZ54)</f>
        <v>23.0865219779637</v>
      </c>
      <c r="CF16" s="51" t="n">
        <f aca="false">(0.63265306122449*'[2]Off Peak Detail'!CA16)+(0.204081632653061*'[2]Off Peak Detail'!CA35)+(0.163265306122449*'[2]Off Peak Detail'!CA54)</f>
        <v>23.204387586944</v>
      </c>
      <c r="CG16" s="51" t="n">
        <f aca="false">(0.63265306122449*'[2]Off Peak Detail'!CB16)+(0.163265306122449*'[2]Off Peak Detail'!CB35)+(0.204081632653061*'[2]Off Peak Detail'!CB54)</f>
        <v>25.0411624908447</v>
      </c>
      <c r="CH16" s="51" t="n">
        <f aca="false">(0.636363636363636*'[2]Off Peak Detail'!CC16)+(0.181818181818182*'[2]Off Peak Detail'!CC35)+(0.181818181818182*'[2]Off Peak Detail'!CC54)</f>
        <v>24.9998177615079</v>
      </c>
      <c r="CI16" s="51" t="n">
        <f aca="false">(0.659574468085106*'[2]Off Peak Detail'!CD16)+(0.170212765957447*'[2]Off Peak Detail'!CD35)+(0.170212765957447*'[2]Off Peak Detail'!CD54)</f>
        <v>21.6818717794215</v>
      </c>
      <c r="CJ16" s="51" t="n">
        <f aca="false">(0.6*'[2]Off Peak Detail'!CE16)+(0.2*'[2]Off Peak Detail'!CE35)+(0.2*'[2]Off Peak Detail'!CE54)</f>
        <v>21.8008003234863</v>
      </c>
      <c r="CK16" s="51" t="n">
        <f aca="false">(0.659574468085106*'[2]Off Peak Detail'!CF16)+(0.170212765957447*'[2]Off Peak Detail'!CF35)+(0.170212765957447*'[2]Off Peak Detail'!CF54)</f>
        <v>21.6811916270155</v>
      </c>
      <c r="CL16" s="51" t="n">
        <f aca="false">(0.652173913043478*'[2]Off Peak Detail'!CG16)+(0.173913043478261*'[2]Off Peak Detail'!CG35)+(0.173913043478261*'[2]Off Peak Detail'!CG54)</f>
        <v>23.0860883463984</v>
      </c>
      <c r="CM16" s="51" t="n">
        <f aca="false">(0.607843137254902*'[2]Off Peak Detail'!CH16)+(0.196078431372549*'[2]Off Peak Detail'!CH35)+(0.196078431372549*'[2]Off Peak Detail'!CH54)</f>
        <v>26.4901960784314</v>
      </c>
      <c r="CN16" s="51" t="n">
        <f aca="false">(0.659574468085106*'[2]Off Peak Detail'!CI16)+(0.170212765957447*'[2]Off Peak Detail'!CI35)+(0.170212765957447*'[2]Off Peak Detail'!CI54)</f>
        <v>25.7659574468085</v>
      </c>
      <c r="CO16" s="51" t="n">
        <f aca="false">(0.625*'[2]Off Peak Detail'!CJ16)+(0.208333333333333*'[2]Off Peak Detail'!CJ35)+(0.166666666666667*'[2]Off Peak Detail'!CJ54)</f>
        <v>21.7492709159851</v>
      </c>
      <c r="CP16" s="51" t="n">
        <f aca="false">(0.63265306122449*'[2]Off Peak Detail'!CK16)+(0.163265306122449*'[2]Off Peak Detail'!CK35)+(0.204081632653061*'[2]Off Peak Detail'!CK54)</f>
        <v>23.4685715655891</v>
      </c>
      <c r="CQ16" s="51" t="n">
        <f aca="false">(0.652173913043478*'[2]Off Peak Detail'!CL16)+(0.173913043478261*'[2]Off Peak Detail'!CL35)+(0.173913043478261*'[2]Off Peak Detail'!CL54)</f>
        <v>23.3904349285623</v>
      </c>
      <c r="CR16" s="51" t="n">
        <f aca="false">(0.607843137254902*'[2]Off Peak Detail'!CM16)+(0.196078431372549*'[2]Off Peak Detail'!CM35)+(0.196078431372549*'[2]Off Peak Detail'!CM54)</f>
        <v>23.5684314802581</v>
      </c>
      <c r="CS16" s="51" t="n">
        <f aca="false">(0.659574468085106*'[2]Off Peak Detail'!CN16)+(0.170212765957447*'[2]Off Peak Detail'!CN35)+(0.170212765957447*'[2]Off Peak Detail'!CN54)</f>
        <v>25.7446802423355</v>
      </c>
      <c r="CT16" s="51" t="n">
        <f aca="false">(0.636363636363636*'[2]Off Peak Detail'!CO16)+(0.181818181818182*'[2]Off Peak Detail'!CO35)+(0.181818181818182*'[2]Off Peak Detail'!CO54)</f>
        <v>26.0007256594571</v>
      </c>
      <c r="CU16" s="51" t="n">
        <f aca="false">(0.63265306122449*'[2]Off Peak Detail'!CP16)+(0.204081632653061*'[2]Off Peak Detail'!CP35)+(0.163265306122449*'[2]Off Peak Detail'!CP54)</f>
        <v>22.366540869888</v>
      </c>
      <c r="CV16" s="51" t="n">
        <f aca="false">(0.625*'[2]Off Peak Detail'!CQ16)+(0.166666666666667*'[2]Off Peak Detail'!CQ35)+(0.208333333333333*'[2]Off Peak Detail'!CQ54)</f>
        <v>21.9155002435048</v>
      </c>
      <c r="CW16" s="51" t="n">
        <f aca="false">(0.659574468085106*'[2]Off Peak Detail'!CR16)+(0.170212765957447*'[2]Off Peak Detail'!CR35)+(0.170212765957447*'[2]Off Peak Detail'!CR54)</f>
        <v>22.022468404567</v>
      </c>
      <c r="CX16" s="51" t="n">
        <f aca="false">(0.625*'[2]Off Peak Detail'!CS16)+(0.208333333333333*'[2]Off Peak Detail'!CS35)+(0.166666666666667*'[2]Off Peak Detail'!CS54)</f>
        <v>23.2508347829183</v>
      </c>
      <c r="CY16" s="51" t="n">
        <f aca="false">(0.63265306122449*'[2]Off Peak Detail'!CT16)+(0.163265306122449*'[2]Off Peak Detail'!CT35)+(0.204081632653061*'[2]Off Peak Detail'!CT54)</f>
        <v>26.1428571428571</v>
      </c>
      <c r="CZ16" s="51" t="n">
        <f aca="false">(0.659574468085106*'[2]Off Peak Detail'!CU16)+(0.170212765957447*'[2]Off Peak Detail'!CU35)+(0.170212765957447*'[2]Off Peak Detail'!CU54)</f>
        <v>25.7659580961187</v>
      </c>
      <c r="DA16" s="51" t="n">
        <f aca="false">(0.6*'[2]Off Peak Detail'!CV16)+(0.2*'[2]Off Peak Detail'!CV35)+(0.2*'[2]Off Peak Detail'!CV54)</f>
        <v>22.9992000579834</v>
      </c>
      <c r="DB16" s="51" t="n">
        <f aca="false">(0.659574468085106*'[2]Off Peak Detail'!CW16)+(0.170212765957447*'[2]Off Peak Detail'!CW35)+(0.170212765957447*'[2]Off Peak Detail'!CW54)</f>
        <v>23.3621277504779</v>
      </c>
      <c r="DC16" s="51" t="n">
        <f aca="false">(0.652173913043478*'[2]Off Peak Detail'!CX16)+(0.173913043478261*'[2]Off Peak Detail'!CX35)+(0.173913043478261*'[2]Off Peak Detail'!CX54)</f>
        <v>23.3917392233144</v>
      </c>
      <c r="DD16" s="51" t="n">
        <f aca="false">(0.607843137254902*'[2]Off Peak Detail'!CY16)+(0.196078431372549*'[2]Off Peak Detail'!CY35)+(0.196078431372549*'[2]Off Peak Detail'!CY54)</f>
        <v>23.5679411794625</v>
      </c>
      <c r="DE16" s="51" t="n">
        <f aca="false">(0.659574468085106*'[2]Off Peak Detail'!CZ16)+(0.170212765957447*'[2]Off Peak Detail'!CZ35)+(0.170212765957447*'[2]Off Peak Detail'!CZ54)</f>
        <v>24.3025516347682</v>
      </c>
      <c r="DF16" s="51" t="n">
        <f aca="false">(0.644444444444444*'[2]Off Peak Detail'!DA16)+(0.177777777777778*'[2]Off Peak Detail'!DA35)+(0.177777777777778*'[2]Off Peak Detail'!DA54)</f>
        <v>24.7020434485542</v>
      </c>
      <c r="DG16" s="51" t="n">
        <f aca="false">(0.607843137254902*'[2]Off Peak Detail'!DB16)+(0.196078431372549*'[2]Off Peak Detail'!DB35)+(0.196078431372549*'[2]Off Peak Detail'!DB54)</f>
        <v>21.0717649272844</v>
      </c>
      <c r="DH16" s="51" t="n">
        <f aca="false">(0.652173913043478*'[2]Off Peak Detail'!DC16)+(0.173913043478261*'[2]Off Peak Detail'!DC35)+(0.173913043478261*'[2]Off Peak Detail'!DC54)</f>
        <v>21.866782810377</v>
      </c>
      <c r="DI16" s="51" t="n">
        <f aca="false">(0.63265306122449*'[2]Off Peak Detail'!DD16)+(0.204081632653061*'[2]Off Peak Detail'!DD35)+(0.163265306122449*'[2]Off Peak Detail'!DD54)</f>
        <v>22.5000406382035</v>
      </c>
      <c r="DJ16" s="51" t="n">
        <f aca="false">(0.625*'[2]Off Peak Detail'!DE16)+(0.166666666666667*'[2]Off Peak Detail'!DE35)+(0.208333333333333*'[2]Off Peak Detail'!DE54)</f>
        <v>26.7314598560333</v>
      </c>
      <c r="DK16" s="51" t="n">
        <f aca="false">(0.659574468085106*'[2]Off Peak Detail'!DF16)+(0.170212765957447*'[2]Off Peak Detail'!DF35)+(0.170212765957447*'[2]Off Peak Detail'!DF54)</f>
        <v>31.2161709399934</v>
      </c>
      <c r="DL16" s="51" t="n">
        <f aca="false">(0.607843137254902*'[2]Off Peak Detail'!DG16)+(0.196078431372549*'[2]Off Peak Detail'!DG35)+(0.196078431372549*'[2]Off Peak Detail'!DG54)</f>
        <v>33.6078429876589</v>
      </c>
      <c r="DM16" s="51" t="n">
        <f aca="false">(0.652173913043478*'[2]Off Peak Detail'!DH16)+(0.173913043478261*'[2]Off Peak Detail'!DH35)+(0.173913043478261*'[2]Off Peak Detail'!DH54)</f>
        <v>21.7662608934485</v>
      </c>
      <c r="DN16" s="51" t="n">
        <f aca="false">(0.659574468085106*'[2]Off Peak Detail'!DI16)+(0.170212765957447*'[2]Off Peak Detail'!DI35)+(0.170212765957447*'[2]Off Peak Detail'!DI54)</f>
        <v>21.346382952751</v>
      </c>
      <c r="DO16" s="51" t="n">
        <f aca="false">(0.6*'[2]Off Peak Detail'!DJ16)+(0.2*'[2]Off Peak Detail'!DJ35)+(0.2*'[2]Off Peak Detail'!DJ54)</f>
        <v>21.0319999694824</v>
      </c>
      <c r="DP16" s="51" t="n">
        <f aca="false">(0.659574468085106*'[2]Off Peak Detail'!DK16)+(0.170212765957447*'[2]Off Peak Detail'!DK35)+(0.170212765957447*'[2]Off Peak Detail'!DK54)</f>
        <v>21.2211063466174</v>
      </c>
      <c r="DQ16" s="51" t="n">
        <f aca="false">(0.63265306122449*'[2]Off Peak Detail'!DL16)+(0.204081632653061*'[2]Off Peak Detail'!DL35)+(0.163265306122449*'[2]Off Peak Detail'!DL54)</f>
        <v>27.2007743679747</v>
      </c>
      <c r="DR16" s="51" t="n">
        <f aca="false">(0.636363636363636*'[2]Off Peak Detail'!DM16)+(0.181818181818182*'[2]Off Peak Detail'!DM35)+(0.181818181818182*'[2]Off Peak Detail'!DM54)</f>
        <v>27.2170895663175</v>
      </c>
      <c r="DS16" s="51" t="n">
        <f aca="false">(0.63265306122449*'[2]Off Peak Detail'!DN16)+(0.163265306122449*'[2]Off Peak Detail'!DN35)+(0.204081632653061*'[2]Off Peak Detail'!DN54)</f>
        <v>24.088520711782</v>
      </c>
      <c r="DT16" s="51" t="n">
        <f aca="false">(0.652173913043478*'[2]Off Peak Detail'!DO16)+(0.173913043478261*'[2]Off Peak Detail'!DO35)+(0.173913043478261*'[2]Off Peak Detail'!DO54)</f>
        <v>23.2333048115606</v>
      </c>
      <c r="DU16" s="51" t="n">
        <f aca="false">(0.607843137254902*'[2]Off Peak Detail'!DP16)+(0.196078431372549*'[2]Off Peak Detail'!DP35)+(0.196078431372549*'[2]Off Peak Detail'!DP54)</f>
        <v>24.2023531969856</v>
      </c>
      <c r="DV16" s="51" t="n">
        <f aca="false">(0.652173913043478*'[2]Off Peak Detail'!DQ16)+(0.173913043478261*'[2]Off Peak Detail'!DQ35)+(0.173913043478261*'[2]Off Peak Detail'!DQ54)</f>
        <v>27.6282628930133</v>
      </c>
      <c r="DW16" s="51" t="n">
        <f aca="false">(0.659574468085106*'[2]Off Peak Detail'!DR16)+(0.170212765957447*'[2]Off Peak Detail'!DR35)+(0.170212765957447*'[2]Off Peak Detail'!DR54)</f>
        <v>33.0457446727347</v>
      </c>
      <c r="DX16" s="51" t="n">
        <f aca="false">(0.607843137254902*'[2]Off Peak Detail'!DS16)+(0.196078431372549*'[2]Off Peak Detail'!DS35)+(0.196078431372549*'[2]Off Peak Detail'!DS54)</f>
        <v>35.4578433691287</v>
      </c>
      <c r="DY16" s="51" t="n">
        <f aca="false">(0.652173913043478*'[2]Off Peak Detail'!DT16)+(0.173913043478261*'[2]Off Peak Detail'!DT35)+(0.173913043478261*'[2]Off Peak Detail'!DT54)</f>
        <v>23.1240870434305</v>
      </c>
      <c r="DZ16" s="51" t="n">
        <f aca="false">(0.63265306122449*'[2]Off Peak Detail'!DU16)+(0.204081632653061*'[2]Off Peak Detail'!DU35)+(0.163265306122449*'[2]Off Peak Detail'!DU54)</f>
        <v>22.517449476281</v>
      </c>
      <c r="EA16" s="51" t="n">
        <f aca="false">(0.625*'[2]Off Peak Detail'!DV16)+(0.166666666666667*'[2]Off Peak Detail'!DV35)+(0.208333333333333*'[2]Off Peak Detail'!DV54)</f>
        <v>22.2125004927317</v>
      </c>
      <c r="EB16" s="51" t="n">
        <f aca="false">(0.659574468085106*'[2]Off Peak Detail'!DW16)+(0.170212765957447*'[2]Off Peak Detail'!DW35)+(0.170212765957447*'[2]Off Peak Detail'!DW54)</f>
        <v>22.4206813649928</v>
      </c>
      <c r="EC16" s="51" t="n">
        <f aca="false">(0.607843137254902*'[2]Off Peak Detail'!DX16)+(0.196078431372549*'[2]Off Peak Detail'!DX35)+(0.196078431372549*'[2]Off Peak Detail'!DX54)</f>
        <v>27.3946072447534</v>
      </c>
      <c r="ED16" s="51" t="n">
        <f aca="false">(0.636363636363636*'[2]Off Peak Detail'!DY16)+(0.181818181818182*'[2]Off Peak Detail'!DY35)+(0.181818181818182*'[2]Off Peak Detail'!DY54)</f>
        <v>27.4479987404563</v>
      </c>
      <c r="EE16" s="51" t="n">
        <f aca="false">(0.659574468085106*'[2]Off Peak Detail'!DZ16)+(0.170212765957447*'[2]Off Peak Detail'!DZ35)+(0.170212765957447*'[2]Off Peak Detail'!DZ54)</f>
        <v>24.4757022857666</v>
      </c>
      <c r="EF16" s="51" t="n">
        <f aca="false">(0.652173913043478*'[2]Off Peak Detail'!EA16)+(0.173913043478261*'[2]Off Peak Detail'!EA35)+(0.173913043478261*'[2]Off Peak Detail'!EA54)</f>
        <v>23.4693917813508</v>
      </c>
      <c r="EG16" s="51" t="n">
        <f aca="false">(0.607843137254902*'[2]Off Peak Detail'!EB16)+(0.196078431372549*'[2]Off Peak Detail'!EB35)+(0.196078431372549*'[2]Off Peak Detail'!EB54)</f>
        <v>24.640588685578</v>
      </c>
      <c r="EH16" s="51" t="n">
        <f aca="false">(0.652173913043478*'[2]Off Peak Detail'!EC16)+(0.173913043478261*'[2]Off Peak Detail'!EC35)+(0.173913043478261*'[2]Off Peak Detail'!EC54)</f>
        <v>28.078262494958</v>
      </c>
      <c r="EI16" s="51" t="n">
        <f aca="false">(0.63265306122449*'[2]Off Peak Detail'!ED16)+(0.204081632653061*'[2]Off Peak Detail'!ED35)+(0.163265306122449*'[2]Off Peak Detail'!ED54)</f>
        <v>34.3155104578758</v>
      </c>
      <c r="EJ16" s="51" t="n">
        <f aca="false">(0.63265306122449*'[2]Off Peak Detail'!EE16)+(0.163265306122449*'[2]Off Peak Detail'!EE35)+(0.204081632653061*'[2]Off Peak Detail'!EE54)</f>
        <v>35.6493873985446</v>
      </c>
      <c r="EK16" s="51" t="n">
        <f aca="false">(0.652173913043478*'[2]Off Peak Detail'!EF16)+(0.173913043478261*'[2]Off Peak Detail'!EF35)+(0.173913043478261*'[2]Off Peak Detail'!EF54)</f>
        <v>23.3514781620192</v>
      </c>
      <c r="EL16" s="51" t="n">
        <f aca="false">(0.607843137254902*'[2]Off Peak Detail'!EG16)+(0.196078431372549*'[2]Off Peak Detail'!EG35)+(0.196078431372549*'[2]Off Peak Detail'!EG54)</f>
        <v>22.6019612106622</v>
      </c>
      <c r="EM16" s="51" t="n">
        <f aca="false">(0.652173913043478*'[2]Off Peak Detail'!EH16)+(0.173913043478261*'[2]Off Peak Detail'!EH35)+(0.173913043478261*'[2]Off Peak Detail'!EH54)</f>
        <v>22.5691308560579</v>
      </c>
      <c r="EN16" s="51" t="n">
        <f aca="false">(0.659574468085106*'[2]Off Peak Detail'!EI16)+(0.170212765957447*'[2]Off Peak Detail'!EI35)+(0.170212765957447*'[2]Off Peak Detail'!EI54)</f>
        <v>22.6447235675568</v>
      </c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</row>
    <row r="17" customFormat="false" ht="13.7" hidden="false" customHeight="true" outlineLevel="0" collapsed="false">
      <c r="A17" s="52" t="s">
        <v>29</v>
      </c>
      <c r="B17" s="2" t="s">
        <v>30</v>
      </c>
      <c r="C17" s="51" t="n">
        <f aca="false">(0.647058823529412*'[2]Off Peak Detail'!D17)+(0.176470588235294*'[2]Off Peak Detail'!D36)+(0.176470588235294*'[2]Off Peak Detail'!D55)</f>
        <v>39.0455870908849</v>
      </c>
      <c r="D17" s="51" t="n">
        <f aca="false">(0.659574468085106*'[2]Off Peak Detail'!E17)+(0.170212765957447*'[2]Off Peak Detail'!E36)+(0.170212765957447*'[2]Off Peak Detail'!E55)</f>
        <v>35.5212765957447</v>
      </c>
      <c r="E17" s="51" t="n">
        <f aca="false">(0.6*'[2]Off Peak Detail'!F17)+(0.2*'[2]Off Peak Detail'!F36)+(0.2*'[2]Off Peak Detail'!F55)</f>
        <v>34.8</v>
      </c>
      <c r="F17" s="31" t="n">
        <f aca="false">AVERAGE(G17:I17)</f>
        <v>34.9725844787381</v>
      </c>
      <c r="G17" s="51" t="n">
        <f aca="false">(0.659574468085106*'[2]Off Peak Detail'!H17)+(0.170212765957447*'[2]Off Peak Detail'!H36)+(0.170212765957447*'[2]Off Peak Detail'!H55)</f>
        <v>33.7478692886677</v>
      </c>
      <c r="H17" s="51" t="n">
        <f aca="false">(0.652173913043478*'[2]Off Peak Detail'!I17)+(0.173913043478261*'[2]Off Peak Detail'!I36)+(0.173913043478261*'[2]Off Peak Detail'!I55)</f>
        <v>34.2228260869565</v>
      </c>
      <c r="I17" s="51" t="n">
        <f aca="false">(0.607843137254902*'[2]Off Peak Detail'!J17)+(0.196078431372549*'[2]Off Peak Detail'!J36)+(0.196078431372549*'[2]Off Peak Detail'!J55)</f>
        <v>36.94705806059</v>
      </c>
      <c r="J17" s="39" t="n">
        <v>35.5699991954457</v>
      </c>
      <c r="K17" s="31" t="n">
        <f aca="false">AVERAGE(L17:M17)</f>
        <v>36.0015470073117</v>
      </c>
      <c r="L17" s="40" t="n">
        <f aca="false">AK17</f>
        <v>36.5212765957447</v>
      </c>
      <c r="M17" s="40" t="n">
        <f aca="false">AL17</f>
        <v>35.4818174188787</v>
      </c>
      <c r="N17" s="31" t="n">
        <f aca="false">AVERAGE(O17:P17)</f>
        <v>32.7344164023111</v>
      </c>
      <c r="O17" s="31" t="n">
        <f aca="false">AM17</f>
        <v>33.1427463456696</v>
      </c>
      <c r="P17" s="31" t="n">
        <f aca="false">AN17</f>
        <v>32.3260864589525</v>
      </c>
      <c r="Q17" s="31" t="n">
        <f aca="false">AO17</f>
        <v>35.6819151208756</v>
      </c>
      <c r="R17" s="31" t="n">
        <f aca="false">AP17</f>
        <v>34.0549987792969</v>
      </c>
      <c r="S17" s="31" t="n">
        <f aca="false">AVERAGE(T17:U17)</f>
        <v>38.0562190032243</v>
      </c>
      <c r="T17" s="31" t="n">
        <f aca="false">AQ17</f>
        <v>37.9797849452242</v>
      </c>
      <c r="U17" s="31" t="n">
        <f aca="false">AR17</f>
        <v>38.1326530612245</v>
      </c>
      <c r="V17" s="31" t="n">
        <f aca="false">AS17</f>
        <v>30.375</v>
      </c>
      <c r="W17" s="31" t="n">
        <f aca="false">AVERAGE(X17:Z17)</f>
        <v>32.6169792972575</v>
      </c>
      <c r="X17" s="31" t="n">
        <f aca="false">AT17</f>
        <v>31.4074437567528</v>
      </c>
      <c r="Y17" s="40" t="n">
        <f aca="false">AU17</f>
        <v>32.03125</v>
      </c>
      <c r="Z17" s="40" t="n">
        <f aca="false">AV17</f>
        <v>34.4122441350197</v>
      </c>
      <c r="AA17" s="39" t="n">
        <v>34.2865264719485</v>
      </c>
      <c r="AB17" s="39" t="n">
        <v>32.8815349771922</v>
      </c>
      <c r="AC17" s="39" t="n">
        <v>31.8895636116586</v>
      </c>
      <c r="AD17" s="39" t="n">
        <v>31.5499295840056</v>
      </c>
      <c r="AE17" s="39" t="n">
        <v>32.64447964917</v>
      </c>
      <c r="AF17" s="39" t="n">
        <v>32.3799319536258</v>
      </c>
      <c r="AG17" s="42" t="n">
        <v>32.7950047162229</v>
      </c>
      <c r="AH17" s="45"/>
      <c r="AI17" s="36"/>
      <c r="AJ17" s="3"/>
      <c r="AK17" s="51" t="n">
        <f aca="false">(0.659574468085106*'[2]Off Peak Detail'!AF17)+(0.170212765957447*'[2]Off Peak Detail'!AF36)+(0.170212765957447*'[2]Off Peak Detail'!AF55)</f>
        <v>36.5212765957447</v>
      </c>
      <c r="AL17" s="51" t="n">
        <f aca="false">(0.636363636363636*'[2]Off Peak Detail'!AG17)+(0.181818181818182*'[2]Off Peak Detail'!AG36)+(0.181818181818182*'[2]Off Peak Detail'!AG55)</f>
        <v>35.4818174188787</v>
      </c>
      <c r="AM17" s="51" t="n">
        <f aca="false">(0.607843137254902*'[2]Off Peak Detail'!AH17)+(0.196078431372549*'[2]Off Peak Detail'!AH36)+(0.196078431372549*'[2]Off Peak Detail'!AH55)</f>
        <v>33.1427463456696</v>
      </c>
      <c r="AN17" s="51" t="n">
        <f aca="false">(0.652173913043478*'[2]Off Peak Detail'!AI17)+(0.173913043478261*'[2]Off Peak Detail'!AI36)+(0.173913043478261*'[2]Off Peak Detail'!AI55)</f>
        <v>32.3260864589525</v>
      </c>
      <c r="AO17" s="51" t="n">
        <f aca="false">(0.659574468085106*'[2]Off Peak Detail'!AJ17)+(0.170212765957447*'[2]Off Peak Detail'!AJ36)+(0.170212765957447*'[2]Off Peak Detail'!AJ55)</f>
        <v>35.6819151208756</v>
      </c>
      <c r="AP17" s="51" t="n">
        <f aca="false">(0.6*'[2]Off Peak Detail'!AK17)+(0.2*'[2]Off Peak Detail'!AK36)+(0.2*'[2]Off Peak Detail'!AK55)</f>
        <v>34.0549987792969</v>
      </c>
      <c r="AQ17" s="51" t="n">
        <f aca="false">(0.659574468085106*'[2]Off Peak Detail'!AL17)+(0.170212765957447*'[2]Off Peak Detail'!AL36)+(0.170212765957447*'[2]Off Peak Detail'!AL55)</f>
        <v>37.9797849452242</v>
      </c>
      <c r="AR17" s="51" t="n">
        <f aca="false">(0.63265306122449*'[2]Off Peak Detail'!AM17)+(0.204081632653061*'[2]Off Peak Detail'!AM36)+(0.163265306122449*'[2]Off Peak Detail'!AM55)</f>
        <v>38.1326530612245</v>
      </c>
      <c r="AS17" s="51" t="n">
        <f aca="false">(0.625*'[2]Off Peak Detail'!AN17)+(0.166666666666667*'[2]Off Peak Detail'!AN36)+(0.208333333333333*'[2]Off Peak Detail'!AN55)</f>
        <v>30.375</v>
      </c>
      <c r="AT17" s="51" t="n">
        <f aca="false">(0.659574468085106*'[2]Off Peak Detail'!AO17)+(0.170212765957447*'[2]Off Peak Detail'!AO36)+(0.170212765957447*'[2]Off Peak Detail'!AO55)</f>
        <v>31.4074437567528</v>
      </c>
      <c r="AU17" s="51" t="n">
        <f aca="false">(0.625*'[2]Off Peak Detail'!AP17)+(0.208333333333333*'[2]Off Peak Detail'!AP36)+(0.166666666666667*'[2]Off Peak Detail'!AP55)</f>
        <v>32.03125</v>
      </c>
      <c r="AV17" s="51" t="n">
        <f aca="false">(0.63265306122449*'[2]Off Peak Detail'!AQ17)+(0.163265306122449*'[2]Off Peak Detail'!AQ36)+(0.204081632653061*'[2]Off Peak Detail'!AQ55)</f>
        <v>34.4122441350197</v>
      </c>
      <c r="AW17" s="51" t="n">
        <f aca="false">(0.659574468085106*'[2]Off Peak Detail'!AR17)+(0.170212765957447*'[2]Off Peak Detail'!AR36)+(0.170212765957447*'[2]Off Peak Detail'!AR55)</f>
        <v>35.1212755893139</v>
      </c>
      <c r="AX17" s="51" t="n">
        <f aca="false">(0.636363636363636*'[2]Off Peak Detail'!AS17)+(0.181818181818182*'[2]Off Peak Detail'!AS36)+(0.181818181818182*'[2]Off Peak Detail'!AS55)</f>
        <v>34.0818164478649</v>
      </c>
      <c r="AY17" s="51" t="n">
        <f aca="false">(0.607843137254902*'[2]Off Peak Detail'!AT17)+(0.196078431372549*'[2]Off Peak Detail'!AT36)+(0.196078431372549*'[2]Off Peak Detail'!AT55)</f>
        <v>31.7427454181746</v>
      </c>
      <c r="AZ17" s="51" t="n">
        <f aca="false">(0.652173913043478*'[2]Off Peak Detail'!AU17)+(0.173913043478261*'[2]Off Peak Detail'!AU36)+(0.173913043478261*'[2]Off Peak Detail'!AU55)</f>
        <v>30.9260867077371</v>
      </c>
      <c r="BA17" s="51" t="n">
        <f aca="false">(0.63265306122449*'[2]Off Peak Detail'!AV17)+(0.204081632653061*'[2]Off Peak Detail'!AV36)+(0.163265306122449*'[2]Off Peak Detail'!AV55)</f>
        <v>34.4030613490513</v>
      </c>
      <c r="BB17" s="51" t="n">
        <f aca="false">(0.625*'[2]Off Peak Detail'!AW17)+(0.166666666666667*'[2]Off Peak Detail'!AW36)+(0.208333333333333*'[2]Off Peak Detail'!AW55)</f>
        <v>32.4424987792969</v>
      </c>
      <c r="BC17" s="51" t="n">
        <f aca="false">(0.659574468085106*'[2]Off Peak Detail'!AX17)+(0.170212765957447*'[2]Off Peak Detail'!AX36)+(0.170212765957447*'[2]Off Peak Detail'!AX55)</f>
        <v>36.5797849452242</v>
      </c>
      <c r="BD17" s="51" t="n">
        <f aca="false">(0.607843137254902*'[2]Off Peak Detail'!AY17)+(0.196078431372549*'[2]Off Peak Detail'!AY36)+(0.196078431372549*'[2]Off Peak Detail'!AY55)</f>
        <v>36.7078431372549</v>
      </c>
      <c r="BE17" s="51" t="n">
        <f aca="false">(0.652173913043478*'[2]Off Peak Detail'!AZ17)+(0.173913043478261*'[2]Off Peak Detail'!AZ36)+(0.173913043478261*'[2]Off Peak Detail'!AZ55)</f>
        <v>28.7304347826087</v>
      </c>
      <c r="BF17" s="51" t="n">
        <f aca="false">(0.659574468085106*'[2]Off Peak Detail'!BA17)+(0.170212765957447*'[2]Off Peak Detail'!BA36)+(0.170212765957447*'[2]Off Peak Detail'!BA55)</f>
        <v>30.0074437567528</v>
      </c>
      <c r="BG17" s="51" t="n">
        <f aca="false">(0.6*'[2]Off Peak Detail'!BB17)+(0.2*'[2]Off Peak Detail'!BB36)+(0.2*'[2]Off Peak Detail'!BB55)</f>
        <v>30.775</v>
      </c>
      <c r="BH17" s="51" t="n">
        <f aca="false">(0.659574468085106*'[2]Off Peak Detail'!BC17)+(0.170212765957447*'[2]Off Peak Detail'!BC36)+(0.170212765957447*'[2]Off Peak Detail'!BC55)</f>
        <v>32.8574460455712</v>
      </c>
      <c r="BI17" s="51" t="n">
        <f aca="false">(0.63265306122449*'[2]Off Peak Detail'!BD17)+(0.204081632653061*'[2]Off Peak Detail'!BD36)+(0.163265306122449*'[2]Off Peak Detail'!BD55)</f>
        <v>34.2020398509746</v>
      </c>
      <c r="BJ17" s="51" t="n">
        <f aca="false">(0.617021276595745*'[2]Off Peak Detail'!BE17)+(0.170212765957447*'[2]Off Peak Detail'!BE36)+(0.212765957446809*'[2]Off Peak Detail'!BE55)</f>
        <v>33.1978706359864</v>
      </c>
      <c r="BK17" s="51" t="n">
        <f aca="false">(0.659574468085106*'[2]Off Peak Detail'!BF17)+(0.170212765957447*'[2]Off Peak Detail'!BF36)+(0.170212765957447*'[2]Off Peak Detail'!BF55)</f>
        <v>30.4442555366678</v>
      </c>
      <c r="BL17" s="51" t="n">
        <f aca="false">(0.652173913043478*'[2]Off Peak Detail'!BG17)+(0.173913043478261*'[2]Off Peak Detail'!BG36)+(0.173913043478261*'[2]Off Peak Detail'!BG55)</f>
        <v>29.9260867077371</v>
      </c>
      <c r="BM17" s="51" t="n">
        <f aca="false">(0.607843137254902*'[2]Off Peak Detail'!BH17)+(0.196078431372549*'[2]Off Peak Detail'!BH36)+(0.196078431372549*'[2]Off Peak Detail'!BH55)</f>
        <v>33.5147059122721</v>
      </c>
      <c r="BN17" s="51" t="n">
        <f aca="false">(0.652173913043478*'[2]Off Peak Detail'!BI17)+(0.173913043478261*'[2]Off Peak Detail'!BI36)+(0.173913043478261*'[2]Off Peak Detail'!BI55)</f>
        <v>31.2115205184273</v>
      </c>
      <c r="BO17" s="51" t="n">
        <f aca="false">(0.63265306122449*'[2]Off Peak Detail'!BJ17)+(0.204081632653061*'[2]Off Peak Detail'!BJ36)+(0.163265306122449*'[2]Off Peak Detail'!BJ55)</f>
        <v>35.5459160785286</v>
      </c>
      <c r="BP17" s="51" t="n">
        <f aca="false">(0.63265306122449*'[2]Off Peak Detail'!BK17)+(0.163265306122449*'[2]Off Peak Detail'!BK36)+(0.204081632653061*'[2]Off Peak Detail'!BK55)</f>
        <v>35.7326530612245</v>
      </c>
      <c r="BQ17" s="51" t="n">
        <f aca="false">(0.652173913043478*'[2]Off Peak Detail'!BL17)+(0.173913043478261*'[2]Off Peak Detail'!BL36)+(0.173913043478261*'[2]Off Peak Detail'!BL55)</f>
        <v>27.7304347826087</v>
      </c>
      <c r="BR17" s="51" t="n">
        <f aca="false">(0.607843137254902*'[2]Off Peak Detail'!BM17)+(0.196078431372549*'[2]Off Peak Detail'!BM36)+(0.196078431372549*'[2]Off Peak Detail'!BM55)</f>
        <v>29.3048989090265</v>
      </c>
      <c r="BS17" s="51" t="n">
        <f aca="false">(0.652173913043478*'[2]Off Peak Detail'!BN17)+(0.173913043478261*'[2]Off Peak Detail'!BN36)+(0.173913043478261*'[2]Off Peak Detail'!BN55)</f>
        <v>29.475</v>
      </c>
      <c r="BT17" s="51" t="n">
        <f aca="false">(0.659574468085106*'[2]Off Peak Detail'!BO17)+(0.170212765957447*'[2]Off Peak Detail'!BO36)+(0.170212765957447*'[2]Off Peak Detail'!BO55)</f>
        <v>31.8574460455712</v>
      </c>
      <c r="BU17" s="51" t="n">
        <f aca="false">(0.607843137254902*'[2]Off Peak Detail'!BP17)+(0.196078431372549*'[2]Off Peak Detail'!BP36)+(0.196078431372549*'[2]Off Peak Detail'!BP55)</f>
        <v>33.9039206411324</v>
      </c>
      <c r="BV17" s="51" t="n">
        <f aca="false">(0.636363636363636*'[2]Off Peak Detail'!BQ17)+(0.181818181818182*'[2]Off Peak Detail'!BQ36)+(0.181818181818182*'[2]Off Peak Detail'!BQ55)</f>
        <v>32.7363619024103</v>
      </c>
      <c r="BW17" s="51" t="n">
        <f aca="false">(0.659574468085106*'[2]Off Peak Detail'!BR17)+(0.170212765957447*'[2]Off Peak Detail'!BR36)+(0.170212765957447*'[2]Off Peak Detail'!BR55)</f>
        <v>30.1208512813487</v>
      </c>
      <c r="BX17" s="51" t="n">
        <f aca="false">(0.625*'[2]Off Peak Detail'!BS17)+(0.208333333333333*'[2]Off Peak Detail'!BS36)+(0.166666666666667*'[2]Off Peak Detail'!BS55)</f>
        <v>29.749999666214</v>
      </c>
      <c r="BY17" s="51" t="n">
        <f aca="false">(0.63265306122449*'[2]Off Peak Detail'!BT17)+(0.163265306122449*'[2]Off Peak Detail'!BT36)+(0.204081632653061*'[2]Off Peak Detail'!BT55)</f>
        <v>33.0540817572146</v>
      </c>
      <c r="BZ17" s="51" t="n">
        <f aca="false">(0.652173913043478*'[2]Off Peak Detail'!BU17)+(0.173913043478261*'[2]Off Peak Detail'!BU36)+(0.173913043478261*'[2]Off Peak Detail'!BU55)</f>
        <v>30.8810857358186</v>
      </c>
      <c r="CA17" s="51" t="n">
        <f aca="false">(0.607843137254902*'[2]Off Peak Detail'!BV17)+(0.196078431372549*'[2]Off Peak Detail'!BV36)+(0.196078431372549*'[2]Off Peak Detail'!BV55)</f>
        <v>35.1813702602013</v>
      </c>
      <c r="CB17" s="51" t="n">
        <f aca="false">(0.659574468085106*'[2]Off Peak Detail'!BW17)+(0.170212765957447*'[2]Off Peak Detail'!BW36)+(0.170212765957447*'[2]Off Peak Detail'!BW55)</f>
        <v>35.436170212766</v>
      </c>
      <c r="CC17" s="51" t="n">
        <f aca="false">(0.652173913043478*'[2]Off Peak Detail'!BX17)+(0.173913043478261*'[2]Off Peak Detail'!BX36)+(0.173913043478261*'[2]Off Peak Detail'!BX55)</f>
        <v>27.4</v>
      </c>
      <c r="CD17" s="51" t="n">
        <f aca="false">(0.607843137254902*'[2]Off Peak Detail'!BY17)+(0.196078431372549*'[2]Off Peak Detail'!BY36)+(0.196078431372549*'[2]Off Peak Detail'!BY55)</f>
        <v>28.9323498894187</v>
      </c>
      <c r="CE17" s="51" t="n">
        <f aca="false">(0.652173913043478*'[2]Off Peak Detail'!BZ17)+(0.173913043478261*'[2]Off Peak Detail'!BZ36)+(0.173913043478261*'[2]Off Peak Detail'!BZ55)</f>
        <v>29.1445652173913</v>
      </c>
      <c r="CF17" s="51" t="n">
        <f aca="false">(0.63265306122449*'[2]Off Peak Detail'!CA17)+(0.204081632653061*'[2]Off Peak Detail'!CA36)+(0.163265306122449*'[2]Off Peak Detail'!CA55)</f>
        <v>31.663264543183</v>
      </c>
      <c r="CG17" s="51" t="n">
        <f aca="false">(0.63265306122449*'[2]Off Peak Detail'!CB17)+(0.163265306122449*'[2]Off Peak Detail'!CB36)+(0.204081632653061*'[2]Off Peak Detail'!CB55)</f>
        <v>33.9265296468929</v>
      </c>
      <c r="CH17" s="51" t="n">
        <f aca="false">(0.636363636363636*'[2]Off Peak Detail'!CC17)+(0.181818181818182*'[2]Off Peak Detail'!CC36)+(0.181818181818182*'[2]Off Peak Detail'!CC55)</f>
        <v>32.8090891751376</v>
      </c>
      <c r="CI17" s="51" t="n">
        <f aca="false">(0.659574468085106*'[2]Off Peak Detail'!CD17)+(0.170212765957447*'[2]Off Peak Detail'!CD36)+(0.170212765957447*'[2]Off Peak Detail'!CD55)</f>
        <v>30.1889363877317</v>
      </c>
      <c r="CJ17" s="51" t="n">
        <f aca="false">(0.6*'[2]Off Peak Detail'!CE17)+(0.2*'[2]Off Peak Detail'!CE36)+(0.2*'[2]Off Peak Detail'!CE55)</f>
        <v>29.9719995880127</v>
      </c>
      <c r="CK17" s="51" t="n">
        <f aca="false">(0.659574468085106*'[2]Off Peak Detail'!CF17)+(0.170212765957447*'[2]Off Peak Detail'!CF36)+(0.170212765957447*'[2]Off Peak Detail'!CF55)</f>
        <v>33.0265959719394</v>
      </c>
      <c r="CL17" s="51" t="n">
        <f aca="false">(0.652173913043478*'[2]Off Peak Detail'!CG17)+(0.173913043478261*'[2]Off Peak Detail'!CG36)+(0.173913043478261*'[2]Off Peak Detail'!CG55)</f>
        <v>30.9506509532099</v>
      </c>
      <c r="CM17" s="51" t="n">
        <f aca="false">(0.607843137254902*'[2]Off Peak Detail'!CH17)+(0.196078431372549*'[2]Off Peak Detail'!CH36)+(0.196078431372549*'[2]Off Peak Detail'!CH55)</f>
        <v>35.2598016327503</v>
      </c>
      <c r="CN17" s="51" t="n">
        <f aca="false">(0.659574468085106*'[2]Off Peak Detail'!CI17)+(0.170212765957447*'[2]Off Peak Detail'!CI36)+(0.170212765957447*'[2]Off Peak Detail'!CI55)</f>
        <v>35.5042553191489</v>
      </c>
      <c r="CO17" s="51" t="n">
        <f aca="false">(0.625*'[2]Off Peak Detail'!CJ17)+(0.208333333333333*'[2]Off Peak Detail'!CJ36)+(0.166666666666667*'[2]Off Peak Detail'!CJ55)</f>
        <v>27.69375</v>
      </c>
      <c r="CP17" s="51" t="n">
        <f aca="false">(0.63265306122449*'[2]Off Peak Detail'!CK17)+(0.163265306122449*'[2]Off Peak Detail'!CK36)+(0.204081632653061*'[2]Off Peak Detail'!CK55)</f>
        <v>28.8867316421197</v>
      </c>
      <c r="CQ17" s="51" t="n">
        <f aca="false">(0.652173913043478*'[2]Off Peak Detail'!CL17)+(0.173913043478261*'[2]Off Peak Detail'!CL36)+(0.173913043478261*'[2]Off Peak Detail'!CL55)</f>
        <v>29.2141304347826</v>
      </c>
      <c r="CR17" s="51" t="n">
        <f aca="false">(0.607843137254902*'[2]Off Peak Detail'!CM17)+(0.196078431372549*'[2]Off Peak Detail'!CM36)+(0.196078431372549*'[2]Off Peak Detail'!CM55)</f>
        <v>31.860783550786</v>
      </c>
      <c r="CS17" s="51" t="n">
        <f aca="false">(0.659574468085106*'[2]Off Peak Detail'!CN17)+(0.170212765957447*'[2]Off Peak Detail'!CN36)+(0.170212765957447*'[2]Off Peak Detail'!CN55)</f>
        <v>34.3840415467607</v>
      </c>
      <c r="CT17" s="51" t="n">
        <f aca="false">(0.636363636363636*'[2]Off Peak Detail'!CO17)+(0.181818181818182*'[2]Off Peak Detail'!CO36)+(0.181818181818182*'[2]Off Peak Detail'!CO55)</f>
        <v>33.3318164478649</v>
      </c>
      <c r="CU17" s="51" t="n">
        <f aca="false">(0.63265306122449*'[2]Off Peak Detail'!CP17)+(0.204081632653061*'[2]Off Peak Detail'!CP36)+(0.163265306122449*'[2]Off Peak Detail'!CP55)</f>
        <v>30.8475512913295</v>
      </c>
      <c r="CV17" s="51" t="n">
        <f aca="false">(0.625*'[2]Off Peak Detail'!CQ17)+(0.166666666666667*'[2]Off Peak Detail'!CQ36)+(0.208333333333333*'[2]Off Peak Detail'!CQ55)</f>
        <v>30.349999666214</v>
      </c>
      <c r="CW17" s="51" t="n">
        <f aca="false">(0.659574468085106*'[2]Off Peak Detail'!CR17)+(0.170212765957447*'[2]Off Peak Detail'!CR36)+(0.170212765957447*'[2]Off Peak Detail'!CR55)</f>
        <v>33.5446810783224</v>
      </c>
      <c r="CX17" s="51" t="n">
        <f aca="false">(0.625*'[2]Off Peak Detail'!CS17)+(0.208333333333333*'[2]Off Peak Detail'!CS36)+(0.166666666666667*'[2]Off Peak Detail'!CS55)</f>
        <v>31.6862487792969</v>
      </c>
      <c r="CY17" s="51" t="n">
        <f aca="false">(0.63265306122449*'[2]Off Peak Detail'!CT17)+(0.163265306122449*'[2]Off Peak Detail'!CT36)+(0.204081632653061*'[2]Off Peak Detail'!CT55)</f>
        <v>35.8346915887327</v>
      </c>
      <c r="CZ17" s="51" t="n">
        <f aca="false">(0.659574468085106*'[2]Off Peak Detail'!CU17)+(0.170212765957447*'[2]Off Peak Detail'!CU36)+(0.170212765957447*'[2]Off Peak Detail'!CU55)</f>
        <v>36.0223404255319</v>
      </c>
      <c r="DA17" s="51" t="n">
        <f aca="false">(0.6*'[2]Off Peak Detail'!CV17)+(0.2*'[2]Off Peak Detail'!CV36)+(0.2*'[2]Off Peak Detail'!CV55)</f>
        <v>28.43</v>
      </c>
      <c r="DB17" s="51" t="n">
        <f aca="false">(0.659574468085106*'[2]Off Peak Detail'!CW17)+(0.170212765957447*'[2]Off Peak Detail'!CW36)+(0.170212765957447*'[2]Off Peak Detail'!CW55)</f>
        <v>29.2702097141996</v>
      </c>
      <c r="DC17" s="51" t="n">
        <f aca="false">(0.652173913043478*'[2]Off Peak Detail'!CX17)+(0.173913043478261*'[2]Off Peak Detail'!CX36)+(0.173913043478261*'[2]Off Peak Detail'!CX55)</f>
        <v>29.7336956521739</v>
      </c>
      <c r="DD17" s="51" t="n">
        <f aca="false">(0.607843137254902*'[2]Off Peak Detail'!CY17)+(0.196078431372549*'[2]Off Peak Detail'!CY36)+(0.196078431372549*'[2]Off Peak Detail'!CY55)</f>
        <v>32.3892149233351</v>
      </c>
      <c r="DE17" s="51" t="n">
        <f aca="false">(0.659574468085106*'[2]Off Peak Detail'!CZ17)+(0.170212765957447*'[2]Off Peak Detail'!CZ36)+(0.170212765957447*'[2]Off Peak Detail'!CZ55)</f>
        <v>34.9021266531437</v>
      </c>
      <c r="DF17" s="51" t="n">
        <f aca="false">(0.644444444444444*'[2]Off Peak Detail'!DA17)+(0.177777777777778*'[2]Off Peak Detail'!DA36)+(0.177777777777778*'[2]Off Peak Detail'!DA55)</f>
        <v>33.8088871426053</v>
      </c>
      <c r="DG17" s="51" t="n">
        <f aca="false">(0.607843137254902*'[2]Off Peak Detail'!DB17)+(0.196078431372549*'[2]Off Peak Detail'!DB36)+(0.196078431372549*'[2]Off Peak Detail'!DB55)</f>
        <v>31.5054905162138</v>
      </c>
      <c r="DH17" s="51" t="n">
        <f aca="false">(0.652173913043478*'[2]Off Peak Detail'!DC17)+(0.173913043478261*'[2]Off Peak Detail'!DC36)+(0.173913043478261*'[2]Off Peak Detail'!DC55)</f>
        <v>30.7043475773024</v>
      </c>
      <c r="DI17" s="51" t="n">
        <f aca="false">(0.63265306122449*'[2]Off Peak Detail'!DD17)+(0.204081632653061*'[2]Off Peak Detail'!DD36)+(0.163265306122449*'[2]Off Peak Detail'!DD55)</f>
        <v>34.1744899204799</v>
      </c>
      <c r="DJ17" s="51" t="n">
        <f aca="false">(0.625*'[2]Off Peak Detail'!DE17)+(0.166666666666667*'[2]Off Peak Detail'!DE36)+(0.208333333333333*'[2]Off Peak Detail'!DE55)</f>
        <v>32.2112487792969</v>
      </c>
      <c r="DK17" s="51" t="n">
        <f aca="false">(0.659574468085106*'[2]Off Peak Detail'!DF17)+(0.170212765957447*'[2]Off Peak Detail'!DF36)+(0.170212765957447*'[2]Off Peak Detail'!DF55)</f>
        <v>36.360636009054</v>
      </c>
      <c r="DL17" s="51" t="n">
        <f aca="false">(0.607843137254902*'[2]Off Peak Detail'!DG17)+(0.196078431372549*'[2]Off Peak Detail'!DG36)+(0.196078431372549*'[2]Off Peak Detail'!DG55)</f>
        <v>36.4705882352941</v>
      </c>
      <c r="DM17" s="51" t="n">
        <f aca="false">(0.652173913043478*'[2]Off Peak Detail'!DH17)+(0.173913043478261*'[2]Off Peak Detail'!DH36)+(0.173913043478261*'[2]Off Peak Detail'!DH55)</f>
        <v>28.5086956521739</v>
      </c>
      <c r="DN17" s="51" t="n">
        <f aca="false">(0.659574468085106*'[2]Off Peak Detail'!DI17)+(0.170212765957447*'[2]Off Peak Detail'!DI36)+(0.170212765957447*'[2]Off Peak Detail'!DI55)</f>
        <v>29.7882948205826</v>
      </c>
      <c r="DO17" s="51" t="n">
        <f aca="false">(0.6*'[2]Off Peak Detail'!DJ17)+(0.2*'[2]Off Peak Detail'!DJ36)+(0.2*'[2]Off Peak Detail'!DJ55)</f>
        <v>30.535</v>
      </c>
      <c r="DP17" s="51" t="n">
        <f aca="false">(0.659574468085106*'[2]Off Peak Detail'!DK17)+(0.170212765957447*'[2]Off Peak Detail'!DK36)+(0.170212765957447*'[2]Off Peak Detail'!DK55)</f>
        <v>32.638297109401</v>
      </c>
      <c r="DQ17" s="51" t="n">
        <f aca="false">(0.63265306122449*'[2]Off Peak Detail'!DL17)+(0.204081632653061*'[2]Off Peak Detail'!DL36)+(0.163265306122449*'[2]Off Peak Detail'!DL55)</f>
        <v>35.4734684224031</v>
      </c>
      <c r="DR17" s="51" t="n">
        <f aca="false">(0.636363636363636*'[2]Off Peak Detail'!DM17)+(0.181818181818182*'[2]Off Peak Detail'!DM36)+(0.181818181818182*'[2]Off Peak Detail'!DM55)</f>
        <v>34.3545437205922</v>
      </c>
      <c r="DS17" s="51" t="n">
        <f aca="false">(0.63265306122449*'[2]Off Peak Detail'!DN17)+(0.163265306122449*'[2]Off Peak Detail'!DN36)+(0.204081632653061*'[2]Off Peak Detail'!DN55)</f>
        <v>31.8710206790846</v>
      </c>
      <c r="DT17" s="51" t="n">
        <f aca="false">(0.652173913043478*'[2]Off Peak Detail'!DO17)+(0.173913043478261*'[2]Off Peak Detail'!DO36)+(0.173913043478261*'[2]Off Peak Detail'!DO55)</f>
        <v>31.2043475773024</v>
      </c>
      <c r="DU17" s="51" t="n">
        <f aca="false">(0.607843137254902*'[2]Off Peak Detail'!DP17)+(0.196078431372549*'[2]Off Peak Detail'!DP36)+(0.196078431372549*'[2]Off Peak Detail'!DP55)</f>
        <v>34.7774510103114</v>
      </c>
      <c r="DV17" s="51" t="n">
        <f aca="false">(0.652173913043478*'[2]Off Peak Detail'!DQ17)+(0.173913043478261*'[2]Off Peak Detail'!DQ36)+(0.173913043478261*'[2]Off Peak Detail'!DQ55)</f>
        <v>32.4897813879925</v>
      </c>
      <c r="DW17" s="51" t="n">
        <f aca="false">(0.659574468085106*'[2]Off Peak Detail'!DR17)+(0.170212765957447*'[2]Off Peak Detail'!DR36)+(0.170212765957447*'[2]Off Peak Detail'!DR55)</f>
        <v>36.860636009054</v>
      </c>
      <c r="DX17" s="51" t="n">
        <f aca="false">(0.607843137254902*'[2]Off Peak Detail'!DS17)+(0.196078431372549*'[2]Off Peak Detail'!DS36)+(0.196078431372549*'[2]Off Peak Detail'!DS55)</f>
        <v>36.9705882352941</v>
      </c>
      <c r="DY17" s="51" t="n">
        <f aca="false">(0.652173913043478*'[2]Off Peak Detail'!DT17)+(0.173913043478261*'[2]Off Peak Detail'!DT36)+(0.173913043478261*'[2]Off Peak Detail'!DT55)</f>
        <v>29.0086956521739</v>
      </c>
      <c r="DZ17" s="51" t="n">
        <f aca="false">(0.63265306122449*'[2]Off Peak Detail'!DU17)+(0.204081632653061*'[2]Off Peak Detail'!DU36)+(0.163265306122449*'[2]Off Peak Detail'!DU55)</f>
        <v>30.4336704176299</v>
      </c>
      <c r="EA17" s="51" t="n">
        <f aca="false">(0.625*'[2]Off Peak Detail'!DV17)+(0.166666666666667*'[2]Off Peak Detail'!DV36)+(0.208333333333333*'[2]Off Peak Detail'!DV55)</f>
        <v>30.9</v>
      </c>
      <c r="EB17" s="51" t="n">
        <f aca="false">(0.659574468085106*'[2]Off Peak Detail'!DW17)+(0.170212765957447*'[2]Off Peak Detail'!DW36)+(0.170212765957447*'[2]Off Peak Detail'!DW55)</f>
        <v>33.138297109401</v>
      </c>
      <c r="EC17" s="51" t="n">
        <f aca="false">(0.607843137254902*'[2]Off Peak Detail'!DX17)+(0.196078431372549*'[2]Off Peak Detail'!DX36)+(0.196078431372549*'[2]Off Peak Detail'!DX55)</f>
        <v>36.0392147587795</v>
      </c>
      <c r="ED17" s="51" t="n">
        <f aca="false">(0.636363636363636*'[2]Off Peak Detail'!DY17)+(0.181818181818182*'[2]Off Peak Detail'!DY36)+(0.181818181818182*'[2]Off Peak Detail'!DY55)</f>
        <v>34.8545437205922</v>
      </c>
      <c r="EE17" s="51" t="n">
        <f aca="false">(0.659574468085106*'[2]Off Peak Detail'!DZ17)+(0.170212765957447*'[2]Off Peak Detail'!DZ36)+(0.170212765957447*'[2]Off Peak Detail'!DZ55)</f>
        <v>32.2251066004976</v>
      </c>
      <c r="EF17" s="51" t="n">
        <f aca="false">(0.652173913043478*'[2]Off Peak Detail'!EA17)+(0.173913043478261*'[2]Off Peak Detail'!EA36)+(0.173913043478261*'[2]Off Peak Detail'!EA55)</f>
        <v>31.7043475773024</v>
      </c>
      <c r="EG17" s="51" t="n">
        <f aca="false">(0.607843137254902*'[2]Off Peak Detail'!EB17)+(0.196078431372549*'[2]Off Peak Detail'!EB36)+(0.196078431372549*'[2]Off Peak Detail'!EB55)</f>
        <v>35.2774510103114</v>
      </c>
      <c r="EH17" s="51" t="n">
        <f aca="false">(0.652173913043478*'[2]Off Peak Detail'!EC17)+(0.173913043478261*'[2]Off Peak Detail'!EC36)+(0.173913043478261*'[2]Off Peak Detail'!EC55)</f>
        <v>32.9897813879925</v>
      </c>
      <c r="EI17" s="51" t="n">
        <f aca="false">(0.63265306122449*'[2]Off Peak Detail'!ED17)+(0.204081632653061*'[2]Off Peak Detail'!ED36)+(0.163265306122449*'[2]Off Peak Detail'!ED55)</f>
        <v>37.3173446499572</v>
      </c>
      <c r="EJ17" s="51" t="n">
        <f aca="false">(0.63265306122449*'[2]Off Peak Detail'!EE17)+(0.163265306122449*'[2]Off Peak Detail'!EE36)+(0.204081632653061*'[2]Off Peak Detail'!EE55)</f>
        <v>37.5040816326531</v>
      </c>
      <c r="EK17" s="51" t="n">
        <f aca="false">(0.652173913043478*'[2]Off Peak Detail'!EF17)+(0.173913043478261*'[2]Off Peak Detail'!EF36)+(0.173913043478261*'[2]Off Peak Detail'!EF55)</f>
        <v>29.5086956521739</v>
      </c>
      <c r="EL17" s="51" t="n">
        <f aca="false">(0.607843137254902*'[2]Off Peak Detail'!EG17)+(0.196078431372549*'[2]Off Peak Detail'!EG36)+(0.196078431372549*'[2]Off Peak Detail'!EG55)</f>
        <v>31.0676440070657</v>
      </c>
      <c r="EM17" s="51" t="n">
        <f aca="false">(0.652173913043478*'[2]Off Peak Detail'!EH17)+(0.173913043478261*'[2]Off Peak Detail'!EH36)+(0.173913043478261*'[2]Off Peak Detail'!EH55)</f>
        <v>31.2532608695652</v>
      </c>
      <c r="EN17" s="51" t="n">
        <f aca="false">(0.659574468085106*'[2]Off Peak Detail'!EI17)+(0.170212765957447*'[2]Off Peak Detail'!EI36)+(0.170212765957447*'[2]Off Peak Detail'!EI55)</f>
        <v>33.638297109401</v>
      </c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</row>
    <row r="18" customFormat="false" ht="13.7" hidden="false" customHeight="true" outlineLevel="0" collapsed="false">
      <c r="A18" s="53" t="s">
        <v>31</v>
      </c>
      <c r="B18" s="9" t="s">
        <v>30</v>
      </c>
      <c r="C18" s="51" t="n">
        <f aca="false">(0.647058823529412*'[2]Off Peak Detail'!D18)+(0.176470588235294*'[2]Off Peak Detail'!D37)+(0.176470588235294*'[2]Off Peak Detail'!D56)</f>
        <v>32.4411764705882</v>
      </c>
      <c r="D18" s="51" t="n">
        <f aca="false">(0.659574468085106*'[2]Off Peak Detail'!E18)+(0.170212765957447*'[2]Off Peak Detail'!E37)+(0.170212765957447*'[2]Off Peak Detail'!E56)</f>
        <v>33.1063829787234</v>
      </c>
      <c r="E18" s="51" t="n">
        <f aca="false">(0.6*'[2]Off Peak Detail'!F18)+(0.2*'[2]Off Peak Detail'!F37)+(0.2*'[2]Off Peak Detail'!F56)</f>
        <v>26.45</v>
      </c>
      <c r="F18" s="31" t="n">
        <f aca="false">AVERAGE(G18:I18)</f>
        <v>26.5895532670987</v>
      </c>
      <c r="G18" s="51" t="n">
        <f aca="false">(0.659574468085106*'[2]Off Peak Detail'!H18)+(0.170212765957447*'[2]Off Peak Detail'!H37)+(0.170212765957447*'[2]Off Peak Detail'!H56)</f>
        <v>26.6808510638298</v>
      </c>
      <c r="H18" s="51" t="n">
        <f aca="false">(0.652173913043478*'[2]Off Peak Detail'!I18)+(0.173913043478261*'[2]Off Peak Detail'!I37)+(0.173913043478261*'[2]Off Peak Detail'!I56)</f>
        <v>26.695652173913</v>
      </c>
      <c r="I18" s="51" t="n">
        <f aca="false">(0.607843137254902*'[2]Off Peak Detail'!J18)+(0.196078431372549*'[2]Off Peak Detail'!J37)+(0.196078431372549*'[2]Off Peak Detail'!J56)</f>
        <v>26.3921565635532</v>
      </c>
      <c r="J18" s="39" t="n">
        <v>28.3981817626953</v>
      </c>
      <c r="K18" s="31" t="n">
        <f aca="false">AVERAGE(L18:M18)</f>
        <v>29.8530680436922</v>
      </c>
      <c r="L18" s="40" t="n">
        <f aca="false">AK18</f>
        <v>31.0800006947619</v>
      </c>
      <c r="M18" s="40" t="n">
        <f aca="false">AL18</f>
        <v>28.6261353926225</v>
      </c>
      <c r="N18" s="31" t="n">
        <f aca="false">AVERAGE(O18:P18)</f>
        <v>24.0562385793232</v>
      </c>
      <c r="O18" s="31" t="n">
        <f aca="false">AM18</f>
        <v>24.1076951868394</v>
      </c>
      <c r="P18" s="31" t="n">
        <f aca="false">AN18</f>
        <v>24.0047819718071</v>
      </c>
      <c r="Q18" s="31" t="n">
        <f aca="false">AO18</f>
        <v>24.0825526460688</v>
      </c>
      <c r="R18" s="31" t="n">
        <f aca="false">AP18</f>
        <v>25.0002494812012</v>
      </c>
      <c r="S18" s="31" t="n">
        <f aca="false">AVERAGE(T18:U18)</f>
        <v>25.7548033597932</v>
      </c>
      <c r="T18" s="31" t="n">
        <f aca="false">AQ18</f>
        <v>25.2078721066739</v>
      </c>
      <c r="U18" s="31" t="n">
        <f aca="false">AR18</f>
        <v>26.3017346129125</v>
      </c>
      <c r="V18" s="31" t="n">
        <f aca="false">AS18</f>
        <v>24.5999994277954</v>
      </c>
      <c r="W18" s="31" t="n">
        <f aca="false">AVERAGE(X18:Z18)</f>
        <v>24.5249552758148</v>
      </c>
      <c r="X18" s="31" t="n">
        <f aca="false">AT18</f>
        <v>23.7468067331517</v>
      </c>
      <c r="Y18" s="40" t="n">
        <f aca="false">AU18</f>
        <v>23.9749982357025</v>
      </c>
      <c r="Z18" s="40" t="n">
        <f aca="false">AV18</f>
        <v>25.8530608585903</v>
      </c>
      <c r="AA18" s="39" t="n">
        <v>25.5217620157238</v>
      </c>
      <c r="AB18" s="39" t="n">
        <v>28.363537806699</v>
      </c>
      <c r="AC18" s="39" t="n">
        <v>26.375128320036</v>
      </c>
      <c r="AD18" s="39" t="n">
        <v>25.7394933352263</v>
      </c>
      <c r="AE18" s="39" t="n">
        <v>26.1354420631334</v>
      </c>
      <c r="AF18" s="39" t="n">
        <v>26.1130147275386</v>
      </c>
      <c r="AG18" s="42" t="n">
        <v>26.4034124574314</v>
      </c>
      <c r="AH18" s="35"/>
      <c r="AI18" s="36"/>
      <c r="AJ18" s="3"/>
      <c r="AK18" s="51" t="n">
        <f aca="false">(0.659574468085106*'[2]Off Peak Detail'!AF18)+(0.170212765957447*'[2]Off Peak Detail'!AF37)+(0.170212765957447*'[2]Off Peak Detail'!AF56)</f>
        <v>31.0800006947619</v>
      </c>
      <c r="AL18" s="51" t="n">
        <f aca="false">(0.636363636363636*'[2]Off Peak Detail'!AG18)+(0.181818181818182*'[2]Off Peak Detail'!AG37)+(0.181818181818182*'[2]Off Peak Detail'!AG56)</f>
        <v>28.6261353926225</v>
      </c>
      <c r="AM18" s="51" t="n">
        <f aca="false">(0.607843137254902*'[2]Off Peak Detail'!AH18)+(0.196078431372549*'[2]Off Peak Detail'!AH37)+(0.196078431372549*'[2]Off Peak Detail'!AH56)</f>
        <v>24.1076951868394</v>
      </c>
      <c r="AN18" s="51" t="n">
        <f aca="false">(0.652173913043478*'[2]Off Peak Detail'!AI18)+(0.173913043478261*'[2]Off Peak Detail'!AI37)+(0.173913043478261*'[2]Off Peak Detail'!AI56)</f>
        <v>24.0047819718071</v>
      </c>
      <c r="AO18" s="51" t="n">
        <f aca="false">(0.659574468085106*'[2]Off Peak Detail'!AJ18)+(0.170212765957447*'[2]Off Peak Detail'!AJ37)+(0.170212765957447*'[2]Off Peak Detail'!AJ56)</f>
        <v>24.0825526460688</v>
      </c>
      <c r="AP18" s="51" t="n">
        <f aca="false">(0.6*'[2]Off Peak Detail'!AK18)+(0.2*'[2]Off Peak Detail'!AK37)+(0.2*'[2]Off Peak Detail'!AK56)</f>
        <v>25.0002494812012</v>
      </c>
      <c r="AQ18" s="51" t="n">
        <f aca="false">(0.659574468085106*'[2]Off Peak Detail'!AL18)+(0.170212765957447*'[2]Off Peak Detail'!AL37)+(0.170212765957447*'[2]Off Peak Detail'!AL56)</f>
        <v>25.2078721066739</v>
      </c>
      <c r="AR18" s="51" t="n">
        <f aca="false">(0.63265306122449*'[2]Off Peak Detail'!AM18)+(0.204081632653061*'[2]Off Peak Detail'!AM37)+(0.163265306122449*'[2]Off Peak Detail'!AM56)</f>
        <v>26.3017346129125</v>
      </c>
      <c r="AS18" s="51" t="n">
        <f aca="false">(0.625*'[2]Off Peak Detail'!AN18)+(0.166666666666667*'[2]Off Peak Detail'!AN37)+(0.208333333333333*'[2]Off Peak Detail'!AN56)</f>
        <v>24.5999994277954</v>
      </c>
      <c r="AT18" s="51" t="n">
        <f aca="false">(0.659574468085106*'[2]Off Peak Detail'!AO18)+(0.170212765957447*'[2]Off Peak Detail'!AO37)+(0.170212765957447*'[2]Off Peak Detail'!AO56)</f>
        <v>23.7468067331517</v>
      </c>
      <c r="AU18" s="51" t="n">
        <f aca="false">(0.625*'[2]Off Peak Detail'!AP18)+(0.208333333333333*'[2]Off Peak Detail'!AP37)+(0.166666666666667*'[2]Off Peak Detail'!AP56)</f>
        <v>23.9749982357025</v>
      </c>
      <c r="AV18" s="51" t="n">
        <f aca="false">(0.63265306122449*'[2]Off Peak Detail'!AQ18)+(0.163265306122449*'[2]Off Peak Detail'!AQ37)+(0.204081632653061*'[2]Off Peak Detail'!AQ56)</f>
        <v>25.8530608585903</v>
      </c>
      <c r="AW18" s="51" t="n">
        <f aca="false">(0.659574468085106*'[2]Off Peak Detail'!AR18)+(0.170212765957447*'[2]Off Peak Detail'!AR37)+(0.170212765957447*'[2]Off Peak Detail'!AR56)</f>
        <v>31.5800006947619</v>
      </c>
      <c r="AX18" s="51" t="n">
        <f aca="false">(0.636363636363636*'[2]Off Peak Detail'!AS18)+(0.181818181818182*'[2]Off Peak Detail'!AS37)+(0.181818181818182*'[2]Off Peak Detail'!AS56)</f>
        <v>29.1261353926225</v>
      </c>
      <c r="AY18" s="51" t="n">
        <f aca="false">(0.607843137254902*'[2]Off Peak Detail'!AT18)+(0.196078431372549*'[2]Off Peak Detail'!AT37)+(0.196078431372549*'[2]Off Peak Detail'!AT56)</f>
        <v>24.6076951868394</v>
      </c>
      <c r="AZ18" s="51" t="n">
        <f aca="false">(0.652173913043478*'[2]Off Peak Detail'!AU18)+(0.173913043478261*'[2]Off Peak Detail'!AU37)+(0.173913043478261*'[2]Off Peak Detail'!AU56)</f>
        <v>24.5047819718071</v>
      </c>
      <c r="BA18" s="51" t="n">
        <f aca="false">(0.63265306122449*'[2]Off Peak Detail'!AV18)+(0.204081632653061*'[2]Off Peak Detail'!AV37)+(0.163265306122449*'[2]Off Peak Detail'!AV56)</f>
        <v>22.8478565605319</v>
      </c>
      <c r="BB18" s="51" t="n">
        <f aca="false">(0.625*'[2]Off Peak Detail'!AW18)+(0.166666666666667*'[2]Off Peak Detail'!AW37)+(0.208333333333333*'[2]Off Peak Detail'!AW56)</f>
        <v>55.8748960494995</v>
      </c>
      <c r="BC18" s="51" t="n">
        <f aca="false">(0.659574468085106*'[2]Off Peak Detail'!AX18)+(0.170212765957447*'[2]Off Peak Detail'!AX37)+(0.170212765957447*'[2]Off Peak Detail'!AX56)</f>
        <v>25.5376593407164</v>
      </c>
      <c r="BD18" s="51" t="n">
        <f aca="false">(0.607843137254902*'[2]Off Peak Detail'!AY18)+(0.196078431372549*'[2]Off Peak Detail'!AY37)+(0.196078431372549*'[2]Off Peak Detail'!AY56)</f>
        <v>26.6602940278895</v>
      </c>
      <c r="BE18" s="51" t="n">
        <f aca="false">(0.652173913043478*'[2]Off Peak Detail'!AZ18)+(0.173913043478261*'[2]Off Peak Detail'!AZ37)+(0.173913043478261*'[2]Off Peak Detail'!AZ56)</f>
        <v>24.947825556216</v>
      </c>
      <c r="BF18" s="51" t="n">
        <f aca="false">(0.659574468085106*'[2]Off Peak Detail'!BA18)+(0.170212765957447*'[2]Off Peak Detail'!BA37)+(0.170212765957447*'[2]Off Peak Detail'!BA56)</f>
        <v>24.2468067331517</v>
      </c>
      <c r="BG18" s="51" t="n">
        <f aca="false">(0.6*'[2]Off Peak Detail'!BB18)+(0.2*'[2]Off Peak Detail'!BB37)+(0.2*'[2]Off Peak Detail'!BB56)</f>
        <v>24.6399982452393</v>
      </c>
      <c r="BH18" s="51" t="n">
        <f aca="false">(0.659574468085106*'[2]Off Peak Detail'!BC18)+(0.170212765957447*'[2]Off Peak Detail'!BC37)+(0.170212765957447*'[2]Off Peak Detail'!BC56)</f>
        <v>26.0340420743252</v>
      </c>
      <c r="BI18" s="51" t="n">
        <f aca="false">(0.63265306122449*'[2]Off Peak Detail'!BD18)+(0.204081632653061*'[2]Off Peak Detail'!BD37)+(0.163265306122449*'[2]Off Peak Detail'!BD56)</f>
        <v>30.006276064503</v>
      </c>
      <c r="BJ18" s="51" t="n">
        <f aca="false">(0.617021276595745*'[2]Off Peak Detail'!BE18)+(0.170212765957447*'[2]Off Peak Detail'!BE37)+(0.212765957446809*'[2]Off Peak Detail'!BE56)</f>
        <v>27.5552116881026</v>
      </c>
      <c r="BK18" s="51" t="n">
        <f aca="false">(0.659574468085106*'[2]Off Peak Detail'!BF18)+(0.170212765957447*'[2]Off Peak Detail'!BF37)+(0.170212765957447*'[2]Off Peak Detail'!BF56)</f>
        <v>22.7137013536819</v>
      </c>
      <c r="BL18" s="51" t="n">
        <f aca="false">(0.652173913043478*'[2]Off Peak Detail'!BG18)+(0.173913043478261*'[2]Off Peak Detail'!BG37)+(0.173913043478261*'[2]Off Peak Detail'!BG56)</f>
        <v>22.8243471891984</v>
      </c>
      <c r="BM18" s="51" t="n">
        <f aca="false">(0.607843137254902*'[2]Off Peak Detail'!BH18)+(0.196078431372549*'[2]Off Peak Detail'!BH37)+(0.196078431372549*'[2]Off Peak Detail'!BH56)</f>
        <v>21.1906856462067</v>
      </c>
      <c r="BN18" s="51" t="n">
        <f aca="false">(0.652173913043478*'[2]Off Peak Detail'!BI18)+(0.173913043478261*'[2]Off Peak Detail'!BI37)+(0.173913043478261*'[2]Off Peak Detail'!BI56)</f>
        <v>51.3197828209919</v>
      </c>
      <c r="BO18" s="51" t="n">
        <f aca="false">(0.63265306122449*'[2]Off Peak Detail'!BJ18)+(0.204081632653061*'[2]Off Peak Detail'!BJ37)+(0.163265306122449*'[2]Off Peak Detail'!BJ56)</f>
        <v>24.2355610127352</v>
      </c>
      <c r="BP18" s="51" t="n">
        <f aca="false">(0.63265306122449*'[2]Off Peak Detail'!BK18)+(0.163265306122449*'[2]Off Peak Detail'!BK37)+(0.204081632653061*'[2]Off Peak Detail'!BK56)</f>
        <v>24.5628570556641</v>
      </c>
      <c r="BQ18" s="51" t="n">
        <f aca="false">(0.652173913043478*'[2]Off Peak Detail'!BL18)+(0.173913043478261*'[2]Off Peak Detail'!BL37)+(0.173913043478261*'[2]Off Peak Detail'!BL56)</f>
        <v>23.2673907736073</v>
      </c>
      <c r="BR18" s="51" t="n">
        <f aca="false">(0.607843137254902*'[2]Off Peak Detail'!BM18)+(0.196078431372549*'[2]Off Peak Detail'!BM37)+(0.196078431372549*'[2]Off Peak Detail'!BM56)</f>
        <v>22.916664908914</v>
      </c>
      <c r="BS18" s="51" t="n">
        <f aca="false">(0.652173913043478*'[2]Off Peak Detail'!BN18)+(0.173913043478261*'[2]Off Peak Detail'!BN37)+(0.173913043478261*'[2]Off Peak Detail'!BN56)</f>
        <v>22.6152156166408</v>
      </c>
      <c r="BT18" s="51" t="n">
        <f aca="false">(0.659574468085106*'[2]Off Peak Detail'!BO18)+(0.170212765957447*'[2]Off Peak Detail'!BO37)+(0.170212765957447*'[2]Off Peak Detail'!BO56)</f>
        <v>24.3521271807082</v>
      </c>
      <c r="BU18" s="51" t="n">
        <f aca="false">(0.607843137254902*'[2]Off Peak Detail'!BP18)+(0.196078431372549*'[2]Off Peak Detail'!BP37)+(0.196078431372549*'[2]Off Peak Detail'!BP56)</f>
        <v>29.4541672351314</v>
      </c>
      <c r="BV18" s="51" t="n">
        <f aca="false">(0.636363636363636*'[2]Off Peak Detail'!BQ18)+(0.181818181818182*'[2]Off Peak Detail'!BQ37)+(0.181818181818182*'[2]Off Peak Detail'!BQ56)</f>
        <v>26.7715899380771</v>
      </c>
      <c r="BW18" s="51" t="n">
        <f aca="false">(0.659574468085106*'[2]Off Peak Detail'!BR18)+(0.170212765957447*'[2]Off Peak Detail'!BR37)+(0.170212765957447*'[2]Off Peak Detail'!BR56)</f>
        <v>22.0317864600648</v>
      </c>
      <c r="BX18" s="51" t="n">
        <f aca="false">(0.625*'[2]Off Peak Detail'!BS18)+(0.208333333333333*'[2]Off Peak Detail'!BS37)+(0.166666666666667*'[2]Off Peak Detail'!BS56)</f>
        <v>22.2573951721191</v>
      </c>
      <c r="BY18" s="51" t="n">
        <f aca="false">(0.63265306122449*'[2]Off Peak Detail'!BT18)+(0.163265306122449*'[2]Off Peak Detail'!BT37)+(0.204081632653061*'[2]Off Peak Detail'!BT56)</f>
        <v>20.5410198133819</v>
      </c>
      <c r="BZ18" s="51" t="n">
        <f aca="false">(0.652173913043478*'[2]Off Peak Detail'!BU18)+(0.173913043478261*'[2]Off Peak Detail'!BU37)+(0.173913043478261*'[2]Off Peak Detail'!BU56)</f>
        <v>50.6393480383832</v>
      </c>
      <c r="CA18" s="51" t="n">
        <f aca="false">(0.607843137254902*'[2]Off Peak Detail'!BV18)+(0.196078431372549*'[2]Off Peak Detail'!BV37)+(0.196078431372549*'[2]Off Peak Detail'!BV56)</f>
        <v>23.5801467895508</v>
      </c>
      <c r="CB18" s="51" t="n">
        <f aca="false">(0.659574468085106*'[2]Off Peak Detail'!BW18)+(0.170212765957447*'[2]Off Peak Detail'!BW37)+(0.170212765957447*'[2]Off Peak Detail'!BW56)</f>
        <v>23.8136169433594</v>
      </c>
      <c r="CC18" s="51" t="n">
        <f aca="false">(0.652173913043478*'[2]Off Peak Detail'!BX18)+(0.173913043478261*'[2]Off Peak Detail'!BX37)+(0.173913043478261*'[2]Off Peak Detail'!BX56)</f>
        <v>22.5869559909986</v>
      </c>
      <c r="CD18" s="51" t="n">
        <f aca="false">(0.607843137254902*'[2]Off Peak Detail'!BY18)+(0.196078431372549*'[2]Off Peak Detail'!BY37)+(0.196078431372549*'[2]Off Peak Detail'!BY56)</f>
        <v>22.245096281463</v>
      </c>
      <c r="CE18" s="51" t="n">
        <f aca="false">(0.652173913043478*'[2]Off Peak Detail'!BZ18)+(0.173913043478261*'[2]Off Peak Detail'!BZ37)+(0.173913043478261*'[2]Off Peak Detail'!BZ56)</f>
        <v>21.9347808340321</v>
      </c>
      <c r="CF18" s="51" t="n">
        <f aca="false">(0.63265306122449*'[2]Off Peak Detail'!CA18)+(0.204081632653061*'[2]Off Peak Detail'!CA37)+(0.163265306122449*'[2]Off Peak Detail'!CA56)</f>
        <v>23.9999996341005</v>
      </c>
      <c r="CG18" s="51" t="n">
        <f aca="false">(0.63265306122449*'[2]Off Peak Detail'!CB18)+(0.163265306122449*'[2]Off Peak Detail'!CB37)+(0.204081632653061*'[2]Off Peak Detail'!CB56)</f>
        <v>29.4237762139768</v>
      </c>
      <c r="CH18" s="51" t="n">
        <f aca="false">(0.636363636363636*'[2]Off Peak Detail'!CC18)+(0.181818181818182*'[2]Off Peak Detail'!CC37)+(0.181818181818182*'[2]Off Peak Detail'!CC56)</f>
        <v>26.8443172108043</v>
      </c>
      <c r="CI18" s="51" t="n">
        <f aca="false">(0.659574468085106*'[2]Off Peak Detail'!CD18)+(0.170212765957447*'[2]Off Peak Detail'!CD37)+(0.170212765957447*'[2]Off Peak Detail'!CD56)</f>
        <v>22.0998715664478</v>
      </c>
      <c r="CJ18" s="51" t="n">
        <f aca="false">(0.6*'[2]Off Peak Detail'!CE18)+(0.2*'[2]Off Peak Detail'!CE37)+(0.2*'[2]Off Peak Detail'!CE56)</f>
        <v>22.4704992675781</v>
      </c>
      <c r="CK18" s="51" t="n">
        <f aca="false">(0.659574468085106*'[2]Off Peak Detail'!CF18)+(0.170212765957447*'[2]Off Peak Detail'!CF37)+(0.170212765957447*'[2]Off Peak Detail'!CF56)</f>
        <v>20.5846803056433</v>
      </c>
      <c r="CL18" s="51" t="n">
        <f aca="false">(0.652173913043478*'[2]Off Peak Detail'!CG18)+(0.173913043478261*'[2]Off Peak Detail'!CG37)+(0.173913043478261*'[2]Off Peak Detail'!CG56)</f>
        <v>50.7089132557745</v>
      </c>
      <c r="CM18" s="51" t="n">
        <f aca="false">(0.607843137254902*'[2]Off Peak Detail'!CH18)+(0.196078431372549*'[2]Off Peak Detail'!CH37)+(0.196078431372549*'[2]Off Peak Detail'!CH56)</f>
        <v>23.6585781620998</v>
      </c>
      <c r="CN18" s="51" t="n">
        <f aca="false">(0.659574468085106*'[2]Off Peak Detail'!CI18)+(0.170212765957447*'[2]Off Peak Detail'!CI37)+(0.170212765957447*'[2]Off Peak Detail'!CI56)</f>
        <v>23.8817020497424</v>
      </c>
      <c r="CO18" s="51" t="n">
        <f aca="false">(0.625*'[2]Off Peak Detail'!CJ18)+(0.208333333333333*'[2]Off Peak Detail'!CJ37)+(0.166666666666667*'[2]Off Peak Detail'!CJ56)</f>
        <v>22.8249994277954</v>
      </c>
      <c r="CP18" s="51" t="n">
        <f aca="false">(0.63265306122449*'[2]Off Peak Detail'!CK18)+(0.163265306122449*'[2]Off Peak Detail'!CK37)+(0.204081632653061*'[2]Off Peak Detail'!CK56)</f>
        <v>22.1448961919668</v>
      </c>
      <c r="CQ18" s="51" t="n">
        <f aca="false">(0.652173913043478*'[2]Off Peak Detail'!CL18)+(0.173913043478261*'[2]Off Peak Detail'!CL37)+(0.173913043478261*'[2]Off Peak Detail'!CL56)</f>
        <v>22.0043460514235</v>
      </c>
      <c r="CR18" s="51" t="n">
        <f aca="false">(0.607843137254902*'[2]Off Peak Detail'!CM18)+(0.196078431372549*'[2]Off Peak Detail'!CM37)+(0.196078431372549*'[2]Off Peak Detail'!CM56)</f>
        <v>24.3823526793835</v>
      </c>
      <c r="CS18" s="51" t="n">
        <f aca="false">(0.659574468085106*'[2]Off Peak Detail'!CN18)+(0.170212765957447*'[2]Off Peak Detail'!CN37)+(0.170212765957447*'[2]Off Peak Detail'!CN56)</f>
        <v>29.3523411202938</v>
      </c>
      <c r="CT18" s="51" t="n">
        <f aca="false">(0.636363636363636*'[2]Off Peak Detail'!CO18)+(0.181818181818182*'[2]Off Peak Detail'!CO37)+(0.181818181818182*'[2]Off Peak Detail'!CO56)</f>
        <v>26.9170444835316</v>
      </c>
      <c r="CU18" s="51" t="n">
        <f aca="false">(0.63265306122449*'[2]Off Peak Detail'!CP18)+(0.204081632653061*'[2]Off Peak Detail'!CP37)+(0.163265306122449*'[2]Off Peak Detail'!CP56)</f>
        <v>22.2666012199558</v>
      </c>
      <c r="CV18" s="51" t="n">
        <f aca="false">(0.625*'[2]Off Peak Detail'!CQ18)+(0.166666666666667*'[2]Off Peak Detail'!CQ37)+(0.208333333333333*'[2]Off Peak Detail'!CQ56)</f>
        <v>22.4372909545898</v>
      </c>
      <c r="CW18" s="51" t="n">
        <f aca="false">(0.659574468085106*'[2]Off Peak Detail'!CR18)+(0.170212765957447*'[2]Off Peak Detail'!CR37)+(0.170212765957447*'[2]Off Peak Detail'!CR56)</f>
        <v>20.6527654120263</v>
      </c>
      <c r="CX18" s="51" t="n">
        <f aca="false">(0.625*'[2]Off Peak Detail'!CS18)+(0.208333333333333*'[2]Off Peak Detail'!CS37)+(0.166666666666667*'[2]Off Peak Detail'!CS56)</f>
        <v>53.8630731582642</v>
      </c>
      <c r="CY18" s="51" t="n">
        <f aca="false">(0.63265306122449*'[2]Off Peak Detail'!CT18)+(0.163265306122449*'[2]Off Peak Detail'!CT37)+(0.204081632653061*'[2]Off Peak Detail'!CT56)</f>
        <v>23.3584690950355</v>
      </c>
      <c r="CZ18" s="51" t="n">
        <f aca="false">(0.659574468085106*'[2]Off Peak Detail'!CU18)+(0.170212765957447*'[2]Off Peak Detail'!CU37)+(0.170212765957447*'[2]Off Peak Detail'!CU56)</f>
        <v>23.9497871561253</v>
      </c>
      <c r="DA18" s="51" t="n">
        <f aca="false">(0.6*'[2]Off Peak Detail'!CV18)+(0.2*'[2]Off Peak Detail'!CV37)+(0.2*'[2]Off Peak Detail'!CV56)</f>
        <v>23.0599993896484</v>
      </c>
      <c r="DB18" s="51" t="n">
        <f aca="false">(0.659574468085106*'[2]Off Peak Detail'!CW18)+(0.170212765957447*'[2]Off Peak Detail'!CW37)+(0.170212765957447*'[2]Off Peak Detail'!CW56)</f>
        <v>22.0191471586836</v>
      </c>
      <c r="DC18" s="51" t="n">
        <f aca="false">(0.652173913043478*'[2]Off Peak Detail'!CX18)+(0.173913043478261*'[2]Off Peak Detail'!CX37)+(0.173913043478261*'[2]Off Peak Detail'!CX56)</f>
        <v>22.0739112688148</v>
      </c>
      <c r="DD18" s="51" t="n">
        <f aca="false">(0.607843137254902*'[2]Off Peak Detail'!CY18)+(0.196078431372549*'[2]Off Peak Detail'!CY37)+(0.196078431372549*'[2]Off Peak Detail'!CY56)</f>
        <v>24.4607840519325</v>
      </c>
      <c r="DE18" s="51" t="n">
        <f aca="false">(0.659574468085106*'[2]Off Peak Detail'!CZ18)+(0.170212765957447*'[2]Off Peak Detail'!CZ37)+(0.170212765957447*'[2]Off Peak Detail'!CZ56)</f>
        <v>29.4204262266768</v>
      </c>
      <c r="DF18" s="51" t="n">
        <f aca="false">(0.644444444444444*'[2]Off Peak Detail'!DA18)+(0.177777777777778*'[2]Off Peak Detail'!DA37)+(0.177777777777778*'[2]Off Peak Detail'!DA56)</f>
        <v>26.9344434950087</v>
      </c>
      <c r="DG18" s="51" t="n">
        <f aca="false">(0.607843137254902*'[2]Off Peak Detail'!DB18)+(0.196078431372549*'[2]Off Peak Detail'!DB37)+(0.196078431372549*'[2]Off Peak Detail'!DB56)</f>
        <v>22.4998520495845</v>
      </c>
      <c r="DH18" s="51" t="n">
        <f aca="false">(0.652173913043478*'[2]Off Peak Detail'!DC18)+(0.173913043478261*'[2]Off Peak Detail'!DC37)+(0.173913043478261*'[2]Off Peak Detail'!DC56)</f>
        <v>22.3526080587636</v>
      </c>
      <c r="DI18" s="51" t="n">
        <f aca="false">(0.63265306122449*'[2]Off Peak Detail'!DD18)+(0.204081632653061*'[2]Off Peak Detail'!DD37)+(0.163265306122449*'[2]Off Peak Detail'!DD56)</f>
        <v>20.7152034993074</v>
      </c>
      <c r="DJ18" s="51" t="n">
        <f aca="false">(0.625*'[2]Off Peak Detail'!DE18)+(0.166666666666667*'[2]Off Peak Detail'!DE37)+(0.208333333333333*'[2]Off Peak Detail'!DE56)</f>
        <v>53.7498960494995</v>
      </c>
      <c r="DK18" s="51" t="n">
        <f aca="false">(0.659574468085106*'[2]Off Peak Detail'!DF18)+(0.170212765957447*'[2]Off Peak Detail'!DF37)+(0.170212765957447*'[2]Off Peak Detail'!DF56)</f>
        <v>23.3780848726313</v>
      </c>
      <c r="DL18" s="51" t="n">
        <f aca="false">(0.607843137254902*'[2]Off Peak Detail'!DG18)+(0.196078431372549*'[2]Off Peak Detail'!DG37)+(0.196078431372549*'[2]Off Peak Detail'!DG56)</f>
        <v>24.5524508906346</v>
      </c>
      <c r="DM18" s="51" t="n">
        <f aca="false">(0.652173913043478*'[2]Off Peak Detail'!DH18)+(0.173913043478261*'[2]Off Peak Detail'!DH37)+(0.173913043478261*'[2]Off Peak Detail'!DH56)</f>
        <v>22.7956516431726</v>
      </c>
      <c r="DN18" s="51" t="n">
        <f aca="false">(0.659574468085106*'[2]Off Peak Detail'!DI18)+(0.170212765957447*'[2]Off Peak Detail'!DI37)+(0.170212765957447*'[2]Off Peak Detail'!DI56)</f>
        <v>22.0872322650666</v>
      </c>
      <c r="DO18" s="51" t="n">
        <f aca="false">(0.6*'[2]Off Peak Detail'!DJ18)+(0.2*'[2]Off Peak Detail'!DJ37)+(0.2*'[2]Off Peak Detail'!DJ56)</f>
        <v>22.5399982452393</v>
      </c>
      <c r="DP18" s="51" t="n">
        <f aca="false">(0.659574468085106*'[2]Off Peak Detail'!DK18)+(0.170212765957447*'[2]Off Peak Detail'!DK37)+(0.170212765957447*'[2]Off Peak Detail'!DK56)</f>
        <v>23.8744676062401</v>
      </c>
      <c r="DQ18" s="51" t="n">
        <f aca="false">(0.63265306122449*'[2]Off Peak Detail'!DL18)+(0.204081632653061*'[2]Off Peak Detail'!DL37)+(0.163265306122449*'[2]Off Peak Detail'!DL56)</f>
        <v>29.7501536155234</v>
      </c>
      <c r="DR18" s="51" t="n">
        <f aca="false">(0.636363636363636*'[2]Off Peak Detail'!DM18)+(0.181818181818182*'[2]Off Peak Detail'!DM37)+(0.181818181818182*'[2]Off Peak Detail'!DM56)</f>
        <v>27.1897717562589</v>
      </c>
      <c r="DS18" s="51" t="n">
        <f aca="false">(0.63265306122449*'[2]Off Peak Detail'!DN18)+(0.163265306122449*'[2]Off Peak Detail'!DN37)+(0.204081632653061*'[2]Off Peak Detail'!DN56)</f>
        <v>22.606590987225</v>
      </c>
      <c r="DT18" s="51" t="n">
        <f aca="false">(0.652173913043478*'[2]Off Peak Detail'!DO18)+(0.173913043478261*'[2]Off Peak Detail'!DO37)+(0.173913043478261*'[2]Off Peak Detail'!DO56)</f>
        <v>22.5526080587636</v>
      </c>
      <c r="DU18" s="51" t="n">
        <f aca="false">(0.607843137254902*'[2]Off Peak Detail'!DP18)+(0.196078431372549*'[2]Off Peak Detail'!DP37)+(0.196078431372549*'[2]Off Peak Detail'!DP56)</f>
        <v>20.9544111364028</v>
      </c>
      <c r="DV18" s="51" t="n">
        <f aca="false">(0.652173913043478*'[2]Off Peak Detail'!DQ18)+(0.173913043478261*'[2]Off Peak Detail'!DQ37)+(0.173913043478261*'[2]Off Peak Detail'!DQ56)</f>
        <v>51.0480436905571</v>
      </c>
      <c r="DW18" s="51" t="n">
        <f aca="false">(0.659574468085106*'[2]Off Peak Detail'!DR18)+(0.170212765957447*'[2]Off Peak Detail'!DR37)+(0.170212765957447*'[2]Off Peak Detail'!DR56)</f>
        <v>23.5780848726313</v>
      </c>
      <c r="DX18" s="51" t="n">
        <f aca="false">(0.607843137254902*'[2]Off Peak Detail'!DS18)+(0.196078431372549*'[2]Off Peak Detail'!DS37)+(0.196078431372549*'[2]Off Peak Detail'!DS56)</f>
        <v>24.7524508906346</v>
      </c>
      <c r="DY18" s="51" t="n">
        <f aca="false">(0.652173913043478*'[2]Off Peak Detail'!DT18)+(0.173913043478261*'[2]Off Peak Detail'!DT37)+(0.173913043478261*'[2]Off Peak Detail'!DT56)</f>
        <v>22.9956516431726</v>
      </c>
      <c r="DZ18" s="51" t="n">
        <f aca="false">(0.63265306122449*'[2]Off Peak Detail'!DU18)+(0.204081632653061*'[2]Off Peak Detail'!DU37)+(0.163265306122449*'[2]Off Peak Detail'!DU56)</f>
        <v>22.491834967477</v>
      </c>
      <c r="EA18" s="51" t="n">
        <f aca="false">(0.625*'[2]Off Peak Detail'!DV18)+(0.166666666666667*'[2]Off Peak Detail'!DV37)+(0.208333333333333*'[2]Off Peak Detail'!DV56)</f>
        <v>22.5499982357025</v>
      </c>
      <c r="EB18" s="51" t="n">
        <f aca="false">(0.659574468085106*'[2]Off Peak Detail'!DW18)+(0.170212765957447*'[2]Off Peak Detail'!DW37)+(0.170212765957447*'[2]Off Peak Detail'!DW56)</f>
        <v>24.0744676062401</v>
      </c>
      <c r="EC18" s="51" t="n">
        <f aca="false">(0.607843137254902*'[2]Off Peak Detail'!DX18)+(0.196078431372549*'[2]Off Peak Detail'!DX37)+(0.196078431372549*'[2]Off Peak Detail'!DX56)</f>
        <v>30.0894613527784</v>
      </c>
      <c r="ED18" s="51" t="n">
        <f aca="false">(0.636363636363636*'[2]Off Peak Detail'!DY18)+(0.181818181818182*'[2]Off Peak Detail'!DY37)+(0.181818181818182*'[2]Off Peak Detail'!DY56)</f>
        <v>27.3897717562589</v>
      </c>
      <c r="EE18" s="51" t="n">
        <f aca="false">(0.659574468085106*'[2]Off Peak Detail'!DZ18)+(0.170212765957447*'[2]Off Peak Detail'!DZ37)+(0.170212765957447*'[2]Off Peak Detail'!DZ56)</f>
        <v>22.6360417792138</v>
      </c>
      <c r="EF18" s="51" t="n">
        <f aca="false">(0.652173913043478*'[2]Off Peak Detail'!EA18)+(0.173913043478261*'[2]Off Peak Detail'!EA37)+(0.173913043478261*'[2]Off Peak Detail'!EA56)</f>
        <v>22.7526080587636</v>
      </c>
      <c r="EG18" s="51" t="n">
        <f aca="false">(0.607843137254902*'[2]Off Peak Detail'!EB18)+(0.196078431372549*'[2]Off Peak Detail'!EB37)+(0.196078431372549*'[2]Off Peak Detail'!EB56)</f>
        <v>21.1544111364028</v>
      </c>
      <c r="EH18" s="51" t="n">
        <f aca="false">(0.652173913043478*'[2]Off Peak Detail'!EC18)+(0.173913043478261*'[2]Off Peak Detail'!EC37)+(0.173913043478261*'[2]Off Peak Detail'!EC56)</f>
        <v>51.2480436905571</v>
      </c>
      <c r="EI18" s="51" t="n">
        <f aca="false">(0.63265306122449*'[2]Off Peak Detail'!ED18)+(0.204081632653061*'[2]Off Peak Detail'!ED37)+(0.163265306122449*'[2]Off Peak Detail'!ED56)</f>
        <v>24.1794385637556</v>
      </c>
      <c r="EJ18" s="51" t="n">
        <f aca="false">(0.63265306122449*'[2]Off Peak Detail'!EE18)+(0.163265306122449*'[2]Off Peak Detail'!EE37)+(0.204081632653061*'[2]Off Peak Detail'!EE56)</f>
        <v>24.5067346066845</v>
      </c>
      <c r="EK18" s="51" t="n">
        <f aca="false">(0.652173913043478*'[2]Off Peak Detail'!EF18)+(0.173913043478261*'[2]Off Peak Detail'!EF37)+(0.173913043478261*'[2]Off Peak Detail'!EF56)</f>
        <v>23.1956516431726</v>
      </c>
      <c r="EL18" s="51" t="n">
        <f aca="false">(0.607843137254902*'[2]Off Peak Detail'!EG18)+(0.196078431372549*'[2]Off Peak Detail'!EG37)+(0.196078431372549*'[2]Off Peak Detail'!EG56)</f>
        <v>22.8803903991101</v>
      </c>
      <c r="EM18" s="51" t="n">
        <f aca="false">(0.652173913043478*'[2]Off Peak Detail'!EH18)+(0.173913043478261*'[2]Off Peak Detail'!EH37)+(0.173913043478261*'[2]Off Peak Detail'!EH56)</f>
        <v>22.5434764862061</v>
      </c>
      <c r="EN18" s="51" t="n">
        <f aca="false">(0.659574468085106*'[2]Off Peak Detail'!EI18)+(0.170212765957447*'[2]Off Peak Detail'!EI37)+(0.170212765957447*'[2]Off Peak Detail'!EI56)</f>
        <v>24.2744676062401</v>
      </c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</row>
    <row r="19" customFormat="false" ht="13.7" hidden="false" customHeight="true" outlineLevel="0" collapsed="false">
      <c r="A19" s="53" t="s">
        <v>32</v>
      </c>
      <c r="B19" s="9" t="s">
        <v>30</v>
      </c>
      <c r="C19" s="51" t="n">
        <f aca="false">(0.647058823529412*'[2]Off Peak Detail'!D19)+(0.176470588235294*'[2]Off Peak Detail'!D38)+(0.176470588235294*'[2]Off Peak Detail'!D57)</f>
        <v>45.4573517967673</v>
      </c>
      <c r="D19" s="51" t="n">
        <f aca="false">(0.659574468085106*'[2]Off Peak Detail'!E19)+(0.170212765957447*'[2]Off Peak Detail'!E38)+(0.170212765957447*'[2]Off Peak Detail'!E57)</f>
        <v>39.8404255319149</v>
      </c>
      <c r="E19" s="51" t="n">
        <f aca="false">(0.6*'[2]Off Peak Detail'!F19)+(0.2*'[2]Off Peak Detail'!F38)+(0.2*'[2]Off Peak Detail'!F57)</f>
        <v>37.8</v>
      </c>
      <c r="F19" s="31" t="n">
        <f aca="false">AVERAGE(G19:I19)</f>
        <v>37.8126185188728</v>
      </c>
      <c r="G19" s="51" t="n">
        <f aca="false">(0.659574468085106*'[2]Off Peak Detail'!H19)+(0.170212765957447*'[2]Off Peak Detail'!H38)+(0.170212765957447*'[2]Off Peak Detail'!H57)</f>
        <v>36.5829756716464</v>
      </c>
      <c r="H19" s="51" t="n">
        <f aca="false">(0.652173913043478*'[2]Off Peak Detail'!I19)+(0.173913043478261*'[2]Off Peak Detail'!I38)+(0.173913043478261*'[2]Off Peak Detail'!I57)</f>
        <v>37.0597826086957</v>
      </c>
      <c r="I19" s="51" t="n">
        <f aca="false">(0.607843137254902*'[2]Off Peak Detail'!J19)+(0.196078431372549*'[2]Off Peak Detail'!J38)+(0.196078431372549*'[2]Off Peak Detail'!J57)</f>
        <v>39.7950972762762</v>
      </c>
      <c r="J19" s="39" t="n">
        <v>39.133635559082</v>
      </c>
      <c r="K19" s="31" t="n">
        <f aca="false">AVERAGE(L19:M19)</f>
        <v>41.0618955512573</v>
      </c>
      <c r="L19" s="40" t="n">
        <f aca="false">AK19</f>
        <v>40.3510638297872</v>
      </c>
      <c r="M19" s="40" t="n">
        <f aca="false">AL19</f>
        <v>41.7727272727273</v>
      </c>
      <c r="N19" s="31" t="n">
        <f aca="false">AVERAGE(O19:P19)</f>
        <v>36.9830140051228</v>
      </c>
      <c r="O19" s="31" t="n">
        <f aca="false">AM19</f>
        <v>41.0225505454867</v>
      </c>
      <c r="P19" s="31" t="n">
        <f aca="false">AN19</f>
        <v>32.9434774647588</v>
      </c>
      <c r="Q19" s="31" t="n">
        <f aca="false">AO19</f>
        <v>35.487233263381</v>
      </c>
      <c r="R19" s="31" t="n">
        <f aca="false">AP19</f>
        <v>45.1549987792969</v>
      </c>
      <c r="S19" s="31" t="n">
        <f aca="false">AVERAGE(T19:U19)</f>
        <v>39.7461886080876</v>
      </c>
      <c r="T19" s="31" t="n">
        <f aca="false">AQ19</f>
        <v>42.7882955835221</v>
      </c>
      <c r="U19" s="31" t="n">
        <f aca="false">AR19</f>
        <v>36.7040816326531</v>
      </c>
      <c r="V19" s="31" t="n">
        <f aca="false">AS19</f>
        <v>34.625</v>
      </c>
      <c r="W19" s="31" t="n">
        <f aca="false">AVERAGE(X19:Z19)</f>
        <v>34.8181344933785</v>
      </c>
      <c r="X19" s="31" t="n">
        <f aca="false">AT19</f>
        <v>33.5829756716464</v>
      </c>
      <c r="Y19" s="40" t="n">
        <f aca="false">AU19</f>
        <v>34.25</v>
      </c>
      <c r="Z19" s="40" t="n">
        <f aca="false">AV19</f>
        <v>36.6214278084891</v>
      </c>
      <c r="AA19" s="39" t="n">
        <v>37.9687603056743</v>
      </c>
      <c r="AB19" s="39" t="n">
        <v>36.1051302871571</v>
      </c>
      <c r="AC19" s="39" t="n">
        <v>34.7895636116586</v>
      </c>
      <c r="AD19" s="39" t="n">
        <v>34.4499295840056</v>
      </c>
      <c r="AE19" s="39" t="n">
        <v>35.54447964917</v>
      </c>
      <c r="AF19" s="39" t="n">
        <v>35.2799319536258</v>
      </c>
      <c r="AG19" s="42" t="n">
        <v>35.8450856465897</v>
      </c>
      <c r="AH19" s="35"/>
      <c r="AI19" s="36"/>
      <c r="AJ19" s="3"/>
      <c r="AK19" s="51" t="n">
        <f aca="false">(0.659574468085106*'[2]Off Peak Detail'!AF19)+(0.170212765957447*'[2]Off Peak Detail'!AF38)+(0.170212765957447*'[2]Off Peak Detail'!AF57)</f>
        <v>40.3510638297872</v>
      </c>
      <c r="AL19" s="51" t="n">
        <f aca="false">(0.636363636363636*'[2]Off Peak Detail'!AG19)+(0.181818181818182*'[2]Off Peak Detail'!AG38)+(0.181818181818182*'[2]Off Peak Detail'!AG57)</f>
        <v>41.7727272727273</v>
      </c>
      <c r="AM19" s="51" t="n">
        <f aca="false">(0.607843137254902*'[2]Off Peak Detail'!AH19)+(0.196078431372549*'[2]Off Peak Detail'!AH38)+(0.196078431372549*'[2]Off Peak Detail'!AH57)</f>
        <v>41.0225505454867</v>
      </c>
      <c r="AN19" s="51" t="n">
        <f aca="false">(0.652173913043478*'[2]Off Peak Detail'!AI19)+(0.173913043478261*'[2]Off Peak Detail'!AI38)+(0.173913043478261*'[2]Off Peak Detail'!AI57)</f>
        <v>32.9434774647588</v>
      </c>
      <c r="AO19" s="51" t="n">
        <f aca="false">(0.659574468085106*'[2]Off Peak Detail'!AJ19)+(0.170212765957447*'[2]Off Peak Detail'!AJ38)+(0.170212765957447*'[2]Off Peak Detail'!AJ57)</f>
        <v>35.487233263381</v>
      </c>
      <c r="AP19" s="51" t="n">
        <f aca="false">(0.6*'[2]Off Peak Detail'!AK19)+(0.2*'[2]Off Peak Detail'!AK38)+(0.2*'[2]Off Peak Detail'!AK57)</f>
        <v>45.1549987792969</v>
      </c>
      <c r="AQ19" s="51" t="n">
        <f aca="false">(0.659574468085106*'[2]Off Peak Detail'!AL19)+(0.170212765957447*'[2]Off Peak Detail'!AL38)+(0.170212765957447*'[2]Off Peak Detail'!AL57)</f>
        <v>42.7882955835221</v>
      </c>
      <c r="AR19" s="51" t="n">
        <f aca="false">(0.63265306122449*'[2]Off Peak Detail'!AM19)+(0.204081632653061*'[2]Off Peak Detail'!AM38)+(0.163265306122449*'[2]Off Peak Detail'!AM57)</f>
        <v>36.7040816326531</v>
      </c>
      <c r="AS19" s="51" t="n">
        <f aca="false">(0.625*'[2]Off Peak Detail'!AN19)+(0.166666666666667*'[2]Off Peak Detail'!AN38)+(0.208333333333333*'[2]Off Peak Detail'!AN57)</f>
        <v>34.625</v>
      </c>
      <c r="AT19" s="51" t="n">
        <f aca="false">(0.659574468085106*'[2]Off Peak Detail'!AO19)+(0.170212765957447*'[2]Off Peak Detail'!AO38)+(0.170212765957447*'[2]Off Peak Detail'!AO57)</f>
        <v>33.5829756716464</v>
      </c>
      <c r="AU19" s="51" t="n">
        <f aca="false">(0.625*'[2]Off Peak Detail'!AP19)+(0.208333333333333*'[2]Off Peak Detail'!AP38)+(0.166666666666667*'[2]Off Peak Detail'!AP57)</f>
        <v>34.25</v>
      </c>
      <c r="AV19" s="51" t="n">
        <f aca="false">(0.63265306122449*'[2]Off Peak Detail'!AQ19)+(0.163265306122449*'[2]Off Peak Detail'!AQ38)+(0.204081632653061*'[2]Off Peak Detail'!AQ57)</f>
        <v>36.6214278084891</v>
      </c>
      <c r="AW19" s="51" t="n">
        <f aca="false">(0.659574468085106*'[2]Off Peak Detail'!AR19)+(0.170212765957447*'[2]Off Peak Detail'!AR38)+(0.170212765957447*'[2]Off Peak Detail'!AR57)</f>
        <v>39.1808510638298</v>
      </c>
      <c r="AX19" s="51" t="n">
        <f aca="false">(0.636363636363636*'[2]Off Peak Detail'!AS19)+(0.181818181818182*'[2]Off Peak Detail'!AS38)+(0.181818181818182*'[2]Off Peak Detail'!AS57)</f>
        <v>40.2272727272727</v>
      </c>
      <c r="AY19" s="51" t="n">
        <f aca="false">(0.607843137254902*'[2]Off Peak Detail'!AT19)+(0.196078431372549*'[2]Off Peak Detail'!AT38)+(0.196078431372549*'[2]Off Peak Detail'!AT57)</f>
        <v>39.4343152513691</v>
      </c>
      <c r="AZ19" s="51" t="n">
        <f aca="false">(0.652173913043478*'[2]Off Peak Detail'!AU19)+(0.173913043478261*'[2]Off Peak Detail'!AU38)+(0.173913043478261*'[2]Off Peak Detail'!AU57)</f>
        <v>31.4217383343241</v>
      </c>
      <c r="BA19" s="51" t="n">
        <f aca="false">(0.63265306122449*'[2]Off Peak Detail'!AV19)+(0.204081632653061*'[2]Off Peak Detail'!AV38)+(0.163265306122449*'[2]Off Peak Detail'!AV57)</f>
        <v>34.3306114041075</v>
      </c>
      <c r="BB19" s="51" t="n">
        <f aca="false">(0.625*'[2]Off Peak Detail'!AW19)+(0.166666666666667*'[2]Off Peak Detail'!AW38)+(0.208333333333333*'[2]Off Peak Detail'!AW57)</f>
        <v>35.3424987792969</v>
      </c>
      <c r="BC19" s="51" t="n">
        <f aca="false">(0.659574468085106*'[2]Off Peak Detail'!AX19)+(0.170212765957447*'[2]Off Peak Detail'!AX38)+(0.170212765957447*'[2]Off Peak Detail'!AX57)</f>
        <v>39.4797849452242</v>
      </c>
      <c r="BD19" s="51" t="n">
        <f aca="false">(0.607843137254902*'[2]Off Peak Detail'!AY19)+(0.196078431372549*'[2]Off Peak Detail'!AY38)+(0.196078431372549*'[2]Off Peak Detail'!AY57)</f>
        <v>39.6078431372549</v>
      </c>
      <c r="BE19" s="51" t="n">
        <f aca="false">(0.652173913043478*'[2]Off Peak Detail'!AZ19)+(0.173913043478261*'[2]Off Peak Detail'!AZ38)+(0.173913043478261*'[2]Off Peak Detail'!AZ57)</f>
        <v>31.6304347826087</v>
      </c>
      <c r="BF19" s="51" t="n">
        <f aca="false">(0.659574468085106*'[2]Off Peak Detail'!BA19)+(0.170212765957447*'[2]Off Peak Detail'!BA38)+(0.170212765957447*'[2]Off Peak Detail'!BA57)</f>
        <v>32.9074437567528</v>
      </c>
      <c r="BG19" s="51" t="n">
        <f aca="false">(0.6*'[2]Off Peak Detail'!BB19)+(0.2*'[2]Off Peak Detail'!BB38)+(0.2*'[2]Off Peak Detail'!BB57)</f>
        <v>33.675</v>
      </c>
      <c r="BH19" s="51" t="n">
        <f aca="false">(0.659574468085106*'[2]Off Peak Detail'!BC19)+(0.170212765957447*'[2]Off Peak Detail'!BC38)+(0.170212765957447*'[2]Off Peak Detail'!BC57)</f>
        <v>35.7574460455712</v>
      </c>
      <c r="BI19" s="51" t="n">
        <f aca="false">(0.63265306122449*'[2]Off Peak Detail'!BD19)+(0.204081632653061*'[2]Off Peak Detail'!BD38)+(0.163265306122449*'[2]Off Peak Detail'!BD57)</f>
        <v>37.1020398509746</v>
      </c>
      <c r="BJ19" s="51" t="n">
        <f aca="false">(0.617021276595745*'[2]Off Peak Detail'!BE19)+(0.170212765957447*'[2]Off Peak Detail'!BE38)+(0.212765957446809*'[2]Off Peak Detail'!BE57)</f>
        <v>36.0978706359864</v>
      </c>
      <c r="BK19" s="51" t="n">
        <f aca="false">(0.659574468085106*'[2]Off Peak Detail'!BF19)+(0.170212765957447*'[2]Off Peak Detail'!BF38)+(0.170212765957447*'[2]Off Peak Detail'!BF57)</f>
        <v>33.3442555366678</v>
      </c>
      <c r="BL19" s="51" t="n">
        <f aca="false">(0.652173913043478*'[2]Off Peak Detail'!BG19)+(0.173913043478261*'[2]Off Peak Detail'!BG38)+(0.173913043478261*'[2]Off Peak Detail'!BG57)</f>
        <v>32.8260867077371</v>
      </c>
      <c r="BM19" s="51" t="n">
        <f aca="false">(0.607843137254902*'[2]Off Peak Detail'!BH19)+(0.196078431372549*'[2]Off Peak Detail'!BH38)+(0.196078431372549*'[2]Off Peak Detail'!BH57)</f>
        <v>36.4147059122721</v>
      </c>
      <c r="BN19" s="51" t="n">
        <f aca="false">(0.652173913043478*'[2]Off Peak Detail'!BI19)+(0.173913043478261*'[2]Off Peak Detail'!BI38)+(0.173913043478261*'[2]Off Peak Detail'!BI57)</f>
        <v>34.1115205184273</v>
      </c>
      <c r="BO19" s="51" t="n">
        <f aca="false">(0.63265306122449*'[2]Off Peak Detail'!BJ19)+(0.204081632653061*'[2]Off Peak Detail'!BJ38)+(0.163265306122449*'[2]Off Peak Detail'!BJ57)</f>
        <v>38.4459160785286</v>
      </c>
      <c r="BP19" s="51" t="n">
        <f aca="false">(0.63265306122449*'[2]Off Peak Detail'!BK19)+(0.163265306122449*'[2]Off Peak Detail'!BK38)+(0.204081632653061*'[2]Off Peak Detail'!BK57)</f>
        <v>38.6326530612245</v>
      </c>
      <c r="BQ19" s="51" t="n">
        <f aca="false">(0.652173913043478*'[2]Off Peak Detail'!BL19)+(0.173913043478261*'[2]Off Peak Detail'!BL38)+(0.173913043478261*'[2]Off Peak Detail'!BL57)</f>
        <v>30.6304347826087</v>
      </c>
      <c r="BR19" s="51" t="n">
        <f aca="false">(0.607843137254902*'[2]Off Peak Detail'!BM19)+(0.196078431372549*'[2]Off Peak Detail'!BM38)+(0.196078431372549*'[2]Off Peak Detail'!BM57)</f>
        <v>32.2048989090265</v>
      </c>
      <c r="BS19" s="51" t="n">
        <f aca="false">(0.652173913043478*'[2]Off Peak Detail'!BN19)+(0.173913043478261*'[2]Off Peak Detail'!BN38)+(0.173913043478261*'[2]Off Peak Detail'!BN57)</f>
        <v>32.375</v>
      </c>
      <c r="BT19" s="51" t="n">
        <f aca="false">(0.659574468085106*'[2]Off Peak Detail'!BO19)+(0.170212765957447*'[2]Off Peak Detail'!BO38)+(0.170212765957447*'[2]Off Peak Detail'!BO57)</f>
        <v>34.7574460455712</v>
      </c>
      <c r="BU19" s="51" t="n">
        <f aca="false">(0.607843137254902*'[2]Off Peak Detail'!BP19)+(0.196078431372549*'[2]Off Peak Detail'!BP38)+(0.196078431372549*'[2]Off Peak Detail'!BP57)</f>
        <v>36.8039206411324</v>
      </c>
      <c r="BV19" s="51" t="n">
        <f aca="false">(0.636363636363636*'[2]Off Peak Detail'!BQ19)+(0.181818181818182*'[2]Off Peak Detail'!BQ38)+(0.181818181818182*'[2]Off Peak Detail'!BQ57)</f>
        <v>35.6363619024103</v>
      </c>
      <c r="BW19" s="51" t="n">
        <f aca="false">(0.659574468085106*'[2]Off Peak Detail'!BR19)+(0.170212765957447*'[2]Off Peak Detail'!BR38)+(0.170212765957447*'[2]Off Peak Detail'!BR57)</f>
        <v>33.0208512813487</v>
      </c>
      <c r="BX19" s="51" t="n">
        <f aca="false">(0.625*'[2]Off Peak Detail'!BS19)+(0.208333333333333*'[2]Off Peak Detail'!BS38)+(0.166666666666667*'[2]Off Peak Detail'!BS57)</f>
        <v>32.649999666214</v>
      </c>
      <c r="BY19" s="51" t="n">
        <f aca="false">(0.63265306122449*'[2]Off Peak Detail'!BT19)+(0.163265306122449*'[2]Off Peak Detail'!BT38)+(0.204081632653061*'[2]Off Peak Detail'!BT57)</f>
        <v>35.9540817572146</v>
      </c>
      <c r="BZ19" s="51" t="n">
        <f aca="false">(0.652173913043478*'[2]Off Peak Detail'!BU19)+(0.173913043478261*'[2]Off Peak Detail'!BU38)+(0.173913043478261*'[2]Off Peak Detail'!BU57)</f>
        <v>33.7810857358186</v>
      </c>
      <c r="CA19" s="51" t="n">
        <f aca="false">(0.607843137254902*'[2]Off Peak Detail'!BV19)+(0.196078431372549*'[2]Off Peak Detail'!BV38)+(0.196078431372549*'[2]Off Peak Detail'!BV57)</f>
        <v>38.0813702602013</v>
      </c>
      <c r="CB19" s="51" t="n">
        <f aca="false">(0.659574468085106*'[2]Off Peak Detail'!BW19)+(0.170212765957447*'[2]Off Peak Detail'!BW38)+(0.170212765957447*'[2]Off Peak Detail'!BW57)</f>
        <v>38.336170212766</v>
      </c>
      <c r="CC19" s="51" t="n">
        <f aca="false">(0.652173913043478*'[2]Off Peak Detail'!BX19)+(0.173913043478261*'[2]Off Peak Detail'!BX38)+(0.173913043478261*'[2]Off Peak Detail'!BX57)</f>
        <v>30.3</v>
      </c>
      <c r="CD19" s="51" t="n">
        <f aca="false">(0.607843137254902*'[2]Off Peak Detail'!BY19)+(0.196078431372549*'[2]Off Peak Detail'!BY38)+(0.196078431372549*'[2]Off Peak Detail'!BY57)</f>
        <v>31.8323498894187</v>
      </c>
      <c r="CE19" s="51" t="n">
        <f aca="false">(0.652173913043478*'[2]Off Peak Detail'!BZ19)+(0.173913043478261*'[2]Off Peak Detail'!BZ38)+(0.173913043478261*'[2]Off Peak Detail'!BZ57)</f>
        <v>32.0445652173913</v>
      </c>
      <c r="CF19" s="51" t="n">
        <f aca="false">(0.63265306122449*'[2]Off Peak Detail'!CA19)+(0.204081632653061*'[2]Off Peak Detail'!CA38)+(0.163265306122449*'[2]Off Peak Detail'!CA57)</f>
        <v>34.563264543183</v>
      </c>
      <c r="CG19" s="51" t="n">
        <f aca="false">(0.63265306122449*'[2]Off Peak Detail'!CB19)+(0.163265306122449*'[2]Off Peak Detail'!CB38)+(0.204081632653061*'[2]Off Peak Detail'!CB57)</f>
        <v>36.8265296468929</v>
      </c>
      <c r="CH19" s="51" t="n">
        <f aca="false">(0.636363636363636*'[2]Off Peak Detail'!CC19)+(0.181818181818182*'[2]Off Peak Detail'!CC38)+(0.181818181818182*'[2]Off Peak Detail'!CC57)</f>
        <v>35.7090891751376</v>
      </c>
      <c r="CI19" s="51" t="n">
        <f aca="false">(0.659574468085106*'[2]Off Peak Detail'!CD19)+(0.170212765957447*'[2]Off Peak Detail'!CD38)+(0.170212765957447*'[2]Off Peak Detail'!CD57)</f>
        <v>33.0889363877317</v>
      </c>
      <c r="CJ19" s="51" t="n">
        <f aca="false">(0.6*'[2]Off Peak Detail'!CE19)+(0.2*'[2]Off Peak Detail'!CE38)+(0.2*'[2]Off Peak Detail'!CE57)</f>
        <v>32.8719995880127</v>
      </c>
      <c r="CK19" s="51" t="n">
        <f aca="false">(0.659574468085106*'[2]Off Peak Detail'!CF19)+(0.170212765957447*'[2]Off Peak Detail'!CF38)+(0.170212765957447*'[2]Off Peak Detail'!CF57)</f>
        <v>35.9265959719394</v>
      </c>
      <c r="CL19" s="51" t="n">
        <f aca="false">(0.652173913043478*'[2]Off Peak Detail'!CG19)+(0.173913043478261*'[2]Off Peak Detail'!CG38)+(0.173913043478261*'[2]Off Peak Detail'!CG57)</f>
        <v>33.8506509532099</v>
      </c>
      <c r="CM19" s="51" t="n">
        <f aca="false">(0.607843137254902*'[2]Off Peak Detail'!CH19)+(0.196078431372549*'[2]Off Peak Detail'!CH38)+(0.196078431372549*'[2]Off Peak Detail'!CH57)</f>
        <v>38.1598016327503</v>
      </c>
      <c r="CN19" s="51" t="n">
        <f aca="false">(0.659574468085106*'[2]Off Peak Detail'!CI19)+(0.170212765957447*'[2]Off Peak Detail'!CI38)+(0.170212765957447*'[2]Off Peak Detail'!CI57)</f>
        <v>38.4042553191489</v>
      </c>
      <c r="CO19" s="51" t="n">
        <f aca="false">(0.625*'[2]Off Peak Detail'!CJ19)+(0.208333333333333*'[2]Off Peak Detail'!CJ38)+(0.166666666666667*'[2]Off Peak Detail'!CJ57)</f>
        <v>30.59375</v>
      </c>
      <c r="CP19" s="51" t="n">
        <f aca="false">(0.63265306122449*'[2]Off Peak Detail'!CK19)+(0.163265306122449*'[2]Off Peak Detail'!CK38)+(0.204081632653061*'[2]Off Peak Detail'!CK57)</f>
        <v>31.7867316421197</v>
      </c>
      <c r="CQ19" s="51" t="n">
        <f aca="false">(0.652173913043478*'[2]Off Peak Detail'!CL19)+(0.173913043478261*'[2]Off Peak Detail'!CL38)+(0.173913043478261*'[2]Off Peak Detail'!CL57)</f>
        <v>32.1141304347826</v>
      </c>
      <c r="CR19" s="51" t="n">
        <f aca="false">(0.607843137254902*'[2]Off Peak Detail'!CM19)+(0.196078431372549*'[2]Off Peak Detail'!CM38)+(0.196078431372549*'[2]Off Peak Detail'!CM57)</f>
        <v>34.760783550786</v>
      </c>
      <c r="CS19" s="51" t="n">
        <f aca="false">(0.659574468085106*'[2]Off Peak Detail'!CN19)+(0.170212765957447*'[2]Off Peak Detail'!CN38)+(0.170212765957447*'[2]Off Peak Detail'!CN57)</f>
        <v>37.2840415467607</v>
      </c>
      <c r="CT19" s="51" t="n">
        <f aca="false">(0.636363636363636*'[2]Off Peak Detail'!CO19)+(0.181818181818182*'[2]Off Peak Detail'!CO38)+(0.181818181818182*'[2]Off Peak Detail'!CO57)</f>
        <v>36.2318164478649</v>
      </c>
      <c r="CU19" s="51" t="n">
        <f aca="false">(0.63265306122449*'[2]Off Peak Detail'!CP19)+(0.204081632653061*'[2]Off Peak Detail'!CP38)+(0.163265306122449*'[2]Off Peak Detail'!CP57)</f>
        <v>33.7475512913295</v>
      </c>
      <c r="CV19" s="51" t="n">
        <f aca="false">(0.625*'[2]Off Peak Detail'!CQ19)+(0.166666666666667*'[2]Off Peak Detail'!CQ38)+(0.208333333333333*'[2]Off Peak Detail'!CQ57)</f>
        <v>33.249999666214</v>
      </c>
      <c r="CW19" s="51" t="n">
        <f aca="false">(0.659574468085106*'[2]Off Peak Detail'!CR19)+(0.170212765957447*'[2]Off Peak Detail'!CR38)+(0.170212765957447*'[2]Off Peak Detail'!CR57)</f>
        <v>36.4446810783224</v>
      </c>
      <c r="CX19" s="51" t="n">
        <f aca="false">(0.625*'[2]Off Peak Detail'!CS19)+(0.208333333333333*'[2]Off Peak Detail'!CS38)+(0.166666666666667*'[2]Off Peak Detail'!CS57)</f>
        <v>34.5862487792969</v>
      </c>
      <c r="CY19" s="51" t="n">
        <f aca="false">(0.63265306122449*'[2]Off Peak Detail'!CT19)+(0.163265306122449*'[2]Off Peak Detail'!CT38)+(0.204081632653061*'[2]Off Peak Detail'!CT57)</f>
        <v>38.7346915887327</v>
      </c>
      <c r="CZ19" s="51" t="n">
        <f aca="false">(0.659574468085106*'[2]Off Peak Detail'!CU19)+(0.170212765957447*'[2]Off Peak Detail'!CU38)+(0.170212765957447*'[2]Off Peak Detail'!CU57)</f>
        <v>38.9223404255319</v>
      </c>
      <c r="DA19" s="51" t="n">
        <f aca="false">(0.6*'[2]Off Peak Detail'!CV19)+(0.2*'[2]Off Peak Detail'!CV38)+(0.2*'[2]Off Peak Detail'!CV57)</f>
        <v>31.33</v>
      </c>
      <c r="DB19" s="51" t="n">
        <f aca="false">(0.659574468085106*'[2]Off Peak Detail'!CW19)+(0.170212765957447*'[2]Off Peak Detail'!CW38)+(0.170212765957447*'[2]Off Peak Detail'!CW57)</f>
        <v>32.1702097141996</v>
      </c>
      <c r="DC19" s="51" t="n">
        <f aca="false">(0.652173913043478*'[2]Off Peak Detail'!CX19)+(0.173913043478261*'[2]Off Peak Detail'!CX38)+(0.173913043478261*'[2]Off Peak Detail'!CX57)</f>
        <v>32.6336956521739</v>
      </c>
      <c r="DD19" s="51" t="n">
        <f aca="false">(0.607843137254902*'[2]Off Peak Detail'!CY19)+(0.196078431372549*'[2]Off Peak Detail'!CY38)+(0.196078431372549*'[2]Off Peak Detail'!CY57)</f>
        <v>35.2892149233351</v>
      </c>
      <c r="DE19" s="51" t="n">
        <f aca="false">(0.659574468085106*'[2]Off Peak Detail'!CZ19)+(0.170212765957447*'[2]Off Peak Detail'!CZ38)+(0.170212765957447*'[2]Off Peak Detail'!CZ57)</f>
        <v>37.8021266531437</v>
      </c>
      <c r="DF19" s="51" t="n">
        <f aca="false">(0.644444444444444*'[2]Off Peak Detail'!DA19)+(0.177777777777778*'[2]Off Peak Detail'!DA38)+(0.177777777777778*'[2]Off Peak Detail'!DA57)</f>
        <v>36.7088871426053</v>
      </c>
      <c r="DG19" s="51" t="n">
        <f aca="false">(0.607843137254902*'[2]Off Peak Detail'!DB19)+(0.196078431372549*'[2]Off Peak Detail'!DB38)+(0.196078431372549*'[2]Off Peak Detail'!DB57)</f>
        <v>34.4054905162138</v>
      </c>
      <c r="DH19" s="51" t="n">
        <f aca="false">(0.652173913043478*'[2]Off Peak Detail'!DC19)+(0.173913043478261*'[2]Off Peak Detail'!DC38)+(0.173913043478261*'[2]Off Peak Detail'!DC57)</f>
        <v>33.6043475773024</v>
      </c>
      <c r="DI19" s="51" t="n">
        <f aca="false">(0.63265306122449*'[2]Off Peak Detail'!DD19)+(0.204081632653061*'[2]Off Peak Detail'!DD38)+(0.163265306122449*'[2]Off Peak Detail'!DD57)</f>
        <v>37.0744899204799</v>
      </c>
      <c r="DJ19" s="51" t="n">
        <f aca="false">(0.625*'[2]Off Peak Detail'!DE19)+(0.166666666666667*'[2]Off Peak Detail'!DE38)+(0.208333333333333*'[2]Off Peak Detail'!DE57)</f>
        <v>35.1112487792969</v>
      </c>
      <c r="DK19" s="51" t="n">
        <f aca="false">(0.659574468085106*'[2]Off Peak Detail'!DF19)+(0.170212765957447*'[2]Off Peak Detail'!DF38)+(0.170212765957447*'[2]Off Peak Detail'!DF57)</f>
        <v>39.260636009054</v>
      </c>
      <c r="DL19" s="51" t="n">
        <f aca="false">(0.607843137254902*'[2]Off Peak Detail'!DG19)+(0.196078431372549*'[2]Off Peak Detail'!DG38)+(0.196078431372549*'[2]Off Peak Detail'!DG57)</f>
        <v>39.3705882352941</v>
      </c>
      <c r="DM19" s="51" t="n">
        <f aca="false">(0.652173913043478*'[2]Off Peak Detail'!DH19)+(0.173913043478261*'[2]Off Peak Detail'!DH38)+(0.173913043478261*'[2]Off Peak Detail'!DH57)</f>
        <v>31.4086956521739</v>
      </c>
      <c r="DN19" s="51" t="n">
        <f aca="false">(0.659574468085106*'[2]Off Peak Detail'!DI19)+(0.170212765957447*'[2]Off Peak Detail'!DI38)+(0.170212765957447*'[2]Off Peak Detail'!DI57)</f>
        <v>32.6882948205826</v>
      </c>
      <c r="DO19" s="51" t="n">
        <f aca="false">(0.6*'[2]Off Peak Detail'!DJ19)+(0.2*'[2]Off Peak Detail'!DJ38)+(0.2*'[2]Off Peak Detail'!DJ57)</f>
        <v>33.435</v>
      </c>
      <c r="DP19" s="51" t="n">
        <f aca="false">(0.659574468085106*'[2]Off Peak Detail'!DK19)+(0.170212765957447*'[2]Off Peak Detail'!DK38)+(0.170212765957447*'[2]Off Peak Detail'!DK57)</f>
        <v>35.538297109401</v>
      </c>
      <c r="DQ19" s="51" t="n">
        <f aca="false">(0.63265306122449*'[2]Off Peak Detail'!DL19)+(0.204081632653061*'[2]Off Peak Detail'!DL38)+(0.163265306122449*'[2]Off Peak Detail'!DL57)</f>
        <v>38.3734684224031</v>
      </c>
      <c r="DR19" s="51" t="n">
        <f aca="false">(0.636363636363636*'[2]Off Peak Detail'!DM19)+(0.181818181818182*'[2]Off Peak Detail'!DM38)+(0.181818181818182*'[2]Off Peak Detail'!DM57)</f>
        <v>37.2545437205922</v>
      </c>
      <c r="DS19" s="51" t="n">
        <f aca="false">(0.63265306122449*'[2]Off Peak Detail'!DN19)+(0.163265306122449*'[2]Off Peak Detail'!DN38)+(0.204081632653061*'[2]Off Peak Detail'!DN57)</f>
        <v>34.7710206790846</v>
      </c>
      <c r="DT19" s="51" t="n">
        <f aca="false">(0.652173913043478*'[2]Off Peak Detail'!DO19)+(0.173913043478261*'[2]Off Peak Detail'!DO38)+(0.173913043478261*'[2]Off Peak Detail'!DO57)</f>
        <v>34.1043475773024</v>
      </c>
      <c r="DU19" s="51" t="n">
        <f aca="false">(0.607843137254902*'[2]Off Peak Detail'!DP19)+(0.196078431372549*'[2]Off Peak Detail'!DP38)+(0.196078431372549*'[2]Off Peak Detail'!DP57)</f>
        <v>37.6774510103114</v>
      </c>
      <c r="DV19" s="51" t="n">
        <f aca="false">(0.652173913043478*'[2]Off Peak Detail'!DQ19)+(0.173913043478261*'[2]Off Peak Detail'!DQ38)+(0.173913043478261*'[2]Off Peak Detail'!DQ57)</f>
        <v>35.3897813879925</v>
      </c>
      <c r="DW19" s="51" t="n">
        <f aca="false">(0.659574468085106*'[2]Off Peak Detail'!DR19)+(0.170212765957447*'[2]Off Peak Detail'!DR38)+(0.170212765957447*'[2]Off Peak Detail'!DR57)</f>
        <v>39.760636009054</v>
      </c>
      <c r="DX19" s="51" t="n">
        <f aca="false">(0.607843137254902*'[2]Off Peak Detail'!DS19)+(0.196078431372549*'[2]Off Peak Detail'!DS38)+(0.196078431372549*'[2]Off Peak Detail'!DS57)</f>
        <v>39.8705882352941</v>
      </c>
      <c r="DY19" s="51" t="n">
        <f aca="false">(0.652173913043478*'[2]Off Peak Detail'!DT19)+(0.173913043478261*'[2]Off Peak Detail'!DT38)+(0.173913043478261*'[2]Off Peak Detail'!DT57)</f>
        <v>31.9086956521739</v>
      </c>
      <c r="DZ19" s="51" t="n">
        <f aca="false">(0.63265306122449*'[2]Off Peak Detail'!DU19)+(0.204081632653061*'[2]Off Peak Detail'!DU38)+(0.163265306122449*'[2]Off Peak Detail'!DU57)</f>
        <v>33.3336704176299</v>
      </c>
      <c r="EA19" s="51" t="n">
        <f aca="false">(0.625*'[2]Off Peak Detail'!DV19)+(0.166666666666667*'[2]Off Peak Detail'!DV38)+(0.208333333333333*'[2]Off Peak Detail'!DV57)</f>
        <v>33.8</v>
      </c>
      <c r="EB19" s="51" t="n">
        <f aca="false">(0.659574468085106*'[2]Off Peak Detail'!DW19)+(0.170212765957447*'[2]Off Peak Detail'!DW38)+(0.170212765957447*'[2]Off Peak Detail'!DW57)</f>
        <v>36.038297109401</v>
      </c>
      <c r="EC19" s="51" t="n">
        <f aca="false">(0.607843137254902*'[2]Off Peak Detail'!DX19)+(0.196078431372549*'[2]Off Peak Detail'!DX38)+(0.196078431372549*'[2]Off Peak Detail'!DX57)</f>
        <v>38.9392147587795</v>
      </c>
      <c r="ED19" s="51" t="n">
        <f aca="false">(0.636363636363636*'[2]Off Peak Detail'!DY19)+(0.181818181818182*'[2]Off Peak Detail'!DY38)+(0.181818181818182*'[2]Off Peak Detail'!DY57)</f>
        <v>37.7545437205922</v>
      </c>
      <c r="EE19" s="51" t="n">
        <f aca="false">(0.659574468085106*'[2]Off Peak Detail'!DZ19)+(0.170212765957447*'[2]Off Peak Detail'!DZ38)+(0.170212765957447*'[2]Off Peak Detail'!DZ57)</f>
        <v>35.1251066004976</v>
      </c>
      <c r="EF19" s="51" t="n">
        <f aca="false">(0.652173913043478*'[2]Off Peak Detail'!EA19)+(0.173913043478261*'[2]Off Peak Detail'!EA38)+(0.173913043478261*'[2]Off Peak Detail'!EA57)</f>
        <v>34.6043475773024</v>
      </c>
      <c r="EG19" s="51" t="n">
        <f aca="false">(0.607843137254902*'[2]Off Peak Detail'!EB19)+(0.196078431372549*'[2]Off Peak Detail'!EB38)+(0.196078431372549*'[2]Off Peak Detail'!EB57)</f>
        <v>38.1774510103114</v>
      </c>
      <c r="EH19" s="51" t="n">
        <f aca="false">(0.652173913043478*'[2]Off Peak Detail'!EC19)+(0.173913043478261*'[2]Off Peak Detail'!EC38)+(0.173913043478261*'[2]Off Peak Detail'!EC57)</f>
        <v>35.8897813879925</v>
      </c>
      <c r="EI19" s="51" t="n">
        <f aca="false">(0.63265306122449*'[2]Off Peak Detail'!ED19)+(0.204081632653061*'[2]Off Peak Detail'!ED38)+(0.163265306122449*'[2]Off Peak Detail'!ED57)</f>
        <v>40.2173446499572</v>
      </c>
      <c r="EJ19" s="51" t="n">
        <f aca="false">(0.63265306122449*'[2]Off Peak Detail'!EE19)+(0.163265306122449*'[2]Off Peak Detail'!EE38)+(0.204081632653061*'[2]Off Peak Detail'!EE57)</f>
        <v>40.4040816326531</v>
      </c>
      <c r="EK19" s="51" t="n">
        <f aca="false">(0.652173913043478*'[2]Off Peak Detail'!EF19)+(0.173913043478261*'[2]Off Peak Detail'!EF38)+(0.173913043478261*'[2]Off Peak Detail'!EF57)</f>
        <v>32.4086956521739</v>
      </c>
      <c r="EL19" s="51" t="n">
        <f aca="false">(0.607843137254902*'[2]Off Peak Detail'!EG19)+(0.196078431372549*'[2]Off Peak Detail'!EG38)+(0.196078431372549*'[2]Off Peak Detail'!EG57)</f>
        <v>33.9676440070657</v>
      </c>
      <c r="EM19" s="51" t="n">
        <f aca="false">(0.652173913043478*'[2]Off Peak Detail'!EH19)+(0.173913043478261*'[2]Off Peak Detail'!EH38)+(0.173913043478261*'[2]Off Peak Detail'!EH57)</f>
        <v>34.1532608695652</v>
      </c>
      <c r="EN19" s="51" t="n">
        <f aca="false">(0.659574468085106*'[2]Off Peak Detail'!EI19)+(0.170212765957447*'[2]Off Peak Detail'!EI38)+(0.170212765957447*'[2]Off Peak Detail'!EI57)</f>
        <v>36.538297109401</v>
      </c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</row>
    <row r="20" customFormat="false" ht="13.7" hidden="false" customHeight="true" outlineLevel="0" collapsed="false">
      <c r="A20" s="52" t="s">
        <v>33</v>
      </c>
      <c r="B20" s="2" t="s">
        <v>33</v>
      </c>
      <c r="C20" s="51" t="n">
        <f aca="false">(0.647058823529412*'[2]Off Peak Detail'!D20)+(0.176470588235294*'[2]Off Peak Detail'!D39)+(0.176470588235294*'[2]Off Peak Detail'!D58)</f>
        <v>15.882646336275</v>
      </c>
      <c r="D20" s="51" t="n">
        <f aca="false">(0.659574468085106*'[2]Off Peak Detail'!E20)+(0.170212765957447*'[2]Off Peak Detail'!E39)+(0.170212765957447*'[2]Off Peak Detail'!E58)</f>
        <v>15.9734040929916</v>
      </c>
      <c r="E20" s="51" t="n">
        <f aca="false">(0.6*'[2]Off Peak Detail'!F20)+(0.2*'[2]Off Peak Detail'!F39)+(0.2*'[2]Off Peak Detail'!F58)</f>
        <v>17.0600002288818</v>
      </c>
      <c r="F20" s="31" t="n">
        <f aca="false">AVERAGE(G20:I20)</f>
        <v>15.362810162392</v>
      </c>
      <c r="G20" s="51" t="n">
        <f aca="false">(0.659574468085106*'[2]Off Peak Detail'!H20)+(0.170212765957447*'[2]Off Peak Detail'!H39)+(0.170212765957447*'[2]Off Peak Detail'!H58)</f>
        <v>14.1370232155983</v>
      </c>
      <c r="H20" s="51" t="n">
        <f aca="false">(0.652173913043478*'[2]Off Peak Detail'!I20)+(0.173913043478261*'[2]Off Peak Detail'!I39)+(0.173913043478261*'[2]Off Peak Detail'!I58)</f>
        <v>14.3043484480485</v>
      </c>
      <c r="I20" s="51" t="n">
        <f aca="false">(0.607843137254902*'[2]Off Peak Detail'!J20)+(0.196078431372549*'[2]Off Peak Detail'!J39)+(0.196078431372549*'[2]Off Peak Detail'!J58)</f>
        <v>17.6470588235294</v>
      </c>
      <c r="J20" s="39" t="n">
        <v>15.8770912690596</v>
      </c>
      <c r="K20" s="31" t="n">
        <f aca="false">AVERAGE(L20:M20)</f>
        <v>19.0780041914152</v>
      </c>
      <c r="L20" s="40" t="n">
        <f aca="false">AK20</f>
        <v>19.8219158091444</v>
      </c>
      <c r="M20" s="40" t="n">
        <f aca="false">AL20</f>
        <v>18.3340925736861</v>
      </c>
      <c r="N20" s="31" t="n">
        <f aca="false">AVERAGE(O20:P20)</f>
        <v>17.0448944241393</v>
      </c>
      <c r="O20" s="31" t="n">
        <f aca="false">AM20</f>
        <v>17.6919616998411</v>
      </c>
      <c r="P20" s="31" t="n">
        <f aca="false">AN20</f>
        <v>16.3978271484375</v>
      </c>
      <c r="Q20" s="31" t="n">
        <f aca="false">AO20</f>
        <v>18.2163837514025</v>
      </c>
      <c r="R20" s="31" t="n">
        <f aca="false">AP20</f>
        <v>22.2900009155273</v>
      </c>
      <c r="S20" s="31" t="n">
        <f aca="false">AVERAGE(T20:U20)</f>
        <v>24.7726326551947</v>
      </c>
      <c r="T20" s="31" t="n">
        <f aca="false">AQ20</f>
        <v>24.4389370857401</v>
      </c>
      <c r="U20" s="31" t="n">
        <f aca="false">AR20</f>
        <v>25.1063282246492</v>
      </c>
      <c r="V20" s="31" t="n">
        <f aca="false">AS20</f>
        <v>18.519167582194</v>
      </c>
      <c r="W20" s="31" t="n">
        <f aca="false">AVERAGE(X20:Z20)</f>
        <v>18.3117118023259</v>
      </c>
      <c r="X20" s="31" t="n">
        <f aca="false">AT20</f>
        <v>16.384470310617</v>
      </c>
      <c r="Y20" s="40" t="n">
        <f aca="false">AU20</f>
        <v>17.6025009155273</v>
      </c>
      <c r="Z20" s="40" t="n">
        <f aca="false">AV20</f>
        <v>20.9481641808335</v>
      </c>
      <c r="AA20" s="39" t="n">
        <v>19.6767899777877</v>
      </c>
      <c r="AB20" s="39" t="n">
        <v>20.1291451312693</v>
      </c>
      <c r="AC20" s="39" t="n">
        <v>21.1816524047054</v>
      </c>
      <c r="AD20" s="39" t="n">
        <v>21.5783051764447</v>
      </c>
      <c r="AE20" s="39" t="n">
        <v>22.4962072538698</v>
      </c>
      <c r="AF20" s="39" t="n">
        <v>22.1769769382263</v>
      </c>
      <c r="AG20" s="42" t="n">
        <v>21.3791683113895</v>
      </c>
      <c r="AH20" s="45"/>
      <c r="AI20" s="36"/>
      <c r="AJ20" s="3"/>
      <c r="AK20" s="51" t="n">
        <f aca="false">(0.659574468085106*'[2]Off Peak Detail'!AF20)+(0.170212765957447*'[2]Off Peak Detail'!AF39)+(0.170212765957447*'[2]Off Peak Detail'!AF58)</f>
        <v>19.8219158091444</v>
      </c>
      <c r="AL20" s="51" t="n">
        <f aca="false">(0.636363636363636*'[2]Off Peak Detail'!AG20)+(0.181818181818182*'[2]Off Peak Detail'!AG39)+(0.181818181818182*'[2]Off Peak Detail'!AG58)</f>
        <v>18.3340925736861</v>
      </c>
      <c r="AM20" s="51" t="n">
        <f aca="false">(0.607843137254902*'[2]Off Peak Detail'!AH20)+(0.196078431372549*'[2]Off Peak Detail'!AH39)+(0.196078431372549*'[2]Off Peak Detail'!AH58)</f>
        <v>17.6919616998411</v>
      </c>
      <c r="AN20" s="51" t="n">
        <f aca="false">(0.652173913043478*'[2]Off Peak Detail'!AI20)+(0.173913043478261*'[2]Off Peak Detail'!AI39)+(0.173913043478261*'[2]Off Peak Detail'!AI58)</f>
        <v>16.3978271484375</v>
      </c>
      <c r="AO20" s="51" t="n">
        <f aca="false">(0.659574468085106*'[2]Off Peak Detail'!AJ20)+(0.170212765957447*'[2]Off Peak Detail'!AJ39)+(0.170212765957447*'[2]Off Peak Detail'!AJ58)</f>
        <v>18.2163837514025</v>
      </c>
      <c r="AP20" s="51" t="n">
        <f aca="false">(0.6*'[2]Off Peak Detail'!AK20)+(0.2*'[2]Off Peak Detail'!AK39)+(0.2*'[2]Off Peak Detail'!AK58)</f>
        <v>22.2900009155273</v>
      </c>
      <c r="AQ20" s="51" t="n">
        <f aca="false">(0.659574468085106*'[2]Off Peak Detail'!AL20)+(0.170212765957447*'[2]Off Peak Detail'!AL39)+(0.170212765957447*'[2]Off Peak Detail'!AL58)</f>
        <v>24.4389370857401</v>
      </c>
      <c r="AR20" s="51" t="n">
        <f aca="false">(0.63265306122449*'[2]Off Peak Detail'!AM20)+(0.204081632653061*'[2]Off Peak Detail'!AM39)+(0.163265306122449*'[2]Off Peak Detail'!AM58)</f>
        <v>25.1063282246492</v>
      </c>
      <c r="AS20" s="51" t="n">
        <f aca="false">(0.625*'[2]Off Peak Detail'!AN20)+(0.166666666666667*'[2]Off Peak Detail'!AN39)+(0.208333333333333*'[2]Off Peak Detail'!AN58)</f>
        <v>18.519167582194</v>
      </c>
      <c r="AT20" s="51" t="n">
        <f aca="false">(0.659574468085106*'[2]Off Peak Detail'!AO20)+(0.170212765957447*'[2]Off Peak Detail'!AO39)+(0.170212765957447*'[2]Off Peak Detail'!AO58)</f>
        <v>16.384470310617</v>
      </c>
      <c r="AU20" s="51" t="n">
        <f aca="false">(0.625*'[2]Off Peak Detail'!AP20)+(0.208333333333333*'[2]Off Peak Detail'!AP39)+(0.166666666666667*'[2]Off Peak Detail'!AP58)</f>
        <v>17.6025009155273</v>
      </c>
      <c r="AV20" s="51" t="n">
        <f aca="false">(0.63265306122449*'[2]Off Peak Detail'!AQ20)+(0.163265306122449*'[2]Off Peak Detail'!AQ39)+(0.204081632653061*'[2]Off Peak Detail'!AQ58)</f>
        <v>20.9481641808335</v>
      </c>
      <c r="AW20" s="51" t="n">
        <f aca="false">(0.659574468085106*'[2]Off Peak Detail'!AR20)+(0.170212765957447*'[2]Off Peak Detail'!AR39)+(0.170212765957447*'[2]Off Peak Detail'!AR58)</f>
        <v>23.783616410925</v>
      </c>
      <c r="AX20" s="51" t="n">
        <f aca="false">(0.636363636363636*'[2]Off Peak Detail'!AS20)+(0.181818181818182*'[2]Off Peak Detail'!AS39)+(0.181818181818182*'[2]Off Peak Detail'!AS58)</f>
        <v>21.752272865989</v>
      </c>
      <c r="AY20" s="51" t="n">
        <f aca="false">(0.607843137254902*'[2]Off Peak Detail'!AT20)+(0.196078431372549*'[2]Off Peak Detail'!AT39)+(0.196078431372549*'[2]Off Peak Detail'!AT58)</f>
        <v>20.8801954680798</v>
      </c>
      <c r="AZ20" s="51" t="n">
        <f aca="false">(0.652173913043478*'[2]Off Peak Detail'!AU20)+(0.173913043478261*'[2]Off Peak Detail'!AU39)+(0.173913043478261*'[2]Off Peak Detail'!AU58)</f>
        <v>17.6499995356021</v>
      </c>
      <c r="BA20" s="51" t="n">
        <f aca="false">(0.63265306122449*'[2]Off Peak Detail'!AV20)+(0.204081632653061*'[2]Off Peak Detail'!AV39)+(0.163265306122449*'[2]Off Peak Detail'!AV58)</f>
        <v>18.0634697116151</v>
      </c>
      <c r="BB20" s="51" t="n">
        <f aca="false">(0.625*'[2]Off Peak Detail'!AW20)+(0.166666666666667*'[2]Off Peak Detail'!AW39)+(0.208333333333333*'[2]Off Peak Detail'!AW58)</f>
        <v>21.2008336385091</v>
      </c>
      <c r="BC20" s="51" t="n">
        <f aca="false">(0.659574468085106*'[2]Off Peak Detail'!AX20)+(0.170212765957447*'[2]Off Peak Detail'!AX39)+(0.170212765957447*'[2]Off Peak Detail'!AX58)</f>
        <v>23.6587237094311</v>
      </c>
      <c r="BD20" s="51" t="n">
        <f aca="false">(0.607843137254902*'[2]Off Peak Detail'!AY20)+(0.196078431372549*'[2]Off Peak Detail'!AY39)+(0.196078431372549*'[2]Off Peak Detail'!AY58)</f>
        <v>24.3270598766851</v>
      </c>
      <c r="BE20" s="51" t="n">
        <f aca="false">(0.652173913043478*'[2]Off Peak Detail'!AZ20)+(0.173913043478261*'[2]Off Peak Detail'!AZ39)+(0.173913043478261*'[2]Off Peak Detail'!AZ58)</f>
        <v>17.6800003051758</v>
      </c>
      <c r="BF20" s="51" t="n">
        <f aca="false">(0.659574468085106*'[2]Off Peak Detail'!BA20)+(0.170212765957447*'[2]Off Peak Detail'!BA39)+(0.170212765957447*'[2]Off Peak Detail'!BA58)</f>
        <v>15.6042570966355</v>
      </c>
      <c r="BG20" s="51" t="n">
        <f aca="false">(0.6*'[2]Off Peak Detail'!BB20)+(0.2*'[2]Off Peak Detail'!BB39)+(0.2*'[2]Off Peak Detail'!BB58)</f>
        <v>16.6800004959106</v>
      </c>
      <c r="BH20" s="51" t="n">
        <f aca="false">(0.659574468085106*'[2]Off Peak Detail'!BC20)+(0.170212765957447*'[2]Off Peak Detail'!BC39)+(0.170212765957447*'[2]Off Peak Detail'!BC58)</f>
        <v>20.1321279647503</v>
      </c>
      <c r="BI20" s="51" t="n">
        <f aca="false">(0.63265306122449*'[2]Off Peak Detail'!BD20)+(0.204081632653061*'[2]Off Peak Detail'!BD39)+(0.163265306122449*'[2]Off Peak Detail'!BD58)</f>
        <v>24.4540816326531</v>
      </c>
      <c r="BJ20" s="51" t="n">
        <f aca="false">(0.617021276595745*'[2]Off Peak Detail'!BE20)+(0.170212765957447*'[2]Off Peak Detail'!BE39)+(0.212765957446809*'[2]Off Peak Detail'!BE58)</f>
        <v>22.4985752511532</v>
      </c>
      <c r="BK20" s="51" t="n">
        <f aca="false">(0.659574468085106*'[2]Off Peak Detail'!BF20)+(0.170212765957447*'[2]Off Peak Detail'!BF39)+(0.170212765957447*'[2]Off Peak Detail'!BF58)</f>
        <v>21.5957446808511</v>
      </c>
      <c r="BL20" s="51" t="n">
        <f aca="false">(0.652173913043478*'[2]Off Peak Detail'!BG20)+(0.173913043478261*'[2]Off Peak Detail'!BG39)+(0.173913043478261*'[2]Off Peak Detail'!BG58)</f>
        <v>18.4339131894319</v>
      </c>
      <c r="BM20" s="51" t="n">
        <f aca="false">(0.607843137254902*'[2]Off Peak Detail'!BH20)+(0.196078431372549*'[2]Off Peak Detail'!BH39)+(0.196078431372549*'[2]Off Peak Detail'!BH58)</f>
        <v>18.7370595745012</v>
      </c>
      <c r="BN20" s="51" t="n">
        <f aca="false">(0.652173913043478*'[2]Off Peak Detail'!BI20)+(0.173913043478261*'[2]Off Peak Detail'!BI39)+(0.173913043478261*'[2]Off Peak Detail'!BI58)</f>
        <v>22.5834791763969</v>
      </c>
      <c r="BO20" s="51" t="n">
        <f aca="false">(0.63265306122449*'[2]Off Peak Detail'!BJ20)+(0.204081632653061*'[2]Off Peak Detail'!BJ39)+(0.163265306122449*'[2]Off Peak Detail'!BJ58)</f>
        <v>25.3563274461396</v>
      </c>
      <c r="BP20" s="51" t="n">
        <f aca="false">(0.63265306122449*'[2]Off Peak Detail'!BK20)+(0.163265306122449*'[2]Off Peak Detail'!BK39)+(0.204081632653061*'[2]Off Peak Detail'!BK58)</f>
        <v>25.2746954158861</v>
      </c>
      <c r="BQ20" s="51" t="n">
        <f aca="false">(0.652173913043478*'[2]Off Peak Detail'!BL20)+(0.173913043478261*'[2]Off Peak Detail'!BL39)+(0.173913043478261*'[2]Off Peak Detail'!BL58)</f>
        <v>18.9530443937882</v>
      </c>
      <c r="BR20" s="51" t="n">
        <f aca="false">(0.607843137254902*'[2]Off Peak Detail'!BM20)+(0.196078431372549*'[2]Off Peak Detail'!BM39)+(0.196078431372549*'[2]Off Peak Detail'!BM58)</f>
        <v>16.9306884092443</v>
      </c>
      <c r="BS20" s="51" t="n">
        <f aca="false">(0.652173913043478*'[2]Off Peak Detail'!BN20)+(0.173913043478261*'[2]Off Peak Detail'!BN39)+(0.173913043478261*'[2]Off Peak Detail'!BN58)</f>
        <v>17.8878270024839</v>
      </c>
      <c r="BT20" s="51" t="n">
        <f aca="false">(0.659574468085106*'[2]Off Peak Detail'!BO20)+(0.170212765957447*'[2]Off Peak Detail'!BO39)+(0.170212765957447*'[2]Off Peak Detail'!BO58)</f>
        <v>21.4070221921231</v>
      </c>
      <c r="BU20" s="51" t="n">
        <f aca="false">(0.607843137254902*'[2]Off Peak Detail'!BP20)+(0.196078431372549*'[2]Off Peak Detail'!BP39)+(0.196078431372549*'[2]Off Peak Detail'!BP58)</f>
        <v>25.3333333333333</v>
      </c>
      <c r="BV20" s="51" t="n">
        <f aca="false">(0.636363636363636*'[2]Off Peak Detail'!BQ20)+(0.181818181818182*'[2]Off Peak Detail'!BQ39)+(0.181818181818182*'[2]Off Peak Detail'!BQ58)</f>
        <v>22.8622734763406</v>
      </c>
      <c r="BW20" s="51" t="n">
        <f aca="false">(0.659574468085106*'[2]Off Peak Detail'!BR20)+(0.170212765957447*'[2]Off Peak Detail'!BR39)+(0.170212765957447*'[2]Off Peak Detail'!BR58)</f>
        <v>21.9255319148936</v>
      </c>
      <c r="BX20" s="51" t="n">
        <f aca="false">(0.625*'[2]Off Peak Detail'!BS20)+(0.208333333333333*'[2]Off Peak Detail'!BS39)+(0.166666666666667*'[2]Off Peak Detail'!BS58)</f>
        <v>18.8950001398722</v>
      </c>
      <c r="BY20" s="51" t="n">
        <f aca="false">(0.63265306122449*'[2]Off Peak Detail'!BT20)+(0.163265306122449*'[2]Off Peak Detail'!BT39)+(0.204081632653061*'[2]Off Peak Detail'!BT58)</f>
        <v>18.908368091194</v>
      </c>
      <c r="BZ20" s="51" t="n">
        <f aca="false">(0.652173913043478*'[2]Off Peak Detail'!BU20)+(0.173913043478261*'[2]Off Peak Detail'!BU39)+(0.173913043478261*'[2]Off Peak Detail'!BU58)</f>
        <v>22.9095661329187</v>
      </c>
      <c r="CA20" s="51" t="n">
        <f aca="false">(0.607843137254902*'[2]Off Peak Detail'!BV20)+(0.196078431372549*'[2]Off Peak Detail'!BV39)+(0.196078431372549*'[2]Off Peak Detail'!BV58)</f>
        <v>25.6772558174881</v>
      </c>
      <c r="CB20" s="51" t="n">
        <f aca="false">(0.659574468085106*'[2]Off Peak Detail'!BW20)+(0.170212765957447*'[2]Off Peak Detail'!BW39)+(0.170212765957447*'[2]Off Peak Detail'!BW58)</f>
        <v>25.5825547563269</v>
      </c>
      <c r="CC20" s="51" t="n">
        <f aca="false">(0.652173913043478*'[2]Off Peak Detail'!BX20)+(0.173913043478261*'[2]Off Peak Detail'!BX39)+(0.173913043478261*'[2]Off Peak Detail'!BX58)</f>
        <v>19.27913135031</v>
      </c>
      <c r="CD20" s="51" t="n">
        <f aca="false">(0.607843137254902*'[2]Off Peak Detail'!BY20)+(0.196078431372549*'[2]Off Peak Detail'!BY39)+(0.196078431372549*'[2]Off Peak Detail'!BY58)</f>
        <v>17.2346099778718</v>
      </c>
      <c r="CE20" s="51" t="n">
        <f aca="false">(0.652173913043478*'[2]Off Peak Detail'!BZ20)+(0.173913043478261*'[2]Off Peak Detail'!BZ39)+(0.173913043478261*'[2]Off Peak Detail'!BZ58)</f>
        <v>18.2139139590056</v>
      </c>
      <c r="CF20" s="51" t="n">
        <f aca="false">(0.63265306122449*'[2]Off Peak Detail'!CA20)+(0.204081632653061*'[2]Off Peak Detail'!CA39)+(0.163265306122449*'[2]Off Peak Detail'!CA58)</f>
        <v>21.9634703032824</v>
      </c>
      <c r="CG20" s="51" t="n">
        <f aca="false">(0.63265306122449*'[2]Off Peak Detail'!CB20)+(0.163265306122449*'[2]Off Peak Detail'!CB39)+(0.204081632653061*'[2]Off Peak Detail'!CB58)</f>
        <v>25.2244897959184</v>
      </c>
      <c r="CH20" s="51" t="n">
        <f aca="false">(0.636363636363636*'[2]Off Peak Detail'!CC20)+(0.181818181818182*'[2]Off Peak Detail'!CC39)+(0.181818181818182*'[2]Off Peak Detail'!CC58)</f>
        <v>23.1804552945224</v>
      </c>
      <c r="CI20" s="51" t="n">
        <f aca="false">(0.659574468085106*'[2]Off Peak Detail'!CD20)+(0.170212765957447*'[2]Off Peak Detail'!CD39)+(0.170212765957447*'[2]Off Peak Detail'!CD58)</f>
        <v>22.2553191489362</v>
      </c>
      <c r="CJ20" s="51" t="n">
        <f aca="false">(0.6*'[2]Off Peak Detail'!CE20)+(0.2*'[2]Off Peak Detail'!CE39)+(0.2*'[2]Off Peak Detail'!CE58)</f>
        <v>19.0990001678467</v>
      </c>
      <c r="CK20" s="51" t="n">
        <f aca="false">(0.659574468085106*'[2]Off Peak Detail'!CF20)+(0.170212765957447*'[2]Off Peak Detail'!CF39)+(0.170212765957447*'[2]Off Peak Detail'!CF58)</f>
        <v>19.3706390705514</v>
      </c>
      <c r="CL20" s="51" t="n">
        <f aca="false">(0.652173913043478*'[2]Off Peak Detail'!CG20)+(0.173913043478261*'[2]Off Peak Detail'!CG39)+(0.173913043478261*'[2]Off Peak Detail'!CG58)</f>
        <v>23.2356530894404</v>
      </c>
      <c r="CM20" s="51" t="n">
        <f aca="false">(0.607843137254902*'[2]Off Peak Detail'!CH20)+(0.196078431372549*'[2]Off Peak Detail'!CH39)+(0.196078431372549*'[2]Off Peak Detail'!CH58)</f>
        <v>25.9811773861156</v>
      </c>
      <c r="CN20" s="51" t="n">
        <f aca="false">(0.659574468085106*'[2]Off Peak Detail'!CI20)+(0.170212765957447*'[2]Off Peak Detail'!CI39)+(0.170212765957447*'[2]Off Peak Detail'!CI58)</f>
        <v>25.9123419903694</v>
      </c>
      <c r="CO20" s="51" t="n">
        <f aca="false">(0.625*'[2]Off Peak Detail'!CJ20)+(0.208333333333333*'[2]Off Peak Detail'!CJ39)+(0.166666666666667*'[2]Off Peak Detail'!CJ58)</f>
        <v>19.8420842488607</v>
      </c>
      <c r="CP20" s="51" t="n">
        <f aca="false">(0.63265306122449*'[2]Off Peak Detail'!CK20)+(0.163265306122449*'[2]Off Peak Detail'!CK39)+(0.204081632653061*'[2]Off Peak Detail'!CK58)</f>
        <v>17.4263899277668</v>
      </c>
      <c r="CQ20" s="51" t="n">
        <f aca="false">(0.652173913043478*'[2]Off Peak Detail'!CL20)+(0.173913043478261*'[2]Off Peak Detail'!CL39)+(0.173913043478261*'[2]Off Peak Detail'!CL58)</f>
        <v>18.5400009155273</v>
      </c>
      <c r="CR20" s="51" t="n">
        <f aca="false">(0.607843137254902*'[2]Off Peak Detail'!CM20)+(0.196078431372549*'[2]Off Peak Detail'!CM39)+(0.196078431372549*'[2]Off Peak Detail'!CM58)</f>
        <v>22.2605891508215</v>
      </c>
      <c r="CS20" s="51" t="n">
        <f aca="false">(0.659574468085106*'[2]Off Peak Detail'!CN20)+(0.170212765957447*'[2]Off Peak Detail'!CN39)+(0.170212765957447*'[2]Off Peak Detail'!CN58)</f>
        <v>25.5531914893617</v>
      </c>
      <c r="CT20" s="51" t="n">
        <f aca="false">(0.636363636363636*'[2]Off Peak Detail'!CO20)+(0.181818181818182*'[2]Off Peak Detail'!CO39)+(0.181818181818182*'[2]Off Peak Detail'!CO58)</f>
        <v>23.4986371127042</v>
      </c>
      <c r="CU20" s="51" t="n">
        <f aca="false">(0.63265306122449*'[2]Off Peak Detail'!CP20)+(0.204081632653061*'[2]Off Peak Detail'!CP39)+(0.163265306122449*'[2]Off Peak Detail'!CP58)</f>
        <v>22.7040816326531</v>
      </c>
      <c r="CV20" s="51" t="n">
        <f aca="false">(0.625*'[2]Off Peak Detail'!CQ20)+(0.166666666666667*'[2]Off Peak Detail'!CQ39)+(0.208333333333333*'[2]Off Peak Detail'!CQ58)</f>
        <v>19.2906251748403</v>
      </c>
      <c r="CW20" s="51" t="n">
        <f aca="false">(0.659574468085106*'[2]Off Peak Detail'!CR20)+(0.170212765957447*'[2]Off Peak Detail'!CR39)+(0.170212765957447*'[2]Off Peak Detail'!CR58)</f>
        <v>19.700426304594</v>
      </c>
      <c r="CX20" s="51" t="n">
        <f aca="false">(0.625*'[2]Off Peak Detail'!CS20)+(0.208333333333333*'[2]Off Peak Detail'!CS39)+(0.166666666666667*'[2]Off Peak Detail'!CS58)</f>
        <v>23.800417582194</v>
      </c>
      <c r="CY20" s="51" t="n">
        <f aca="false">(0.63265306122449*'[2]Off Peak Detail'!CT20)+(0.163265306122449*'[2]Off Peak Detail'!CT39)+(0.204081632653061*'[2]Off Peak Detail'!CT58)</f>
        <v>25.9175519359355</v>
      </c>
      <c r="CZ20" s="51" t="n">
        <f aca="false">(0.659574468085106*'[2]Off Peak Detail'!CU20)+(0.170212765957447*'[2]Off Peak Detail'!CU39)+(0.170212765957447*'[2]Off Peak Detail'!CU58)</f>
        <v>26.242129224412</v>
      </c>
      <c r="DA20" s="51" t="n">
        <f aca="false">(0.6*'[2]Off Peak Detail'!CV20)+(0.2*'[2]Off Peak Detail'!CV39)+(0.2*'[2]Off Peak Detail'!CV58)</f>
        <v>20.1400009155273</v>
      </c>
      <c r="DB20" s="51" t="n">
        <f aca="false">(0.659574468085106*'[2]Off Peak Detail'!CW20)+(0.170212765957447*'[2]Off Peak Detail'!CW39)+(0.170212765957447*'[2]Off Peak Detail'!CW58)</f>
        <v>17.8685128638085</v>
      </c>
      <c r="DC20" s="51" t="n">
        <f aca="false">(0.652173913043478*'[2]Off Peak Detail'!CX20)+(0.173913043478261*'[2]Off Peak Detail'!CX39)+(0.173913043478261*'[2]Off Peak Detail'!CX58)</f>
        <v>18.8660878720491</v>
      </c>
      <c r="DD20" s="51" t="n">
        <f aca="false">(0.607843137254902*'[2]Off Peak Detail'!CY20)+(0.196078431372549*'[2]Off Peak Detail'!CY39)+(0.196078431372549*'[2]Off Peak Detail'!CY58)</f>
        <v>22.5645107194489</v>
      </c>
      <c r="DE20" s="51" t="n">
        <f aca="false">(0.659574468085106*'[2]Off Peak Detail'!CZ20)+(0.170212765957447*'[2]Off Peak Detail'!CZ39)+(0.170212765957447*'[2]Off Peak Detail'!CZ58)</f>
        <v>25.8829787234043</v>
      </c>
      <c r="DF20" s="51" t="n">
        <f aca="false">(0.644444444444444*'[2]Off Peak Detail'!DA20)+(0.177777777777778*'[2]Off Peak Detail'!DA39)+(0.177777777777778*'[2]Off Peak Detail'!DA58)</f>
        <v>23.7764451768663</v>
      </c>
      <c r="DG20" s="51" t="n">
        <f aca="false">(0.607843137254902*'[2]Off Peak Detail'!DB20)+(0.196078431372549*'[2]Off Peak Detail'!DB39)+(0.196078431372549*'[2]Off Peak Detail'!DB58)</f>
        <v>22.9019607843137</v>
      </c>
      <c r="DH20" s="51" t="n">
        <f aca="false">(0.652173913043478*'[2]Off Peak Detail'!DC20)+(0.173913043478261*'[2]Off Peak Detail'!DC39)+(0.173913043478261*'[2]Off Peak Detail'!DC58)</f>
        <v>19.7382610155189</v>
      </c>
      <c r="DI20" s="51" t="n">
        <f aca="false">(0.63265306122449*'[2]Off Peak Detail'!DD20)+(0.204081632653061*'[2]Off Peak Detail'!DD39)+(0.163265306122449*'[2]Off Peak Detail'!DD58)</f>
        <v>20.1224497581015</v>
      </c>
      <c r="DJ20" s="51" t="n">
        <f aca="false">(0.625*'[2]Off Peak Detail'!DE20)+(0.166666666666667*'[2]Off Peak Detail'!DE39)+(0.208333333333333*'[2]Off Peak Detail'!DE58)</f>
        <v>23.7170842488607</v>
      </c>
      <c r="DK20" s="51" t="n">
        <f aca="false">(0.659574468085106*'[2]Off Peak Detail'!DF20)+(0.170212765957447*'[2]Off Peak Detail'!DF39)+(0.170212765957447*'[2]Off Peak Detail'!DF58)</f>
        <v>26.2527668729742</v>
      </c>
      <c r="DL20" s="51" t="n">
        <f aca="false">(0.607843137254902*'[2]Off Peak Detail'!DG20)+(0.196078431372549*'[2]Off Peak Detail'!DG39)+(0.196078431372549*'[2]Off Peak Detail'!DG58)</f>
        <v>26.8047075458601</v>
      </c>
      <c r="DM20" s="51" t="n">
        <f aca="false">(0.652173913043478*'[2]Off Peak Detail'!DH20)+(0.173913043478261*'[2]Off Peak Detail'!DH39)+(0.173913043478261*'[2]Off Peak Detail'!DH58)</f>
        <v>20.2573922198752</v>
      </c>
      <c r="DN20" s="51" t="n">
        <f aca="false">(0.659574468085106*'[2]Off Peak Detail'!DI20)+(0.170212765957447*'[2]Off Peak Detail'!DI39)+(0.170212765957447*'[2]Off Peak Detail'!DI58)</f>
        <v>18.198300097851</v>
      </c>
      <c r="DO20" s="51" t="n">
        <f aca="false">(0.6*'[2]Off Peak Detail'!DJ20)+(0.2*'[2]Off Peak Detail'!DJ39)+(0.2*'[2]Off Peak Detail'!DJ58)</f>
        <v>19.1400009155273</v>
      </c>
      <c r="DP20" s="51" t="n">
        <f aca="false">(0.659574468085106*'[2]Off Peak Detail'!DK20)+(0.170212765957447*'[2]Off Peak Detail'!DK39)+(0.170212765957447*'[2]Off Peak Detail'!DK58)</f>
        <v>22.7261711282933</v>
      </c>
      <c r="DQ20" s="51" t="n">
        <f aca="false">(0.63265306122449*'[2]Off Peak Detail'!DL20)+(0.204081632653061*'[2]Off Peak Detail'!DL39)+(0.163265306122449*'[2]Off Peak Detail'!DL58)</f>
        <v>26.6020408163265</v>
      </c>
      <c r="DR20" s="51" t="n">
        <f aca="false">(0.636363636363636*'[2]Off Peak Detail'!DM20)+(0.181818181818182*'[2]Off Peak Detail'!DM39)+(0.181818181818182*'[2]Off Peak Detail'!DM58)</f>
        <v>24.1350007490678</v>
      </c>
      <c r="DS20" s="51" t="n">
        <f aca="false">(0.63265306122449*'[2]Off Peak Detail'!DN20)+(0.163265306122449*'[2]Off Peak Detail'!DN39)+(0.204081632653061*'[2]Off Peak Detail'!DN58)</f>
        <v>23.1122448979592</v>
      </c>
      <c r="DT20" s="51" t="n">
        <f aca="false">(0.652173913043478*'[2]Off Peak Detail'!DO20)+(0.173913043478261*'[2]Off Peak Detail'!DO39)+(0.173913043478261*'[2]Off Peak Detail'!DO58)</f>
        <v>20.0643479720406</v>
      </c>
      <c r="DU20" s="51" t="n">
        <f aca="false">(0.607843137254902*'[2]Off Peak Detail'!DP20)+(0.196078431372549*'[2]Off Peak Detail'!DP39)+(0.196078431372549*'[2]Off Peak Detail'!DP58)</f>
        <v>20.2566674176384</v>
      </c>
      <c r="DV20" s="51" t="n">
        <f aca="false">(0.652173913043478*'[2]Off Peak Detail'!DQ20)+(0.173913043478261*'[2]Off Peak Detail'!DQ39)+(0.173913043478261*'[2]Off Peak Detail'!DQ58)</f>
        <v>24.2139139590056</v>
      </c>
      <c r="DW20" s="51" t="n">
        <f aca="false">(0.659574468085106*'[2]Off Peak Detail'!DR20)+(0.170212765957447*'[2]Off Peak Detail'!DR39)+(0.170212765957447*'[2]Off Peak Detail'!DR58)</f>
        <v>26.5825541070167</v>
      </c>
      <c r="DX20" s="51" t="n">
        <f aca="false">(0.607843137254902*'[2]Off Peak Detail'!DS20)+(0.196078431372549*'[2]Off Peak Detail'!DS39)+(0.196078431372549*'[2]Off Peak Detail'!DS58)</f>
        <v>27.1086291144876</v>
      </c>
      <c r="DY20" s="51" t="n">
        <f aca="false">(0.652173913043478*'[2]Off Peak Detail'!DT20)+(0.173913043478261*'[2]Off Peak Detail'!DT39)+(0.173913043478261*'[2]Off Peak Detail'!DT58)</f>
        <v>20.5834791763969</v>
      </c>
      <c r="DZ20" s="51" t="n">
        <f aca="false">(0.63265306122449*'[2]Off Peak Detail'!DU20)+(0.204081632653061*'[2]Off Peak Detail'!DU39)+(0.163265306122449*'[2]Off Peak Detail'!DU58)</f>
        <v>18.5998389185691</v>
      </c>
      <c r="EA20" s="51" t="n">
        <f aca="false">(0.625*'[2]Off Peak Detail'!DV20)+(0.166666666666667*'[2]Off Peak Detail'!DV39)+(0.208333333333333*'[2]Off Peak Detail'!DV58)</f>
        <v>19.3212509155273</v>
      </c>
      <c r="EB20" s="51" t="n">
        <f aca="false">(0.659574468085106*'[2]Off Peak Detail'!DW20)+(0.170212765957447*'[2]Off Peak Detail'!DW39)+(0.170212765957447*'[2]Off Peak Detail'!DW58)</f>
        <v>23.0559583623359</v>
      </c>
      <c r="EC20" s="51" t="n">
        <f aca="false">(0.607843137254902*'[2]Off Peak Detail'!DX20)+(0.196078431372549*'[2]Off Peak Detail'!DX39)+(0.196078431372549*'[2]Off Peak Detail'!DX58)</f>
        <v>26.8529411764706</v>
      </c>
      <c r="ED20" s="51" t="n">
        <f aca="false">(0.636363636363636*'[2]Off Peak Detail'!DY20)+(0.181818181818182*'[2]Off Peak Detail'!DY39)+(0.181818181818182*'[2]Off Peak Detail'!DY58)</f>
        <v>24.4531825672496</v>
      </c>
      <c r="EE20" s="51" t="n">
        <f aca="false">(0.659574468085106*'[2]Off Peak Detail'!DZ20)+(0.170212765957447*'[2]Off Peak Detail'!DZ39)+(0.170212765957447*'[2]Off Peak Detail'!DZ58)</f>
        <v>23.5744680851064</v>
      </c>
      <c r="EF20" s="51" t="n">
        <f aca="false">(0.652173913043478*'[2]Off Peak Detail'!EA20)+(0.173913043478261*'[2]Off Peak Detail'!EA39)+(0.173913043478261*'[2]Off Peak Detail'!EA58)</f>
        <v>20.3904349285623</v>
      </c>
      <c r="EG20" s="51" t="n">
        <f aca="false">(0.607843137254902*'[2]Off Peak Detail'!EB20)+(0.196078431372549*'[2]Off Peak Detail'!EB39)+(0.196078431372549*'[2]Off Peak Detail'!EB58)</f>
        <v>20.5605889862659</v>
      </c>
      <c r="EH20" s="51" t="n">
        <f aca="false">(0.652173913043478*'[2]Off Peak Detail'!EC20)+(0.173913043478261*'[2]Off Peak Detail'!EC39)+(0.173913043478261*'[2]Off Peak Detail'!EC58)</f>
        <v>24.5400009155273</v>
      </c>
      <c r="EI20" s="51" t="n">
        <f aca="false">(0.63265306122449*'[2]Off Peak Detail'!ED20)+(0.204081632653061*'[2]Off Peak Detail'!ED39)+(0.163265306122449*'[2]Off Peak Detail'!ED58)</f>
        <v>27.2542866298131</v>
      </c>
      <c r="EJ20" s="51" t="n">
        <f aca="false">(0.63265306122449*'[2]Off Peak Detail'!EE20)+(0.163265306122449*'[2]Off Peak Detail'!EE39)+(0.204081632653061*'[2]Off Peak Detail'!EE58)</f>
        <v>27.1726545995596</v>
      </c>
      <c r="EK20" s="51" t="n">
        <f aca="false">(0.652173913043478*'[2]Off Peak Detail'!EF20)+(0.173913043478261*'[2]Off Peak Detail'!EF39)+(0.173913043478261*'[2]Off Peak Detail'!EF58)</f>
        <v>20.9095661329187</v>
      </c>
      <c r="EL20" s="51" t="n">
        <f aca="false">(0.607843137254902*'[2]Off Peak Detail'!EG20)+(0.196078431372549*'[2]Off Peak Detail'!EG39)+(0.196078431372549*'[2]Off Peak Detail'!EG58)</f>
        <v>18.754217821009</v>
      </c>
      <c r="EM20" s="51" t="n">
        <f aca="false">(0.652173913043478*'[2]Off Peak Detail'!EH20)+(0.173913043478261*'[2]Off Peak Detail'!EH39)+(0.173913043478261*'[2]Off Peak Detail'!EH58)</f>
        <v>19.8443487416143</v>
      </c>
      <c r="EN20" s="51" t="n">
        <f aca="false">(0.659574468085106*'[2]Off Peak Detail'!EI20)+(0.170212765957447*'[2]Off Peak Detail'!EI39)+(0.170212765957447*'[2]Off Peak Detail'!EI58)</f>
        <v>23.3857455963784</v>
      </c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</row>
    <row r="21" customFormat="false" ht="13.7" hidden="false" customHeight="true" outlineLevel="0" collapsed="false">
      <c r="A21" s="52" t="s">
        <v>34</v>
      </c>
      <c r="B21" s="2" t="s">
        <v>35</v>
      </c>
      <c r="C21" s="51" t="n">
        <f aca="false">(0.647058823529412*'[2]Off Peak Detail'!D21)+(0.176470588235294*'[2]Off Peak Detail'!D40)+(0.176470588235294*'[2]Off Peak Detail'!D59)</f>
        <v>15.7938251495361</v>
      </c>
      <c r="D21" s="51" t="n">
        <f aca="false">(0.659574468085106*'[2]Off Peak Detail'!E21)+(0.170212765957447*'[2]Off Peak Detail'!E40)+(0.170212765957447*'[2]Off Peak Detail'!E59)</f>
        <v>15.6329798596971</v>
      </c>
      <c r="E21" s="51" t="n">
        <f aca="false">(0.6*'[2]Off Peak Detail'!F21)+(0.2*'[2]Off Peak Detail'!F40)+(0.2*'[2]Off Peak Detail'!F59)</f>
        <v>16.7600002288818</v>
      </c>
      <c r="F21" s="31" t="n">
        <f aca="false">AVERAGE(G21:I21)</f>
        <v>15.0428782426615</v>
      </c>
      <c r="G21" s="51" t="n">
        <f aca="false">(0.659574468085106*'[2]Off Peak Detail'!H21)+(0.170212765957447*'[2]Off Peak Detail'!H40)+(0.170212765957447*'[2]Off Peak Detail'!H59)</f>
        <v>13.8072359815557</v>
      </c>
      <c r="H21" s="51" t="n">
        <f aca="false">(0.652173913043478*'[2]Off Peak Detail'!I21)+(0.173913043478261*'[2]Off Peak Detail'!I40)+(0.173913043478261*'[2]Off Peak Detail'!I59)</f>
        <v>13.9782614915267</v>
      </c>
      <c r="I21" s="51" t="n">
        <f aca="false">(0.607843137254902*'[2]Off Peak Detail'!J21)+(0.196078431372549*'[2]Off Peak Detail'!J40)+(0.196078431372549*'[2]Off Peak Detail'!J59)</f>
        <v>17.343137254902</v>
      </c>
      <c r="J21" s="39" t="n">
        <v>15.5861099624634</v>
      </c>
      <c r="K21" s="31" t="n">
        <f aca="false">AVERAGE(L21:M21)</f>
        <v>18.754019665303</v>
      </c>
      <c r="L21" s="40" t="n">
        <f aca="false">AK21</f>
        <v>19.4921285751018</v>
      </c>
      <c r="M21" s="40" t="n">
        <f aca="false">AL21</f>
        <v>18.0159107555043</v>
      </c>
      <c r="N21" s="31" t="n">
        <f aca="false">AVERAGE(O21:P21)</f>
        <v>16.7298901615647</v>
      </c>
      <c r="O21" s="31" t="n">
        <f aca="false">AM21</f>
        <v>17.3880401312136</v>
      </c>
      <c r="P21" s="31" t="n">
        <f aca="false">AN21</f>
        <v>16.0717401919158</v>
      </c>
      <c r="Q21" s="31" t="n">
        <f aca="false">AO21</f>
        <v>17.88659651736</v>
      </c>
      <c r="R21" s="31" t="n">
        <f aca="false">AP21</f>
        <v>21.9900009155273</v>
      </c>
      <c r="S21" s="31" t="n">
        <f aca="false">AVERAGE(T21:U21)</f>
        <v>24.4495757728673</v>
      </c>
      <c r="T21" s="31" t="n">
        <f aca="false">AQ21</f>
        <v>24.1091498516976</v>
      </c>
      <c r="U21" s="31" t="n">
        <f aca="false">AR21</f>
        <v>24.790001694037</v>
      </c>
      <c r="V21" s="31" t="n">
        <f aca="false">AS21</f>
        <v>18.206667582194</v>
      </c>
      <c r="W21" s="31" t="n">
        <f aca="false">AVERAGE(X21:Z21)</f>
        <v>17.9921738807743</v>
      </c>
      <c r="X21" s="31" t="n">
        <f aca="false">AT21</f>
        <v>16.0546830765745</v>
      </c>
      <c r="Y21" s="40" t="n">
        <f aca="false">AU21</f>
        <v>17.2900009155273</v>
      </c>
      <c r="Z21" s="40" t="n">
        <f aca="false">AV21</f>
        <v>20.6318376502212</v>
      </c>
      <c r="AA21" s="39" t="n">
        <v>19.358290850388</v>
      </c>
      <c r="AB21" s="39" t="n">
        <v>19.9308904894151</v>
      </c>
      <c r="AC21" s="39" t="n">
        <v>20.8275930989495</v>
      </c>
      <c r="AD21" s="39" t="n">
        <v>21.1996964064888</v>
      </c>
      <c r="AE21" s="39" t="n">
        <v>22.1197706399436</v>
      </c>
      <c r="AF21" s="39" t="n">
        <v>21.8034269524238</v>
      </c>
      <c r="AG21" s="42" t="n">
        <v>21.0340653209399</v>
      </c>
      <c r="AH21" s="45"/>
      <c r="AI21" s="36"/>
      <c r="AJ21" s="3"/>
      <c r="AK21" s="51" t="n">
        <f aca="false">(0.659574468085106*'[2]Off Peak Detail'!AF21)+(0.170212765957447*'[2]Off Peak Detail'!AF40)+(0.170212765957447*'[2]Off Peak Detail'!AF59)</f>
        <v>19.4921285751018</v>
      </c>
      <c r="AL21" s="51" t="n">
        <f aca="false">(0.636363636363636*'[2]Off Peak Detail'!AG21)+(0.181818181818182*'[2]Off Peak Detail'!AG40)+(0.181818181818182*'[2]Off Peak Detail'!AG59)</f>
        <v>18.0159107555043</v>
      </c>
      <c r="AM21" s="51" t="n">
        <f aca="false">(0.607843137254902*'[2]Off Peak Detail'!AH21)+(0.196078431372549*'[2]Off Peak Detail'!AH40)+(0.196078431372549*'[2]Off Peak Detail'!AH59)</f>
        <v>17.3880401312136</v>
      </c>
      <c r="AN21" s="51" t="n">
        <f aca="false">(0.652173913043478*'[2]Off Peak Detail'!AI21)+(0.173913043478261*'[2]Off Peak Detail'!AI40)+(0.173913043478261*'[2]Off Peak Detail'!AI59)</f>
        <v>16.0717401919158</v>
      </c>
      <c r="AO21" s="51" t="n">
        <f aca="false">(0.659574468085106*'[2]Off Peak Detail'!AJ21)+(0.170212765957447*'[2]Off Peak Detail'!AJ40)+(0.170212765957447*'[2]Off Peak Detail'!AJ59)</f>
        <v>17.88659651736</v>
      </c>
      <c r="AP21" s="51" t="n">
        <f aca="false">(0.6*'[2]Off Peak Detail'!AK21)+(0.2*'[2]Off Peak Detail'!AK40)+(0.2*'[2]Off Peak Detail'!AK59)</f>
        <v>21.9900009155273</v>
      </c>
      <c r="AQ21" s="51" t="n">
        <f aca="false">(0.659574468085106*'[2]Off Peak Detail'!AL21)+(0.170212765957447*'[2]Off Peak Detail'!AL40)+(0.170212765957447*'[2]Off Peak Detail'!AL59)</f>
        <v>24.1091498516976</v>
      </c>
      <c r="AR21" s="51" t="n">
        <f aca="false">(0.63265306122449*'[2]Off Peak Detail'!AM21)+(0.204081632653061*'[2]Off Peak Detail'!AM40)+(0.163265306122449*'[2]Off Peak Detail'!AM59)</f>
        <v>24.790001694037</v>
      </c>
      <c r="AS21" s="51" t="n">
        <f aca="false">(0.625*'[2]Off Peak Detail'!AN21)+(0.166666666666667*'[2]Off Peak Detail'!AN40)+(0.208333333333333*'[2]Off Peak Detail'!AN59)</f>
        <v>18.206667582194</v>
      </c>
      <c r="AT21" s="51" t="n">
        <f aca="false">(0.659574468085106*'[2]Off Peak Detail'!AO21)+(0.170212765957447*'[2]Off Peak Detail'!AO40)+(0.170212765957447*'[2]Off Peak Detail'!AO59)</f>
        <v>16.0546830765745</v>
      </c>
      <c r="AU21" s="51" t="n">
        <f aca="false">(0.625*'[2]Off Peak Detail'!AP21)+(0.208333333333333*'[2]Off Peak Detail'!AP40)+(0.166666666666667*'[2]Off Peak Detail'!AP59)</f>
        <v>17.2900009155273</v>
      </c>
      <c r="AV21" s="51" t="n">
        <f aca="false">(0.63265306122449*'[2]Off Peak Detail'!AQ21)+(0.163265306122449*'[2]Off Peak Detail'!AQ40)+(0.204081632653061*'[2]Off Peak Detail'!AQ59)</f>
        <v>20.6318376502212</v>
      </c>
      <c r="AW21" s="51" t="n">
        <f aca="false">(0.659574468085106*'[2]Off Peak Detail'!AR21)+(0.170212765957447*'[2]Off Peak Detail'!AR40)+(0.170212765957447*'[2]Off Peak Detail'!AR59)</f>
        <v>23.4538291768825</v>
      </c>
      <c r="AX21" s="51" t="n">
        <f aca="false">(0.636363636363636*'[2]Off Peak Detail'!AS21)+(0.181818181818182*'[2]Off Peak Detail'!AS40)+(0.181818181818182*'[2]Off Peak Detail'!AS59)</f>
        <v>21.4340910478072</v>
      </c>
      <c r="AY21" s="51" t="n">
        <f aca="false">(0.607843137254902*'[2]Off Peak Detail'!AT21)+(0.196078431372549*'[2]Off Peak Detail'!AT40)+(0.196078431372549*'[2]Off Peak Detail'!AT59)</f>
        <v>20.5762738994524</v>
      </c>
      <c r="AZ21" s="51" t="n">
        <f aca="false">(0.652173913043478*'[2]Off Peak Detail'!AU21)+(0.173913043478261*'[2]Off Peak Detail'!AU40)+(0.173913043478261*'[2]Off Peak Detail'!AU59)</f>
        <v>17.3239125790803</v>
      </c>
      <c r="BA21" s="51" t="n">
        <f aca="false">(0.63265306122449*'[2]Off Peak Detail'!AV21)+(0.204081632653061*'[2]Off Peak Detail'!AV40)+(0.163265306122449*'[2]Off Peak Detail'!AV59)</f>
        <v>17.787551412777</v>
      </c>
      <c r="BB21" s="51" t="n">
        <f aca="false">(0.625*'[2]Off Peak Detail'!AW21)+(0.166666666666667*'[2]Off Peak Detail'!AW40)+(0.208333333333333*'[2]Off Peak Detail'!AW59)</f>
        <v>21.085833867391</v>
      </c>
      <c r="BC21" s="51" t="n">
        <f aca="false">(0.659574468085106*'[2]Off Peak Detail'!AX21)+(0.170212765957447*'[2]Off Peak Detail'!AX40)+(0.170212765957447*'[2]Off Peak Detail'!AX59)</f>
        <v>23.5312771086997</v>
      </c>
      <c r="BD21" s="51" t="n">
        <f aca="false">(0.607843137254902*'[2]Off Peak Detail'!AY21)+(0.196078431372549*'[2]Off Peak Detail'!AY40)+(0.196078431372549*'[2]Off Peak Detail'!AY59)</f>
        <v>24.2182365866268</v>
      </c>
      <c r="BE21" s="51" t="n">
        <f aca="false">(0.652173913043478*'[2]Off Peak Detail'!AZ21)+(0.173913043478261*'[2]Off Peak Detail'!AZ40)+(0.173913043478261*'[2]Off Peak Detail'!AZ59)</f>
        <v>17.5552179087763</v>
      </c>
      <c r="BF21" s="51" t="n">
        <f aca="false">(0.659574468085106*'[2]Off Peak Detail'!BA21)+(0.170212765957447*'[2]Off Peak Detail'!BA40)+(0.170212765957447*'[2]Off Peak Detail'!BA59)</f>
        <v>15.4768109625958</v>
      </c>
      <c r="BG21" s="51" t="n">
        <f aca="false">(0.6*'[2]Off Peak Detail'!BB21)+(0.2*'[2]Off Peak Detail'!BB40)+(0.2*'[2]Off Peak Detail'!BB59)</f>
        <v>16.5740005493164</v>
      </c>
      <c r="BH21" s="51" t="n">
        <f aca="false">(0.659574468085106*'[2]Off Peak Detail'!BC21)+(0.170212765957447*'[2]Off Peak Detail'!BC40)+(0.170212765957447*'[2]Off Peak Detail'!BC59)</f>
        <v>20.0046813640189</v>
      </c>
      <c r="BI21" s="51" t="n">
        <f aca="false">(0.63265306122449*'[2]Off Peak Detail'!BD21)+(0.204081632653061*'[2]Off Peak Detail'!BD40)+(0.163265306122449*'[2]Off Peak Detail'!BD59)</f>
        <v>24.2963263064015</v>
      </c>
      <c r="BJ21" s="51" t="n">
        <f aca="false">(0.617021276595745*'[2]Off Peak Detail'!BE21)+(0.170212765957447*'[2]Off Peak Detail'!BE40)+(0.212765957446809*'[2]Off Peak Detail'!BE59)</f>
        <v>22.0734686344228</v>
      </c>
      <c r="BK21" s="51" t="n">
        <f aca="false">(0.659574468085106*'[2]Off Peak Detail'!BF21)+(0.170212765957447*'[2]Off Peak Detail'!BF40)+(0.170212765957447*'[2]Off Peak Detail'!BF59)</f>
        <v>21.2178721326463</v>
      </c>
      <c r="BL21" s="51" t="n">
        <f aca="false">(0.652173913043478*'[2]Off Peak Detail'!BG21)+(0.173913043478261*'[2]Off Peak Detail'!BG40)+(0.173913043478261*'[2]Off Peak Detail'!BG59)</f>
        <v>18.047826020614</v>
      </c>
      <c r="BM21" s="51" t="n">
        <f aca="false">(0.607843137254902*'[2]Off Peak Detail'!BH21)+(0.196078431372549*'[2]Off Peak Detail'!BH40)+(0.196078431372549*'[2]Off Peak Detail'!BH59)</f>
        <v>18.3449027117561</v>
      </c>
      <c r="BN21" s="51" t="n">
        <f aca="false">(0.652173913043478*'[2]Off Peak Detail'!BI21)+(0.173913043478261*'[2]Off Peak Detail'!BI40)+(0.173913043478261*'[2]Off Peak Detail'!BI59)</f>
        <v>22.2356530894404</v>
      </c>
      <c r="BO21" s="51" t="n">
        <f aca="false">(0.63265306122449*'[2]Off Peak Detail'!BJ21)+(0.204081632653061*'[2]Off Peak Detail'!BJ40)+(0.163265306122449*'[2]Off Peak Detail'!BJ59)</f>
        <v>24.9889805073641</v>
      </c>
      <c r="BP21" s="51" t="n">
        <f aca="false">(0.63265306122449*'[2]Off Peak Detail'!BK21)+(0.163265306122449*'[2]Off Peak Detail'!BK40)+(0.204081632653061*'[2]Off Peak Detail'!BK59)</f>
        <v>24.9073484771106</v>
      </c>
      <c r="BQ21" s="51" t="n">
        <f aca="false">(0.652173913043478*'[2]Off Peak Detail'!BL21)+(0.173913043478261*'[2]Off Peak Detail'!BL40)+(0.173913043478261*'[2]Off Peak Detail'!BL59)</f>
        <v>18.6052183068317</v>
      </c>
      <c r="BR21" s="51" t="n">
        <f aca="false">(0.607843137254902*'[2]Off Peak Detail'!BM21)+(0.196078431372549*'[2]Off Peak Detail'!BM40)+(0.196078431372549*'[2]Off Peak Detail'!BM59)</f>
        <v>16.5385315464992</v>
      </c>
      <c r="BS21" s="51" t="n">
        <f aca="false">(0.652173913043478*'[2]Off Peak Detail'!BN21)+(0.173913043478261*'[2]Off Peak Detail'!BN40)+(0.173913043478261*'[2]Off Peak Detail'!BN59)</f>
        <v>17.5400009155273</v>
      </c>
      <c r="BT21" s="51" t="n">
        <f aca="false">(0.659574468085106*'[2]Off Peak Detail'!BO21)+(0.170212765957447*'[2]Off Peak Detail'!BO40)+(0.170212765957447*'[2]Off Peak Detail'!BO59)</f>
        <v>21.0665966602082</v>
      </c>
      <c r="BU21" s="51" t="n">
        <f aca="false">(0.607843137254902*'[2]Off Peak Detail'!BP21)+(0.196078431372549*'[2]Off Peak Detail'!BP40)+(0.196078431372549*'[2]Off Peak Detail'!BP59)</f>
        <v>24.8980389763327</v>
      </c>
      <c r="BV21" s="51" t="n">
        <f aca="false">(0.636363636363636*'[2]Off Peak Detail'!BQ21)+(0.181818181818182*'[2]Off Peak Detail'!BQ40)+(0.181818181818182*'[2]Off Peak Detail'!BQ59)</f>
        <v>22.4586368907582</v>
      </c>
      <c r="BW21" s="51" t="n">
        <f aca="false">(0.659574468085106*'[2]Off Peak Detail'!BR21)+(0.170212765957447*'[2]Off Peak Detail'!BR40)+(0.170212765957447*'[2]Off Peak Detail'!BR59)</f>
        <v>21.5476593666888</v>
      </c>
      <c r="BX21" s="51" t="n">
        <f aca="false">(0.625*'[2]Off Peak Detail'!BS21)+(0.208333333333333*'[2]Off Peak Detail'!BS40)+(0.166666666666667*'[2]Off Peak Detail'!BS59)</f>
        <v>18.4787499109904</v>
      </c>
      <c r="BY21" s="51" t="n">
        <f aca="false">(0.63265306122449*'[2]Off Peak Detail'!BT21)+(0.163265306122449*'[2]Off Peak Detail'!BT40)+(0.204081632653061*'[2]Off Peak Detail'!BT59)</f>
        <v>18.5410211524185</v>
      </c>
      <c r="BZ21" s="51" t="n">
        <f aca="false">(0.652173913043478*'[2]Off Peak Detail'!BU21)+(0.173913043478261*'[2]Off Peak Detail'!BU40)+(0.173913043478261*'[2]Off Peak Detail'!BU59)</f>
        <v>22.5617400459621</v>
      </c>
      <c r="CA21" s="51" t="n">
        <f aca="false">(0.607843137254902*'[2]Off Peak Detail'!BV21)+(0.196078431372549*'[2]Off Peak Detail'!BV40)+(0.196078431372549*'[2]Off Peak Detail'!BV59)</f>
        <v>25.285098954743</v>
      </c>
      <c r="CB21" s="51" t="n">
        <f aca="false">(0.659574468085106*'[2]Off Peak Detail'!BW21)+(0.170212765957447*'[2]Off Peak Detail'!BW40)+(0.170212765957447*'[2]Off Peak Detail'!BW59)</f>
        <v>25.242129224412</v>
      </c>
      <c r="CC21" s="51" t="n">
        <f aca="false">(0.652173913043478*'[2]Off Peak Detail'!BX21)+(0.173913043478261*'[2]Off Peak Detail'!BX40)+(0.173913043478261*'[2]Off Peak Detail'!BX59)</f>
        <v>18.9313052633534</v>
      </c>
      <c r="CD21" s="51" t="n">
        <f aca="false">(0.607843137254902*'[2]Off Peak Detail'!BY21)+(0.196078431372549*'[2]Off Peak Detail'!BY40)+(0.196078431372549*'[2]Off Peak Detail'!BY59)</f>
        <v>16.8424531151267</v>
      </c>
      <c r="CE21" s="51" t="n">
        <f aca="false">(0.652173913043478*'[2]Off Peak Detail'!BZ21)+(0.173913043478261*'[2]Off Peak Detail'!BZ40)+(0.173913043478261*'[2]Off Peak Detail'!BZ59)</f>
        <v>17.8660878720491</v>
      </c>
      <c r="CF21" s="51" t="n">
        <f aca="false">(0.63265306122449*'[2]Off Peak Detail'!CA21)+(0.204081632653061*'[2]Off Peak Detail'!CA40)+(0.163265306122449*'[2]Off Peak Detail'!CA59)</f>
        <v>21.5961233645069</v>
      </c>
      <c r="CG21" s="51" t="n">
        <f aca="false">(0.63265306122449*'[2]Off Peak Detail'!CB21)+(0.163265306122449*'[2]Off Peak Detail'!CB40)+(0.204081632653061*'[2]Off Peak Detail'!CB59)</f>
        <v>24.8167344696668</v>
      </c>
      <c r="CH21" s="51" t="n">
        <f aca="false">(0.636363636363636*'[2]Off Peak Detail'!CC21)+(0.181818181818182*'[2]Off Peak Detail'!CC40)+(0.181818181818182*'[2]Off Peak Detail'!CC59)</f>
        <v>22.77681870894</v>
      </c>
      <c r="CI21" s="51" t="n">
        <f aca="false">(0.659574468085106*'[2]Off Peak Detail'!CD21)+(0.170212765957447*'[2]Off Peak Detail'!CD40)+(0.170212765957447*'[2]Off Peak Detail'!CD59)</f>
        <v>21.8774466007314</v>
      </c>
      <c r="CJ21" s="51" t="n">
        <f aca="false">(0.6*'[2]Off Peak Detail'!CE21)+(0.2*'[2]Off Peak Detail'!CE40)+(0.2*'[2]Off Peak Detail'!CE59)</f>
        <v>18.6549999237061</v>
      </c>
      <c r="CK21" s="51" t="n">
        <f aca="false">(0.659574468085106*'[2]Off Peak Detail'!CF21)+(0.170212765957447*'[2]Off Peak Detail'!CF40)+(0.170212765957447*'[2]Off Peak Detail'!CF59)</f>
        <v>19.0302135386366</v>
      </c>
      <c r="CL21" s="51" t="n">
        <f aca="false">(0.652173913043478*'[2]Off Peak Detail'!CG21)+(0.173913043478261*'[2]Off Peak Detail'!CG40)+(0.173913043478261*'[2]Off Peak Detail'!CG59)</f>
        <v>22.8878270024839</v>
      </c>
      <c r="CM21" s="51" t="n">
        <f aca="false">(0.607843137254902*'[2]Off Peak Detail'!CH21)+(0.196078431372549*'[2]Off Peak Detail'!CH40)+(0.196078431372549*'[2]Off Peak Detail'!CH59)</f>
        <v>25.5890205233705</v>
      </c>
      <c r="CN21" s="51" t="n">
        <f aca="false">(0.659574468085106*'[2]Off Peak Detail'!CI21)+(0.170212765957447*'[2]Off Peak Detail'!CI40)+(0.170212765957447*'[2]Off Peak Detail'!CI59)</f>
        <v>25.5719164584545</v>
      </c>
      <c r="CO21" s="51" t="n">
        <f aca="false">(0.625*'[2]Off Peak Detail'!CJ21)+(0.208333333333333*'[2]Off Peak Detail'!CJ40)+(0.166666666666667*'[2]Off Peak Detail'!CJ59)</f>
        <v>19.4670842488607</v>
      </c>
      <c r="CP21" s="51" t="n">
        <f aca="false">(0.63265306122449*'[2]Off Peak Detail'!CK21)+(0.163265306122449*'[2]Off Peak Detail'!CK40)+(0.204081632653061*'[2]Off Peak Detail'!CK59)</f>
        <v>17.0590429889913</v>
      </c>
      <c r="CQ21" s="51" t="n">
        <f aca="false">(0.652173913043478*'[2]Off Peak Detail'!CL21)+(0.173913043478261*'[2]Off Peak Detail'!CL40)+(0.173913043478261*'[2]Off Peak Detail'!CL59)</f>
        <v>18.1921748285708</v>
      </c>
      <c r="CR21" s="51" t="n">
        <f aca="false">(0.607843137254902*'[2]Off Peak Detail'!CM21)+(0.196078431372549*'[2]Off Peak Detail'!CM40)+(0.196078431372549*'[2]Off Peak Detail'!CM59)</f>
        <v>21.8684322880764</v>
      </c>
      <c r="CS21" s="51" t="n">
        <f aca="false">(0.659574468085106*'[2]Off Peak Detail'!CN21)+(0.170212765957447*'[2]Off Peak Detail'!CN40)+(0.170212765957447*'[2]Off Peak Detail'!CN59)</f>
        <v>25.1753189411569</v>
      </c>
      <c r="CT21" s="51" t="n">
        <f aca="false">(0.636363636363636*'[2]Off Peak Detail'!CO21)+(0.181818181818182*'[2]Off Peak Detail'!CO40)+(0.181818181818182*'[2]Off Peak Detail'!CO59)</f>
        <v>23.0950005271218</v>
      </c>
      <c r="CU21" s="51" t="n">
        <f aca="false">(0.63265306122449*'[2]Off Peak Detail'!CP21)+(0.204081632653061*'[2]Off Peak Detail'!CP40)+(0.163265306122449*'[2]Off Peak Detail'!CP59)</f>
        <v>22.2963263064015</v>
      </c>
      <c r="CV21" s="51" t="n">
        <f aca="false">(0.625*'[2]Off Peak Detail'!CQ21)+(0.166666666666667*'[2]Off Peak Detail'!CQ40)+(0.208333333333333*'[2]Off Peak Detail'!CQ59)</f>
        <v>18.8743749459585</v>
      </c>
      <c r="CW21" s="51" t="n">
        <f aca="false">(0.659574468085106*'[2]Off Peak Detail'!CR21)+(0.170212765957447*'[2]Off Peak Detail'!CR40)+(0.170212765957447*'[2]Off Peak Detail'!CR59)</f>
        <v>19.3600007726791</v>
      </c>
      <c r="CX21" s="51" t="n">
        <f aca="false">(0.625*'[2]Off Peak Detail'!CS21)+(0.208333333333333*'[2]Off Peak Detail'!CS40)+(0.166666666666667*'[2]Off Peak Detail'!CS59)</f>
        <v>23.425417582194</v>
      </c>
      <c r="CY21" s="51" t="n">
        <f aca="false">(0.63265306122449*'[2]Off Peak Detail'!CT21)+(0.163265306122449*'[2]Off Peak Detail'!CT40)+(0.204081632653061*'[2]Off Peak Detail'!CT59)</f>
        <v>25.55020499716</v>
      </c>
      <c r="CZ21" s="51" t="n">
        <f aca="false">(0.659574468085106*'[2]Off Peak Detail'!CU21)+(0.170212765957447*'[2]Off Peak Detail'!CU40)+(0.170212765957447*'[2]Off Peak Detail'!CU59)</f>
        <v>25.9017036924971</v>
      </c>
      <c r="DA21" s="51" t="n">
        <f aca="false">(0.6*'[2]Off Peak Detail'!CV21)+(0.2*'[2]Off Peak Detail'!CV40)+(0.2*'[2]Off Peak Detail'!CV59)</f>
        <v>19.7400009155273</v>
      </c>
      <c r="DB21" s="51" t="n">
        <f aca="false">(0.659574468085106*'[2]Off Peak Detail'!CW21)+(0.170212765957447*'[2]Off Peak Detail'!CW40)+(0.170212765957447*'[2]Off Peak Detail'!CW59)</f>
        <v>17.5280873318936</v>
      </c>
      <c r="DC21" s="51" t="n">
        <f aca="false">(0.652173913043478*'[2]Off Peak Detail'!CX21)+(0.173913043478261*'[2]Off Peak Detail'!CX40)+(0.173913043478261*'[2]Off Peak Detail'!CX59)</f>
        <v>18.5182617850926</v>
      </c>
      <c r="DD21" s="51" t="n">
        <f aca="false">(0.607843137254902*'[2]Off Peak Detail'!CY21)+(0.196078431372549*'[2]Off Peak Detail'!CY40)+(0.196078431372549*'[2]Off Peak Detail'!CY59)</f>
        <v>22.1723538567038</v>
      </c>
      <c r="DE21" s="51" t="n">
        <f aca="false">(0.659574468085106*'[2]Off Peak Detail'!CZ21)+(0.170212765957447*'[2]Off Peak Detail'!CZ40)+(0.170212765957447*'[2]Off Peak Detail'!CZ59)</f>
        <v>25.5051061751995</v>
      </c>
      <c r="DF21" s="51" t="n">
        <f aca="false">(0.644444444444444*'[2]Off Peak Detail'!DA21)+(0.177777777777778*'[2]Off Peak Detail'!DA40)+(0.177777777777778*'[2]Off Peak Detail'!DA59)</f>
        <v>23.3817782931858</v>
      </c>
      <c r="DG21" s="51" t="n">
        <f aca="false">(0.607843137254902*'[2]Off Peak Detail'!DB21)+(0.196078431372549*'[2]Off Peak Detail'!DB40)+(0.196078431372549*'[2]Off Peak Detail'!DB59)</f>
        <v>22.4666664273131</v>
      </c>
      <c r="DH21" s="51" t="n">
        <f aca="false">(0.652173913043478*'[2]Off Peak Detail'!DC21)+(0.173913043478261*'[2]Off Peak Detail'!DC40)+(0.173913043478261*'[2]Off Peak Detail'!DC59)</f>
        <v>19.3521738467009</v>
      </c>
      <c r="DI21" s="51" t="n">
        <f aca="false">(0.63265306122449*'[2]Off Peak Detail'!DD21)+(0.204081632653061*'[2]Off Peak Detail'!DD40)+(0.163265306122449*'[2]Off Peak Detail'!DD59)</f>
        <v>19.755102819326</v>
      </c>
      <c r="DJ21" s="51" t="n">
        <f aca="false">(0.625*'[2]Off Peak Detail'!DE21)+(0.166666666666667*'[2]Off Peak Detail'!DE40)+(0.208333333333333*'[2]Off Peak Detail'!DE59)</f>
        <v>23.3420842488607</v>
      </c>
      <c r="DK21" s="51" t="n">
        <f aca="false">(0.659574468085106*'[2]Off Peak Detail'!DF21)+(0.170212765957447*'[2]Off Peak Detail'!DF40)+(0.170212765957447*'[2]Off Peak Detail'!DF59)</f>
        <v>25.9123413410593</v>
      </c>
      <c r="DL21" s="51" t="n">
        <f aca="false">(0.607843137254902*'[2]Off Peak Detail'!DG21)+(0.196078431372549*'[2]Off Peak Detail'!DG40)+(0.196078431372549*'[2]Off Peak Detail'!DG59)</f>
        <v>26.412550683115</v>
      </c>
      <c r="DM21" s="51" t="n">
        <f aca="false">(0.652173913043478*'[2]Off Peak Detail'!DH21)+(0.173913043478261*'[2]Off Peak Detail'!DH40)+(0.173913043478261*'[2]Off Peak Detail'!DH59)</f>
        <v>19.9095661329187</v>
      </c>
      <c r="DN21" s="51" t="n">
        <f aca="false">(0.659574468085106*'[2]Off Peak Detail'!DI21)+(0.170212765957447*'[2]Off Peak Detail'!DI40)+(0.170212765957447*'[2]Off Peak Detail'!DI59)</f>
        <v>17.8578745659361</v>
      </c>
      <c r="DO21" s="51" t="n">
        <f aca="false">(0.6*'[2]Off Peak Detail'!DJ21)+(0.2*'[2]Off Peak Detail'!DJ40)+(0.2*'[2]Off Peak Detail'!DJ59)</f>
        <v>18.7400009155273</v>
      </c>
      <c r="DP21" s="51" t="n">
        <f aca="false">(0.659574468085106*'[2]Off Peak Detail'!DK21)+(0.170212765957447*'[2]Off Peak Detail'!DK40)+(0.170212765957447*'[2]Off Peak Detail'!DK59)</f>
        <v>22.3857455963784</v>
      </c>
      <c r="DQ21" s="51" t="n">
        <f aca="false">(0.63265306122449*'[2]Off Peak Detail'!DL21)+(0.204081632653061*'[2]Off Peak Detail'!DL40)+(0.163265306122449*'[2]Off Peak Detail'!DL59)</f>
        <v>26.1942854900749</v>
      </c>
      <c r="DR21" s="51" t="n">
        <f aca="false">(0.636363636363636*'[2]Off Peak Detail'!DM21)+(0.181818181818182*'[2]Off Peak Detail'!DM40)+(0.181818181818182*'[2]Off Peak Detail'!DM59)</f>
        <v>23.7313641634854</v>
      </c>
      <c r="DS21" s="51" t="n">
        <f aca="false">(0.63265306122449*'[2]Off Peak Detail'!DN21)+(0.163265306122449*'[2]Off Peak Detail'!DN40)+(0.204081632653061*'[2]Off Peak Detail'!DN59)</f>
        <v>22.7044895717076</v>
      </c>
      <c r="DT21" s="51" t="n">
        <f aca="false">(0.652173913043478*'[2]Off Peak Detail'!DO21)+(0.173913043478261*'[2]Off Peak Detail'!DO40)+(0.173913043478261*'[2]Off Peak Detail'!DO59)</f>
        <v>19.6782608032227</v>
      </c>
      <c r="DU21" s="51" t="n">
        <f aca="false">(0.607843137254902*'[2]Off Peak Detail'!DP21)+(0.196078431372549*'[2]Off Peak Detail'!DP40)+(0.196078431372549*'[2]Off Peak Detail'!DP59)</f>
        <v>19.8645105548933</v>
      </c>
      <c r="DV21" s="51" t="n">
        <f aca="false">(0.652173913043478*'[2]Off Peak Detail'!DQ21)+(0.173913043478261*'[2]Off Peak Detail'!DQ40)+(0.173913043478261*'[2]Off Peak Detail'!DQ59)</f>
        <v>23.8660878720491</v>
      </c>
      <c r="DW21" s="51" t="n">
        <f aca="false">(0.659574468085106*'[2]Off Peak Detail'!DR21)+(0.170212765957447*'[2]Off Peak Detail'!DR40)+(0.170212765957447*'[2]Off Peak Detail'!DR59)</f>
        <v>26.2421285751018</v>
      </c>
      <c r="DX21" s="51" t="n">
        <f aca="false">(0.607843137254902*'[2]Off Peak Detail'!DS21)+(0.196078431372549*'[2]Off Peak Detail'!DS40)+(0.196078431372549*'[2]Off Peak Detail'!DS59)</f>
        <v>26.7164722517425</v>
      </c>
      <c r="DY21" s="51" t="n">
        <f aca="false">(0.652173913043478*'[2]Off Peak Detail'!DT21)+(0.173913043478261*'[2]Off Peak Detail'!DT40)+(0.173913043478261*'[2]Off Peak Detail'!DT59)</f>
        <v>20.2356530894404</v>
      </c>
      <c r="DZ21" s="51" t="n">
        <f aca="false">(0.63265306122449*'[2]Off Peak Detail'!DU21)+(0.204081632653061*'[2]Off Peak Detail'!DU40)+(0.163265306122449*'[2]Off Peak Detail'!DU59)</f>
        <v>18.2324919797936</v>
      </c>
      <c r="EA21" s="51" t="n">
        <f aca="false">(0.625*'[2]Off Peak Detail'!DV21)+(0.166666666666667*'[2]Off Peak Detail'!DV40)+(0.208333333333333*'[2]Off Peak Detail'!DV59)</f>
        <v>18.9462509155273</v>
      </c>
      <c r="EB21" s="51" t="n">
        <f aca="false">(0.659574468085106*'[2]Off Peak Detail'!DW21)+(0.170212765957447*'[2]Off Peak Detail'!DW40)+(0.170212765957447*'[2]Off Peak Detail'!DW59)</f>
        <v>22.715532830421</v>
      </c>
      <c r="EC21" s="51" t="n">
        <f aca="false">(0.607843137254902*'[2]Off Peak Detail'!DX21)+(0.196078431372549*'[2]Off Peak Detail'!DX40)+(0.196078431372549*'[2]Off Peak Detail'!DX59)</f>
        <v>26.41764681947</v>
      </c>
      <c r="ED21" s="51" t="n">
        <f aca="false">(0.636363636363636*'[2]Off Peak Detail'!DY21)+(0.181818181818182*'[2]Off Peak Detail'!DY40)+(0.181818181818182*'[2]Off Peak Detail'!DY59)</f>
        <v>24.0495459816673</v>
      </c>
      <c r="EE21" s="51" t="n">
        <f aca="false">(0.659574468085106*'[2]Off Peak Detail'!DZ21)+(0.170212765957447*'[2]Off Peak Detail'!DZ40)+(0.170212765957447*'[2]Off Peak Detail'!DZ59)</f>
        <v>23.1965955369016</v>
      </c>
      <c r="EF21" s="51" t="n">
        <f aca="false">(0.652173913043478*'[2]Off Peak Detail'!EA21)+(0.173913043478261*'[2]Off Peak Detail'!EA40)+(0.173913043478261*'[2]Off Peak Detail'!EA59)</f>
        <v>20.0043477597444</v>
      </c>
      <c r="EG21" s="51" t="n">
        <f aca="false">(0.607843137254902*'[2]Off Peak Detail'!EB21)+(0.196078431372549*'[2]Off Peak Detail'!EB40)+(0.196078431372549*'[2]Off Peak Detail'!EB59)</f>
        <v>20.1684321235208</v>
      </c>
      <c r="EH21" s="51" t="n">
        <f aca="false">(0.652173913043478*'[2]Off Peak Detail'!EC21)+(0.173913043478261*'[2]Off Peak Detail'!EC40)+(0.173913043478261*'[2]Off Peak Detail'!EC59)</f>
        <v>24.1921748285708</v>
      </c>
      <c r="EI21" s="51" t="n">
        <f aca="false">(0.63265306122449*'[2]Off Peak Detail'!ED21)+(0.204081632653061*'[2]Off Peak Detail'!ED40)+(0.163265306122449*'[2]Off Peak Detail'!ED59)</f>
        <v>26.8869396910375</v>
      </c>
      <c r="EJ21" s="51" t="n">
        <f aca="false">(0.63265306122449*'[2]Off Peak Detail'!EE21)+(0.163265306122449*'[2]Off Peak Detail'!EE40)+(0.204081632653061*'[2]Off Peak Detail'!EE59)</f>
        <v>26.805307660784</v>
      </c>
      <c r="EK21" s="51" t="n">
        <f aca="false">(0.652173913043478*'[2]Off Peak Detail'!EF21)+(0.173913043478261*'[2]Off Peak Detail'!EF40)+(0.173913043478261*'[2]Off Peak Detail'!EF59)</f>
        <v>20.5617400459621</v>
      </c>
      <c r="EL21" s="51" t="n">
        <f aca="false">(0.607843137254902*'[2]Off Peak Detail'!EG21)+(0.196078431372549*'[2]Off Peak Detail'!EG40)+(0.196078431372549*'[2]Off Peak Detail'!EG59)</f>
        <v>18.3620609582639</v>
      </c>
      <c r="EM21" s="51" t="n">
        <f aca="false">(0.652173913043478*'[2]Off Peak Detail'!EH21)+(0.173913043478261*'[2]Off Peak Detail'!EH40)+(0.173913043478261*'[2]Off Peak Detail'!EH59)</f>
        <v>19.4965226546578</v>
      </c>
      <c r="EN21" s="51" t="n">
        <f aca="false">(0.659574468085106*'[2]Off Peak Detail'!EI21)+(0.170212765957447*'[2]Off Peak Detail'!EI40)+(0.170212765957447*'[2]Off Peak Detail'!EI59)</f>
        <v>23.0453200644635</v>
      </c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</row>
    <row r="22" customFormat="false" ht="13.7" hidden="false" customHeight="true" outlineLevel="0" collapsed="false">
      <c r="A22" s="52" t="s">
        <v>36</v>
      </c>
      <c r="B22" s="2" t="s">
        <v>36</v>
      </c>
      <c r="C22" s="51" t="n">
        <f aca="false">(0.647058823529412*'[2]Off Peak Detail'!D22)+(0.176470588235294*'[2]Off Peak Detail'!D41)+(0.176470588235294*'[2]Off Peak Detail'!D60)</f>
        <v>22.6882381439209</v>
      </c>
      <c r="D22" s="51" t="n">
        <f aca="false">(0.659574468085106*'[2]Off Peak Detail'!E22)+(0.170212765957447*'[2]Off Peak Detail'!E41)+(0.170212765957447*'[2]Off Peak Detail'!E60)</f>
        <v>22.3451077481534</v>
      </c>
      <c r="E22" s="51" t="n">
        <f aca="false">(0.6*'[2]Off Peak Detail'!F22)+(0.2*'[2]Off Peak Detail'!F41)+(0.2*'[2]Off Peak Detail'!F60)</f>
        <v>16.4809997558594</v>
      </c>
      <c r="F22" s="31" t="n">
        <f aca="false">AVERAGE(G22:I22)</f>
        <v>15.7026782423397</v>
      </c>
      <c r="G22" s="51" t="n">
        <f aca="false">(0.659574468085106*'[2]Off Peak Detail'!H22)+(0.170212765957447*'[2]Off Peak Detail'!H41)+(0.170212765957447*'[2]Off Peak Detail'!H60)</f>
        <v>14.2274472662743</v>
      </c>
      <c r="H22" s="51" t="n">
        <f aca="false">(0.652173913043478*'[2]Off Peak Detail'!I22)+(0.173913043478261*'[2]Off Peak Detail'!I41)+(0.173913043478261*'[2]Off Peak Detail'!I60)</f>
        <v>14.6899999120961</v>
      </c>
      <c r="I22" s="51" t="n">
        <f aca="false">(0.607843137254902*'[2]Off Peak Detail'!J22)+(0.196078431372549*'[2]Off Peak Detail'!J41)+(0.196078431372549*'[2]Off Peak Detail'!J60)</f>
        <v>18.1905875486486</v>
      </c>
      <c r="J22" s="39" t="n">
        <v>17.8829822956432</v>
      </c>
      <c r="K22" s="31" t="n">
        <f aca="false">AVERAGE(L22:M22)</f>
        <v>19.3507166591327</v>
      </c>
      <c r="L22" s="40" t="n">
        <f aca="false">AK22</f>
        <v>20.0823414173532</v>
      </c>
      <c r="M22" s="40" t="n">
        <f aca="false">AL22</f>
        <v>18.6190919009122</v>
      </c>
      <c r="N22" s="31" t="n">
        <f aca="false">AVERAGE(O22:P22)</f>
        <v>17.3353201975095</v>
      </c>
      <c r="O22" s="31" t="n">
        <f aca="false">AM22</f>
        <v>18.0041184518852</v>
      </c>
      <c r="P22" s="31" t="n">
        <f aca="false">AN22</f>
        <v>16.6665219431338</v>
      </c>
      <c r="Q22" s="31" t="n">
        <f aca="false">AO22</f>
        <v>18.4759584386298</v>
      </c>
      <c r="R22" s="31" t="n">
        <f aca="false">AP22</f>
        <v>22.6100009918213</v>
      </c>
      <c r="S22" s="31" t="n">
        <f aca="false">AVERAGE(T22:U22)</f>
        <v>25.046518220624</v>
      </c>
      <c r="T22" s="31" t="n">
        <f aca="false">AQ22</f>
        <v>24.6993623692939</v>
      </c>
      <c r="U22" s="31" t="n">
        <f aca="false">AR22</f>
        <v>25.3936740719542</v>
      </c>
      <c r="V22" s="31" t="n">
        <f aca="false">AS22</f>
        <v>18.814167658488</v>
      </c>
      <c r="W22" s="31" t="n">
        <f aca="false">AVERAGE(X22:Z22)</f>
        <v>18.5930608140063</v>
      </c>
      <c r="X22" s="31" t="n">
        <f aca="false">AT22</f>
        <v>16.6461704132405</v>
      </c>
      <c r="Y22" s="40" t="n">
        <f aca="false">AU22</f>
        <v>17.8975008328756</v>
      </c>
      <c r="Z22" s="40" t="n">
        <f aca="false">AV22</f>
        <v>21.2355111959029</v>
      </c>
      <c r="AA22" s="39" t="n">
        <v>19.960000773791</v>
      </c>
      <c r="AB22" s="39" t="n">
        <v>20.2569278364198</v>
      </c>
      <c r="AC22" s="39" t="n">
        <v>21.4991289198606</v>
      </c>
      <c r="AD22" s="39" t="n">
        <v>21.7813043478261</v>
      </c>
      <c r="AE22" s="39" t="n">
        <v>23.0094142259414</v>
      </c>
      <c r="AF22" s="39" t="n">
        <v>22.6178117998506</v>
      </c>
      <c r="AG22" s="42" t="n">
        <v>21.8495531859052</v>
      </c>
      <c r="AH22" s="45"/>
      <c r="AI22" s="36"/>
      <c r="AJ22" s="3"/>
      <c r="AK22" s="51" t="n">
        <f aca="false">(0.659574468085106*'[2]Off Peak Detail'!AF22)+(0.170212765957447*'[2]Off Peak Detail'!AF41)+(0.170212765957447*'[2]Off Peak Detail'!AF60)</f>
        <v>20.0823414173532</v>
      </c>
      <c r="AL22" s="51" t="n">
        <f aca="false">(0.636363636363636*'[2]Off Peak Detail'!AG22)+(0.181818181818182*'[2]Off Peak Detail'!AG41)+(0.181818181818182*'[2]Off Peak Detail'!AG60)</f>
        <v>18.6190919009122</v>
      </c>
      <c r="AM22" s="51" t="n">
        <f aca="false">(0.607843137254902*'[2]Off Peak Detail'!AH22)+(0.196078431372549*'[2]Off Peak Detail'!AH41)+(0.196078431372549*'[2]Off Peak Detail'!AH60)</f>
        <v>18.0041184518852</v>
      </c>
      <c r="AN22" s="51" t="n">
        <f aca="false">(0.652173913043478*'[2]Off Peak Detail'!AI22)+(0.173913043478261*'[2]Off Peak Detail'!AI41)+(0.173913043478261*'[2]Off Peak Detail'!AI60)</f>
        <v>16.6665219431338</v>
      </c>
      <c r="AO22" s="51" t="n">
        <f aca="false">(0.659574468085106*'[2]Off Peak Detail'!AJ22)+(0.170212765957447*'[2]Off Peak Detail'!AJ41)+(0.170212765957447*'[2]Off Peak Detail'!AJ60)</f>
        <v>18.4759584386298</v>
      </c>
      <c r="AP22" s="51" t="n">
        <f aca="false">(0.6*'[2]Off Peak Detail'!AK22)+(0.2*'[2]Off Peak Detail'!AK41)+(0.2*'[2]Off Peak Detail'!AK60)</f>
        <v>22.6100009918213</v>
      </c>
      <c r="AQ22" s="51" t="n">
        <f aca="false">(0.659574468085106*'[2]Off Peak Detail'!AL22)+(0.170212765957447*'[2]Off Peak Detail'!AL41)+(0.170212765957447*'[2]Off Peak Detail'!AL60)</f>
        <v>24.6993623692939</v>
      </c>
      <c r="AR22" s="51" t="n">
        <f aca="false">(0.63265306122449*'[2]Off Peak Detail'!AM22)+(0.204081632653061*'[2]Off Peak Detail'!AM41)+(0.163265306122449*'[2]Off Peak Detail'!AM60)</f>
        <v>25.3936740719542</v>
      </c>
      <c r="AS22" s="51" t="n">
        <f aca="false">(0.625*'[2]Off Peak Detail'!AN22)+(0.166666666666667*'[2]Off Peak Detail'!AN41)+(0.208333333333333*'[2]Off Peak Detail'!AN60)</f>
        <v>18.814167658488</v>
      </c>
      <c r="AT22" s="51" t="n">
        <f aca="false">(0.659574468085106*'[2]Off Peak Detail'!AO22)+(0.170212765957447*'[2]Off Peak Detail'!AO41)+(0.170212765957447*'[2]Off Peak Detail'!AO60)</f>
        <v>16.6461704132405</v>
      </c>
      <c r="AU22" s="51" t="n">
        <f aca="false">(0.625*'[2]Off Peak Detail'!AP22)+(0.208333333333333*'[2]Off Peak Detail'!AP41)+(0.166666666666667*'[2]Off Peak Detail'!AP60)</f>
        <v>17.8975008328756</v>
      </c>
      <c r="AV22" s="51" t="n">
        <f aca="false">(0.63265306122449*'[2]Off Peak Detail'!AQ22)+(0.163265306122449*'[2]Off Peak Detail'!AQ41)+(0.204081632653061*'[2]Off Peak Detail'!AQ60)</f>
        <v>21.2355111959029</v>
      </c>
      <c r="AW22" s="51" t="n">
        <f aca="false">(0.659574468085106*'[2]Off Peak Detail'!AR22)+(0.170212765957447*'[2]Off Peak Detail'!AR41)+(0.170212765957447*'[2]Off Peak Detail'!AR60)</f>
        <v>18.5868079002867</v>
      </c>
      <c r="AX22" s="51" t="n">
        <f aca="false">(0.636363636363636*'[2]Off Peak Detail'!AS22)+(0.181818181818182*'[2]Off Peak Detail'!AS41)+(0.181818181818182*'[2]Off Peak Detail'!AS60)</f>
        <v>19.2309084805575</v>
      </c>
      <c r="AY22" s="51" t="n">
        <f aca="false">(0.607843137254902*'[2]Off Peak Detail'!AT22)+(0.196078431372549*'[2]Off Peak Detail'!AT41)+(0.196078431372549*'[2]Off Peak Detail'!AT60)</f>
        <v>19.0223523308249</v>
      </c>
      <c r="AZ22" s="51" t="n">
        <f aca="false">(0.652173913043478*'[2]Off Peak Detail'!AU22)+(0.173913043478261*'[2]Off Peak Detail'!AU41)+(0.173913043478261*'[2]Off Peak Detail'!AU60)</f>
        <v>18.6182602592137</v>
      </c>
      <c r="BA22" s="51" t="n">
        <f aca="false">(0.63265306122449*'[2]Off Peak Detail'!AV22)+(0.204081632653061*'[2]Off Peak Detail'!AV41)+(0.163265306122449*'[2]Off Peak Detail'!AV60)</f>
        <v>19.7522442876076</v>
      </c>
      <c r="BB22" s="51" t="n">
        <f aca="false">(0.625*'[2]Off Peak Detail'!AW22)+(0.166666666666667*'[2]Off Peak Detail'!AW41)+(0.208333333333333*'[2]Off Peak Detail'!AW60)</f>
        <v>23.9108327229818</v>
      </c>
      <c r="BC22" s="51" t="n">
        <f aca="false">(0.659574468085106*'[2]Off Peak Detail'!AX22)+(0.170212765957447*'[2]Off Peak Detail'!AX41)+(0.170212765957447*'[2]Off Peak Detail'!AX60)</f>
        <v>27.4485100279463</v>
      </c>
      <c r="BD22" s="51" t="n">
        <f aca="false">(0.607843137254902*'[2]Off Peak Detail'!AY22)+(0.196078431372549*'[2]Off Peak Detail'!AY41)+(0.196078431372549*'[2]Off Peak Detail'!AY60)</f>
        <v>27.8752935072955</v>
      </c>
      <c r="BE22" s="51" t="n">
        <f aca="false">(0.652173913043478*'[2]Off Peak Detail'!AZ22)+(0.173913043478261*'[2]Off Peak Detail'!AZ41)+(0.173913043478261*'[2]Off Peak Detail'!AZ60)</f>
        <v>18.3356515635615</v>
      </c>
      <c r="BF22" s="51" t="n">
        <f aca="false">(0.659574468085106*'[2]Off Peak Detail'!BA22)+(0.170212765957447*'[2]Off Peak Detail'!BA41)+(0.170212765957447*'[2]Off Peak Detail'!BA60)</f>
        <v>16.6612759853931</v>
      </c>
      <c r="BG22" s="51" t="n">
        <f aca="false">(0.6*'[2]Off Peak Detail'!BB22)+(0.2*'[2]Off Peak Detail'!BB41)+(0.2*'[2]Off Peak Detail'!BB60)</f>
        <v>17.0399993896484</v>
      </c>
      <c r="BH22" s="51" t="n">
        <f aca="false">(0.659574468085106*'[2]Off Peak Detail'!BC22)+(0.170212765957447*'[2]Off Peak Detail'!BC41)+(0.170212765957447*'[2]Off Peak Detail'!BC60)</f>
        <v>16.0655313045421</v>
      </c>
      <c r="BI22" s="51" t="n">
        <f aca="false">(0.63265306122449*'[2]Off Peak Detail'!BD22)+(0.204081632653061*'[2]Off Peak Detail'!BD41)+(0.163265306122449*'[2]Off Peak Detail'!BD60)</f>
        <v>20.0051020408163</v>
      </c>
      <c r="BJ22" s="51" t="n">
        <f aca="false">(0.617021276595745*'[2]Off Peak Detail'!BE22)+(0.170212765957447*'[2]Off Peak Detail'!BE41)+(0.212765957446809*'[2]Off Peak Detail'!BE60)</f>
        <v>20.8670212765958</v>
      </c>
      <c r="BK22" s="51" t="n">
        <f aca="false">(0.659574468085106*'[2]Off Peak Detail'!BF22)+(0.170212765957447*'[2]Off Peak Detail'!BF41)+(0.170212765957447*'[2]Off Peak Detail'!BF60)</f>
        <v>20.5265957446809</v>
      </c>
      <c r="BL22" s="51" t="n">
        <f aca="false">(0.652173913043478*'[2]Off Peak Detail'!BG22)+(0.173913043478261*'[2]Off Peak Detail'!BG41)+(0.173913043478261*'[2]Off Peak Detail'!BG60)</f>
        <v>20.25</v>
      </c>
      <c r="BM22" s="51" t="n">
        <f aca="false">(0.607843137254902*'[2]Off Peak Detail'!BH22)+(0.196078431372549*'[2]Off Peak Detail'!BH41)+(0.196078431372549*'[2]Off Peak Detail'!BH60)</f>
        <v>21.5049019607843</v>
      </c>
      <c r="BN22" s="51" t="n">
        <f aca="false">(0.652173913043478*'[2]Off Peak Detail'!BI22)+(0.173913043478261*'[2]Off Peak Detail'!BI41)+(0.173913043478261*'[2]Off Peak Detail'!BI60)</f>
        <v>25.8152173913044</v>
      </c>
      <c r="BO22" s="51" t="n">
        <f aca="false">(0.63265306122449*'[2]Off Peak Detail'!BJ22)+(0.204081632653061*'[2]Off Peak Detail'!BJ41)+(0.163265306122449*'[2]Off Peak Detail'!BJ60)</f>
        <v>28.4540816326531</v>
      </c>
      <c r="BP22" s="51" t="n">
        <f aca="false">(0.63265306122449*'[2]Off Peak Detail'!BK22)+(0.163265306122449*'[2]Off Peak Detail'!BK41)+(0.204081632653061*'[2]Off Peak Detail'!BK60)</f>
        <v>28.6377551020408</v>
      </c>
      <c r="BQ22" s="51" t="n">
        <f aca="false">(0.652173913043478*'[2]Off Peak Detail'!BL22)+(0.173913043478261*'[2]Off Peak Detail'!BL41)+(0.173913043478261*'[2]Off Peak Detail'!BL60)</f>
        <v>19.25</v>
      </c>
      <c r="BR22" s="51" t="n">
        <f aca="false">(0.607843137254902*'[2]Off Peak Detail'!BM22)+(0.196078431372549*'[2]Off Peak Detail'!BM41)+(0.196078431372549*'[2]Off Peak Detail'!BM60)</f>
        <v>17.6421568627451</v>
      </c>
      <c r="BS22" s="51" t="n">
        <f aca="false">(0.652173913043478*'[2]Off Peak Detail'!BN22)+(0.173913043478261*'[2]Off Peak Detail'!BN41)+(0.173913043478261*'[2]Off Peak Detail'!BN60)</f>
        <v>17.7717391304348</v>
      </c>
      <c r="BT22" s="51" t="n">
        <f aca="false">(0.659574468085106*'[2]Off Peak Detail'!BO22)+(0.170212765957447*'[2]Off Peak Detail'!BO41)+(0.170212765957447*'[2]Off Peak Detail'!BO60)</f>
        <v>16.9946808510638</v>
      </c>
      <c r="BU22" s="51" t="n">
        <f aca="false">(0.607843137254902*'[2]Off Peak Detail'!BP22)+(0.196078431372549*'[2]Off Peak Detail'!BP41)+(0.196078431372549*'[2]Off Peak Detail'!BP60)</f>
        <v>20.7990196078431</v>
      </c>
      <c r="BV22" s="51" t="n">
        <f aca="false">(0.636363636363636*'[2]Off Peak Detail'!BQ22)+(0.181818181818182*'[2]Off Peak Detail'!BQ41)+(0.181818181818182*'[2]Off Peak Detail'!BQ60)</f>
        <v>21.1590909090909</v>
      </c>
      <c r="BW22" s="51" t="n">
        <f aca="false">(0.659574468085106*'[2]Off Peak Detail'!BR22)+(0.170212765957447*'[2]Off Peak Detail'!BR41)+(0.170212765957447*'[2]Off Peak Detail'!BR60)</f>
        <v>20.781914893617</v>
      </c>
      <c r="BX22" s="51" t="n">
        <f aca="false">(0.625*'[2]Off Peak Detail'!BS22)+(0.208333333333333*'[2]Off Peak Detail'!BS41)+(0.166666666666667*'[2]Off Peak Detail'!BS60)</f>
        <v>20.7395833333333</v>
      </c>
      <c r="BY22" s="51" t="n">
        <f aca="false">(0.63265306122449*'[2]Off Peak Detail'!BT22)+(0.163265306122449*'[2]Off Peak Detail'!BT41)+(0.204081632653061*'[2]Off Peak Detail'!BT60)</f>
        <v>21.5867346938776</v>
      </c>
      <c r="BZ22" s="51" t="n">
        <f aca="false">(0.652173913043478*'[2]Off Peak Detail'!BU22)+(0.173913043478261*'[2]Off Peak Detail'!BU41)+(0.173913043478261*'[2]Off Peak Detail'!BU60)</f>
        <v>26.0760869565217</v>
      </c>
      <c r="CA22" s="51" t="n">
        <f aca="false">(0.607843137254902*'[2]Off Peak Detail'!BV22)+(0.196078431372549*'[2]Off Peak Detail'!BV41)+(0.196078431372549*'[2]Off Peak Detail'!BV60)</f>
        <v>28.9950980392157</v>
      </c>
      <c r="CB22" s="51" t="n">
        <f aca="false">(0.659574468085106*'[2]Off Peak Detail'!BW22)+(0.170212765957447*'[2]Off Peak Detail'!BW41)+(0.170212765957447*'[2]Off Peak Detail'!BW60)</f>
        <v>28.6329787234043</v>
      </c>
      <c r="CC22" s="51" t="n">
        <f aca="false">(0.652173913043478*'[2]Off Peak Detail'!BX22)+(0.173913043478261*'[2]Off Peak Detail'!BX41)+(0.173913043478261*'[2]Off Peak Detail'!BX60)</f>
        <v>19.5108695652174</v>
      </c>
      <c r="CD22" s="51" t="n">
        <f aca="false">(0.607843137254902*'[2]Off Peak Detail'!BY22)+(0.196078431372549*'[2]Off Peak Detail'!BY41)+(0.196078431372549*'[2]Off Peak Detail'!BY60)</f>
        <v>17.9362745098039</v>
      </c>
      <c r="CE22" s="51" t="n">
        <f aca="false">(0.652173913043478*'[2]Off Peak Detail'!BZ22)+(0.173913043478261*'[2]Off Peak Detail'!BZ41)+(0.173913043478261*'[2]Off Peak Detail'!BZ60)</f>
        <v>18.0326086956522</v>
      </c>
      <c r="CF22" s="51" t="n">
        <f aca="false">(0.63265306122449*'[2]Off Peak Detail'!CA22)+(0.204081632653061*'[2]Off Peak Detail'!CA41)+(0.163265306122449*'[2]Off Peak Detail'!CA60)</f>
        <v>17.0765306122449</v>
      </c>
      <c r="CG22" s="51" t="n">
        <f aca="false">(0.63265306122449*'[2]Off Peak Detail'!CB22)+(0.163265306122449*'[2]Off Peak Detail'!CB41)+(0.204081632653061*'[2]Off Peak Detail'!CB60)</f>
        <v>20.8622448979592</v>
      </c>
      <c r="CH22" s="51" t="n">
        <f aca="false">(0.636363636363636*'[2]Off Peak Detail'!CC22)+(0.181818181818182*'[2]Off Peak Detail'!CC41)+(0.181818181818182*'[2]Off Peak Detail'!CC60)</f>
        <v>21.4318181818182</v>
      </c>
      <c r="CI22" s="51" t="n">
        <f aca="false">(0.659574468085106*'[2]Off Peak Detail'!CD22)+(0.170212765957447*'[2]Off Peak Detail'!CD41)+(0.170212765957447*'[2]Off Peak Detail'!CD60)</f>
        <v>21.0372340425532</v>
      </c>
      <c r="CJ22" s="51" t="n">
        <f aca="false">(0.6*'[2]Off Peak Detail'!CE22)+(0.2*'[2]Off Peak Detail'!CE41)+(0.2*'[2]Off Peak Detail'!CE60)</f>
        <v>21.15</v>
      </c>
      <c r="CK22" s="51" t="n">
        <f aca="false">(0.659574468085106*'[2]Off Peak Detail'!CF22)+(0.170212765957447*'[2]Off Peak Detail'!CF41)+(0.170212765957447*'[2]Off Peak Detail'!CF60)</f>
        <v>21.718085106383</v>
      </c>
      <c r="CL22" s="51" t="n">
        <f aca="false">(0.652173913043478*'[2]Off Peak Detail'!CG22)+(0.173913043478261*'[2]Off Peak Detail'!CG41)+(0.173913043478261*'[2]Off Peak Detail'!CG60)</f>
        <v>26.3369565217391</v>
      </c>
      <c r="CM22" s="51" t="n">
        <f aca="false">(0.607843137254902*'[2]Off Peak Detail'!CH22)+(0.196078431372549*'[2]Off Peak Detail'!CH41)+(0.196078431372549*'[2]Off Peak Detail'!CH60)</f>
        <v>29.2892156862745</v>
      </c>
      <c r="CN22" s="51" t="n">
        <f aca="false">(0.659574468085106*'[2]Off Peak Detail'!CI22)+(0.170212765957447*'[2]Off Peak Detail'!CI41)+(0.170212765957447*'[2]Off Peak Detail'!CI60)</f>
        <v>28.8882978723404</v>
      </c>
      <c r="CO22" s="51" t="n">
        <f aca="false">(0.625*'[2]Off Peak Detail'!CJ22)+(0.208333333333333*'[2]Off Peak Detail'!CJ41)+(0.166666666666667*'[2]Off Peak Detail'!CJ60)</f>
        <v>19.6145833333333</v>
      </c>
      <c r="CP22" s="51" t="n">
        <f aca="false">(0.63265306122449*'[2]Off Peak Detail'!CK22)+(0.163265306122449*'[2]Off Peak Detail'!CK41)+(0.204081632653061*'[2]Off Peak Detail'!CK60)</f>
        <v>18.3622448979592</v>
      </c>
      <c r="CQ22" s="51" t="n">
        <f aca="false">(0.652173913043478*'[2]Off Peak Detail'!CL22)+(0.173913043478261*'[2]Off Peak Detail'!CL41)+(0.173913043478261*'[2]Off Peak Detail'!CL60)</f>
        <v>18.2934782608696</v>
      </c>
      <c r="CR22" s="51" t="n">
        <f aca="false">(0.607843137254902*'[2]Off Peak Detail'!CM22)+(0.196078431372549*'[2]Off Peak Detail'!CM41)+(0.196078431372549*'[2]Off Peak Detail'!CM60)</f>
        <v>17.5441176470588</v>
      </c>
      <c r="CS22" s="51" t="n">
        <f aca="false">(0.659574468085106*'[2]Off Peak Detail'!CN22)+(0.170212765957447*'[2]Off Peak Detail'!CN41)+(0.170212765957447*'[2]Off Peak Detail'!CN60)</f>
        <v>20.9308510638298</v>
      </c>
      <c r="CT22" s="51" t="n">
        <f aca="false">(0.636363636363636*'[2]Off Peak Detail'!CO22)+(0.181818181818182*'[2]Off Peak Detail'!CO41)+(0.181818181818182*'[2]Off Peak Detail'!CO60)</f>
        <v>21.6590909090909</v>
      </c>
      <c r="CU22" s="51" t="n">
        <f aca="false">(0.63265306122449*'[2]Off Peak Detail'!CP22)+(0.204081632653061*'[2]Off Peak Detail'!CP41)+(0.163265306122449*'[2]Off Peak Detail'!CP60)</f>
        <v>22.0867346938776</v>
      </c>
      <c r="CV22" s="51" t="n">
        <f aca="false">(0.625*'[2]Off Peak Detail'!CQ22)+(0.166666666666667*'[2]Off Peak Detail'!CQ41)+(0.208333333333333*'[2]Off Peak Detail'!CQ60)</f>
        <v>21.78125</v>
      </c>
      <c r="CW22" s="51" t="n">
        <f aca="false">(0.659574468085106*'[2]Off Peak Detail'!CR22)+(0.170212765957447*'[2]Off Peak Detail'!CR41)+(0.170212765957447*'[2]Off Peak Detail'!CR60)</f>
        <v>22.5904255319149</v>
      </c>
      <c r="CX22" s="51" t="n">
        <f aca="false">(0.625*'[2]Off Peak Detail'!CS22)+(0.208333333333333*'[2]Off Peak Detail'!CS41)+(0.166666666666667*'[2]Off Peak Detail'!CS60)</f>
        <v>27.3958333333333</v>
      </c>
      <c r="CY22" s="51" t="n">
        <f aca="false">(0.63265306122449*'[2]Off Peak Detail'!CT22)+(0.163265306122449*'[2]Off Peak Detail'!CT41)+(0.204081632653061*'[2]Off Peak Detail'!CT60)</f>
        <v>30.0561224489796</v>
      </c>
      <c r="CZ22" s="51" t="n">
        <f aca="false">(0.659574468085106*'[2]Off Peak Detail'!CU22)+(0.170212765957447*'[2]Off Peak Detail'!CU41)+(0.170212765957447*'[2]Off Peak Detail'!CU60)</f>
        <v>29.7606382978723</v>
      </c>
      <c r="DA22" s="51" t="n">
        <f aca="false">(0.6*'[2]Off Peak Detail'!CV22)+(0.2*'[2]Off Peak Detail'!CV41)+(0.2*'[2]Off Peak Detail'!CV60)</f>
        <v>20.7</v>
      </c>
      <c r="DB22" s="51" t="n">
        <f aca="false">(0.659574468085106*'[2]Off Peak Detail'!CW22)+(0.170212765957447*'[2]Off Peak Detail'!CW41)+(0.170212765957447*'[2]Off Peak Detail'!CW60)</f>
        <v>18.9734042553192</v>
      </c>
      <c r="DC22" s="51" t="n">
        <f aca="false">(0.652173913043478*'[2]Off Peak Detail'!CX22)+(0.173913043478261*'[2]Off Peak Detail'!CX41)+(0.173913043478261*'[2]Off Peak Detail'!CX60)</f>
        <v>19.1630434782609</v>
      </c>
      <c r="DD22" s="51" t="n">
        <f aca="false">(0.607843137254902*'[2]Off Peak Detail'!CY22)+(0.196078431372549*'[2]Off Peak Detail'!CY41)+(0.196078431372549*'[2]Off Peak Detail'!CY60)</f>
        <v>18.3970588235294</v>
      </c>
      <c r="DE22" s="51" t="n">
        <f aca="false">(0.659574468085106*'[2]Off Peak Detail'!CZ22)+(0.170212765957447*'[2]Off Peak Detail'!CZ41)+(0.170212765957447*'[2]Off Peak Detail'!CZ60)</f>
        <v>21.8031914893617</v>
      </c>
      <c r="DF22" s="51" t="n">
        <f aca="false">(0.644444444444444*'[2]Off Peak Detail'!DA22)+(0.177777777777778*'[2]Off Peak Detail'!DA41)+(0.177777777777778*'[2]Off Peak Detail'!DA60)</f>
        <v>22.4944444444444</v>
      </c>
      <c r="DG22" s="51" t="n">
        <f aca="false">(0.607843137254902*'[2]Off Peak Detail'!DB22)+(0.196078431372549*'[2]Off Peak Detail'!DB41)+(0.196078431372549*'[2]Off Peak Detail'!DB60)</f>
        <v>22.406862745098</v>
      </c>
      <c r="DH22" s="51" t="n">
        <f aca="false">(0.652173913043478*'[2]Off Peak Detail'!DC22)+(0.173913043478261*'[2]Off Peak Detail'!DC41)+(0.173913043478261*'[2]Off Peak Detail'!DC60)</f>
        <v>21.8586956521739</v>
      </c>
      <c r="DI22" s="51" t="n">
        <f aca="false">(0.63265306122449*'[2]Off Peak Detail'!DD22)+(0.204081632653061*'[2]Off Peak Detail'!DD41)+(0.163265306122449*'[2]Off Peak Detail'!DD60)</f>
        <v>23.0459183673469</v>
      </c>
      <c r="DJ22" s="51" t="n">
        <f aca="false">(0.625*'[2]Off Peak Detail'!DE22)+(0.166666666666667*'[2]Off Peak Detail'!DE41)+(0.208333333333333*'[2]Off Peak Detail'!DE60)</f>
        <v>27.5625</v>
      </c>
      <c r="DK22" s="51" t="n">
        <f aca="false">(0.659574468085106*'[2]Off Peak Detail'!DF22)+(0.170212765957447*'[2]Off Peak Detail'!DF41)+(0.170212765957447*'[2]Off Peak Detail'!DF60)</f>
        <v>29.9734042553192</v>
      </c>
      <c r="DL22" s="51" t="n">
        <f aca="false">(0.607843137254902*'[2]Off Peak Detail'!DG22)+(0.196078431372549*'[2]Off Peak Detail'!DG41)+(0.196078431372549*'[2]Off Peak Detail'!DG60)</f>
        <v>30.3872549019608</v>
      </c>
      <c r="DM22" s="51" t="n">
        <f aca="false">(0.652173913043478*'[2]Off Peak Detail'!DH22)+(0.173913043478261*'[2]Off Peak Detail'!DH41)+(0.173913043478261*'[2]Off Peak Detail'!DH60)</f>
        <v>20.8586956521739</v>
      </c>
      <c r="DN22" s="51" t="n">
        <f aca="false">(0.659574468085106*'[2]Off Peak Detail'!DI22)+(0.170212765957447*'[2]Off Peak Detail'!DI41)+(0.170212765957447*'[2]Off Peak Detail'!DI60)</f>
        <v>19.186170212766</v>
      </c>
      <c r="DO22" s="51" t="n">
        <f aca="false">(0.6*'[2]Off Peak Detail'!DJ22)+(0.2*'[2]Off Peak Detail'!DJ41)+(0.2*'[2]Off Peak Detail'!DJ60)</f>
        <v>19.55</v>
      </c>
      <c r="DP22" s="51" t="n">
        <f aca="false">(0.659574468085106*'[2]Off Peak Detail'!DK22)+(0.170212765957447*'[2]Off Peak Detail'!DK41)+(0.170212765957447*'[2]Off Peak Detail'!DK60)</f>
        <v>18.5904255319149</v>
      </c>
      <c r="DQ22" s="51" t="n">
        <f aca="false">(0.63265306122449*'[2]Off Peak Detail'!DL22)+(0.204081632653061*'[2]Off Peak Detail'!DL41)+(0.163265306122449*'[2]Off Peak Detail'!DL60)</f>
        <v>22.2704081632653</v>
      </c>
      <c r="DR22" s="51" t="n">
        <f aca="false">(0.636363636363636*'[2]Off Peak Detail'!DM22)+(0.181818181818182*'[2]Off Peak Detail'!DM41)+(0.181818181818182*'[2]Off Peak Detail'!DM60)</f>
        <v>22.75</v>
      </c>
      <c r="DS22" s="51" t="n">
        <f aca="false">(0.63265306122449*'[2]Off Peak Detail'!DN22)+(0.163265306122449*'[2]Off Peak Detail'!DN41)+(0.204081632653061*'[2]Off Peak Detail'!DN60)</f>
        <v>22.4642857142857</v>
      </c>
      <c r="DT22" s="51" t="n">
        <f aca="false">(0.652173913043478*'[2]Off Peak Detail'!DO22)+(0.173913043478261*'[2]Off Peak Detail'!DO41)+(0.173913043478261*'[2]Off Peak Detail'!DO60)</f>
        <v>22.0760869565217</v>
      </c>
      <c r="DU22" s="51" t="n">
        <f aca="false">(0.607843137254902*'[2]Off Peak Detail'!DP22)+(0.196078431372549*'[2]Off Peak Detail'!DP41)+(0.196078431372549*'[2]Off Peak Detail'!DP60)</f>
        <v>23.4362745098039</v>
      </c>
      <c r="DV22" s="51" t="n">
        <f aca="false">(0.652173913043478*'[2]Off Peak Detail'!DQ22)+(0.173913043478261*'[2]Off Peak Detail'!DQ41)+(0.173913043478261*'[2]Off Peak Detail'!DQ60)</f>
        <v>27.6413043478261</v>
      </c>
      <c r="DW22" s="51" t="n">
        <f aca="false">(0.659574468085106*'[2]Off Peak Detail'!DR22)+(0.170212765957447*'[2]Off Peak Detail'!DR41)+(0.170212765957447*'[2]Off Peak Detail'!DR60)</f>
        <v>30.186170212766</v>
      </c>
      <c r="DX22" s="51" t="n">
        <f aca="false">(0.607843137254902*'[2]Off Peak Detail'!DS22)+(0.196078431372549*'[2]Off Peak Detail'!DS41)+(0.196078431372549*'[2]Off Peak Detail'!DS60)</f>
        <v>30.6323529411765</v>
      </c>
      <c r="DY22" s="51" t="n">
        <f aca="false">(0.652173913043478*'[2]Off Peak Detail'!DT22)+(0.173913043478261*'[2]Off Peak Detail'!DT41)+(0.173913043478261*'[2]Off Peak Detail'!DT60)</f>
        <v>21.0760869565217</v>
      </c>
      <c r="DZ22" s="51" t="n">
        <f aca="false">(0.63265306122449*'[2]Off Peak Detail'!DU22)+(0.204081632653061*'[2]Off Peak Detail'!DU41)+(0.163265306122449*'[2]Off Peak Detail'!DU60)</f>
        <v>19.280612244898</v>
      </c>
      <c r="EA22" s="51" t="n">
        <f aca="false">(0.625*'[2]Off Peak Detail'!DV22)+(0.166666666666667*'[2]Off Peak Detail'!DV41)+(0.208333333333333*'[2]Off Peak Detail'!DV60)</f>
        <v>19.8958333333333</v>
      </c>
      <c r="EB22" s="51" t="n">
        <f aca="false">(0.659574468085106*'[2]Off Peak Detail'!DW22)+(0.170212765957447*'[2]Off Peak Detail'!DW41)+(0.170212765957447*'[2]Off Peak Detail'!DW60)</f>
        <v>18.8031914893617</v>
      </c>
      <c r="EC22" s="51" t="n">
        <f aca="false">(0.607843137254902*'[2]Off Peak Detail'!DX22)+(0.196078431372549*'[2]Off Peak Detail'!DX41)+(0.196078431372549*'[2]Off Peak Detail'!DX60)</f>
        <v>22.6813725490196</v>
      </c>
      <c r="ED22" s="51" t="n">
        <f aca="false">(0.636363636363636*'[2]Off Peak Detail'!DY22)+(0.181818181818182*'[2]Off Peak Detail'!DY41)+(0.181818181818182*'[2]Off Peak Detail'!DY60)</f>
        <v>22.9772727272727</v>
      </c>
      <c r="EE22" s="51" t="n">
        <f aca="false">(0.659574468085106*'[2]Off Peak Detail'!DZ22)+(0.170212765957447*'[2]Off Peak Detail'!DZ41)+(0.170212765957447*'[2]Off Peak Detail'!DZ60)</f>
        <v>22.5478723404255</v>
      </c>
      <c r="EF22" s="51" t="n">
        <f aca="false">(0.652173913043478*'[2]Off Peak Detail'!EA22)+(0.173913043478261*'[2]Off Peak Detail'!EA41)+(0.173913043478261*'[2]Off Peak Detail'!EA60)</f>
        <v>22.2934782608696</v>
      </c>
      <c r="EG22" s="51" t="n">
        <f aca="false">(0.607843137254902*'[2]Off Peak Detail'!EB22)+(0.196078431372549*'[2]Off Peak Detail'!EB41)+(0.196078431372549*'[2]Off Peak Detail'!EB60)</f>
        <v>23.6813725490196</v>
      </c>
      <c r="EH22" s="51" t="n">
        <f aca="false">(0.652173913043478*'[2]Off Peak Detail'!EC22)+(0.173913043478261*'[2]Off Peak Detail'!EC41)+(0.173913043478261*'[2]Off Peak Detail'!EC60)</f>
        <v>27.8586956521739</v>
      </c>
      <c r="EI22" s="51" t="n">
        <f aca="false">(0.63265306122449*'[2]Off Peak Detail'!ED22)+(0.204081632653061*'[2]Off Peak Detail'!ED41)+(0.163265306122449*'[2]Off Peak Detail'!ED60)</f>
        <v>30.5357142857143</v>
      </c>
      <c r="EJ22" s="51" t="n">
        <f aca="false">(0.63265306122449*'[2]Off Peak Detail'!EE22)+(0.163265306122449*'[2]Off Peak Detail'!EE41)+(0.204081632653061*'[2]Off Peak Detail'!EE60)</f>
        <v>30.7602040816327</v>
      </c>
      <c r="EK22" s="51" t="n">
        <f aca="false">(0.652173913043478*'[2]Off Peak Detail'!EF22)+(0.173913043478261*'[2]Off Peak Detail'!EF41)+(0.173913043478261*'[2]Off Peak Detail'!EF60)</f>
        <v>21.2934782608696</v>
      </c>
      <c r="EL22" s="51" t="n">
        <f aca="false">(0.607843137254902*'[2]Off Peak Detail'!EG22)+(0.196078431372549*'[2]Off Peak Detail'!EG41)+(0.196078431372549*'[2]Off Peak Detail'!EG60)</f>
        <v>19.8186274509804</v>
      </c>
      <c r="EM22" s="51" t="n">
        <f aca="false">(0.652173913043478*'[2]Off Peak Detail'!EH22)+(0.173913043478261*'[2]Off Peak Detail'!EH41)+(0.173913043478261*'[2]Off Peak Detail'!EH60)</f>
        <v>19.8152173913044</v>
      </c>
      <c r="EN22" s="51" t="n">
        <f aca="false">(0.659574468085106*'[2]Off Peak Detail'!EI22)+(0.170212765957447*'[2]Off Peak Detail'!EI41)+(0.170212765957447*'[2]Off Peak Detail'!EI60)</f>
        <v>19.0159574468085</v>
      </c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</row>
    <row r="23" customFormat="false" ht="13.7" hidden="false" customHeight="true" outlineLevel="0" collapsed="false">
      <c r="A23" s="52" t="s">
        <v>37</v>
      </c>
      <c r="B23" s="2" t="s">
        <v>37</v>
      </c>
      <c r="C23" s="51" t="n">
        <f aca="false">(0.647058823529412*'[2]Off Peak Detail'!D23)+(0.176470588235294*'[2]Off Peak Detail'!D42)+(0.176470588235294*'[2]Off Peak Detail'!D61)</f>
        <v>22.676472158993</v>
      </c>
      <c r="D23" s="51" t="n">
        <f aca="false">(0.659574468085106*'[2]Off Peak Detail'!E23)+(0.170212765957447*'[2]Off Peak Detail'!E42)+(0.170212765957447*'[2]Off Peak Detail'!E61)</f>
        <v>20.2553201229014</v>
      </c>
      <c r="E23" s="51" t="n">
        <f aca="false">(0.6*'[2]Off Peak Detail'!F23)+(0.2*'[2]Off Peak Detail'!F42)+(0.2*'[2]Off Peak Detail'!F61)</f>
        <v>19.3700000762939</v>
      </c>
      <c r="F23" s="31" t="n">
        <f aca="false">AVERAGE(G23:I23)</f>
        <v>20.0489011297714</v>
      </c>
      <c r="G23" s="51" t="n">
        <f aca="false">(0.659574468085106*'[2]Off Peak Detail'!H23)+(0.170212765957447*'[2]Off Peak Detail'!H42)+(0.170212765957447*'[2]Off Peak Detail'!H61)</f>
        <v>20.0329784636802</v>
      </c>
      <c r="H23" s="51" t="n">
        <f aca="false">(0.652173913043478*'[2]Off Peak Detail'!I23)+(0.173913043478261*'[2]Off Peak Detail'!I42)+(0.173913043478261*'[2]Off Peak Detail'!I61)</f>
        <v>20.0499997346298</v>
      </c>
      <c r="I23" s="51" t="n">
        <f aca="false">(0.607843137254902*'[2]Off Peak Detail'!J23)+(0.196078431372549*'[2]Off Peak Detail'!J42)+(0.196078431372549*'[2]Off Peak Detail'!J61)</f>
        <v>20.0637251910041</v>
      </c>
      <c r="J23" s="39" t="n">
        <v>20.2858184120872</v>
      </c>
      <c r="K23" s="31" t="n">
        <f aca="false">AVERAGE(L23:M23)</f>
        <v>18.6954539168042</v>
      </c>
      <c r="L23" s="40" t="n">
        <f aca="false">AK23</f>
        <v>18.5999993669226</v>
      </c>
      <c r="M23" s="40" t="n">
        <f aca="false">AL23</f>
        <v>18.7909084666859</v>
      </c>
      <c r="N23" s="31" t="n">
        <f aca="false">AVERAGE(O23:P23)</f>
        <v>18.8875951449889</v>
      </c>
      <c r="O23" s="31" t="n">
        <f aca="false">AM23</f>
        <v>18.8882345311782</v>
      </c>
      <c r="P23" s="31" t="n">
        <f aca="false">AN23</f>
        <v>18.8869557587997</v>
      </c>
      <c r="Q23" s="31" t="n">
        <f aca="false">AO23</f>
        <v>19.7361694498265</v>
      </c>
      <c r="R23" s="31" t="n">
        <f aca="false">AP23</f>
        <v>23.3499992370605</v>
      </c>
      <c r="S23" s="31" t="n">
        <f aca="false">AVERAGE(T23:U23)</f>
        <v>28.0540157372777</v>
      </c>
      <c r="T23" s="31" t="n">
        <f aca="false">AQ23</f>
        <v>27.7468077476989</v>
      </c>
      <c r="U23" s="31" t="n">
        <f aca="false">AR23</f>
        <v>28.3612237268565</v>
      </c>
      <c r="V23" s="31" t="n">
        <f aca="false">AS23</f>
        <v>21.1666661898295</v>
      </c>
      <c r="W23" s="31" t="n">
        <f aca="false">AVERAGE(X23:Z23)</f>
        <v>20.0670753937644</v>
      </c>
      <c r="X23" s="31" t="n">
        <f aca="false">AT23</f>
        <v>19.5446800881244</v>
      </c>
      <c r="Y23" s="40" t="n">
        <f aca="false">AU23</f>
        <v>20.5708325703939</v>
      </c>
      <c r="Z23" s="40" t="n">
        <f aca="false">AV23</f>
        <v>20.0857135227748</v>
      </c>
      <c r="AA23" s="39" t="n">
        <v>21.3406624585962</v>
      </c>
      <c r="AB23" s="39" t="n">
        <v>22.6686736368176</v>
      </c>
      <c r="AC23" s="39" t="n">
        <v>24.0923344947735</v>
      </c>
      <c r="AD23" s="39" t="n">
        <v>23.87</v>
      </c>
      <c r="AE23" s="39" t="n">
        <v>25.0842050209205</v>
      </c>
      <c r="AF23" s="39" t="n">
        <v>24.7686706497386</v>
      </c>
      <c r="AG23" s="42" t="n">
        <v>23.9594887175425</v>
      </c>
      <c r="AH23" s="45"/>
      <c r="AI23" s="36"/>
      <c r="AJ23" s="3"/>
      <c r="AK23" s="51" t="n">
        <f aca="false">(0.659574468085106*'[2]Off Peak Detail'!AF23)+(0.170212765957447*'[2]Off Peak Detail'!AF42)+(0.170212765957447*'[2]Off Peak Detail'!AF61)</f>
        <v>18.5999993669226</v>
      </c>
      <c r="AL23" s="51" t="n">
        <f aca="false">(0.636363636363636*'[2]Off Peak Detail'!AG23)+(0.181818181818182*'[2]Off Peak Detail'!AG42)+(0.181818181818182*'[2]Off Peak Detail'!AG61)</f>
        <v>18.7909084666859</v>
      </c>
      <c r="AM23" s="51" t="n">
        <f aca="false">(0.607843137254902*'[2]Off Peak Detail'!AH23)+(0.196078431372549*'[2]Off Peak Detail'!AH42)+(0.196078431372549*'[2]Off Peak Detail'!AH61)</f>
        <v>18.8882345311782</v>
      </c>
      <c r="AN23" s="51" t="n">
        <f aca="false">(0.652173913043478*'[2]Off Peak Detail'!AI23)+(0.173913043478261*'[2]Off Peak Detail'!AI42)+(0.173913043478261*'[2]Off Peak Detail'!AI61)</f>
        <v>18.8869557587997</v>
      </c>
      <c r="AO23" s="51" t="n">
        <f aca="false">(0.659574468085106*'[2]Off Peak Detail'!AJ23)+(0.170212765957447*'[2]Off Peak Detail'!AJ42)+(0.170212765957447*'[2]Off Peak Detail'!AJ61)</f>
        <v>19.7361694498265</v>
      </c>
      <c r="AP23" s="51" t="n">
        <f aca="false">(0.6*'[2]Off Peak Detail'!AK23)+(0.2*'[2]Off Peak Detail'!AK42)+(0.2*'[2]Off Peak Detail'!AK61)</f>
        <v>23.3499992370605</v>
      </c>
      <c r="AQ23" s="51" t="n">
        <f aca="false">(0.659574468085106*'[2]Off Peak Detail'!AL23)+(0.170212765957447*'[2]Off Peak Detail'!AL42)+(0.170212765957447*'[2]Off Peak Detail'!AL61)</f>
        <v>27.7468077476989</v>
      </c>
      <c r="AR23" s="51" t="n">
        <f aca="false">(0.63265306122449*'[2]Off Peak Detail'!AM23)+(0.204081632653061*'[2]Off Peak Detail'!AM42)+(0.163265306122449*'[2]Off Peak Detail'!AM61)</f>
        <v>28.3612237268565</v>
      </c>
      <c r="AS23" s="51" t="n">
        <f aca="false">(0.625*'[2]Off Peak Detail'!AN23)+(0.166666666666667*'[2]Off Peak Detail'!AN42)+(0.208333333333333*'[2]Off Peak Detail'!AN61)</f>
        <v>21.1666661898295</v>
      </c>
      <c r="AT23" s="51" t="n">
        <f aca="false">(0.659574468085106*'[2]Off Peak Detail'!AO23)+(0.170212765957447*'[2]Off Peak Detail'!AO42)+(0.170212765957447*'[2]Off Peak Detail'!AO61)</f>
        <v>19.5446800881244</v>
      </c>
      <c r="AU23" s="51" t="n">
        <f aca="false">(0.625*'[2]Off Peak Detail'!AP23)+(0.208333333333333*'[2]Off Peak Detail'!AP42)+(0.166666666666667*'[2]Off Peak Detail'!AP61)</f>
        <v>20.5708325703939</v>
      </c>
      <c r="AV23" s="51" t="n">
        <f aca="false">(0.63265306122449*'[2]Off Peak Detail'!AQ23)+(0.163265306122449*'[2]Off Peak Detail'!AQ42)+(0.204081632653061*'[2]Off Peak Detail'!AQ61)</f>
        <v>20.0857135227748</v>
      </c>
      <c r="AW23" s="51" t="n">
        <f aca="false">(0.659574468085106*'[2]Off Peak Detail'!AR23)+(0.170212765957447*'[2]Off Peak Detail'!AR42)+(0.170212765957447*'[2]Off Peak Detail'!AR61)</f>
        <v>20.6521275297124</v>
      </c>
      <c r="AX23" s="51" t="n">
        <f aca="false">(0.636363636363636*'[2]Off Peak Detail'!AS23)+(0.181818181818182*'[2]Off Peak Detail'!AS42)+(0.181818181818182*'[2]Off Peak Detail'!AS61)</f>
        <v>20.7045454545455</v>
      </c>
      <c r="AY23" s="51" t="n">
        <f aca="false">(0.607843137254902*'[2]Off Peak Detail'!AT23)+(0.196078431372549*'[2]Off Peak Detail'!AT42)+(0.196078431372549*'[2]Off Peak Detail'!AT61)</f>
        <v>20.5441176470588</v>
      </c>
      <c r="AZ23" s="51" t="n">
        <f aca="false">(0.652173913043478*'[2]Off Peak Detail'!AU23)+(0.173913043478261*'[2]Off Peak Detail'!AU42)+(0.173913043478261*'[2]Off Peak Detail'!AU61)</f>
        <v>20.2282608695652</v>
      </c>
      <c r="BA23" s="51" t="n">
        <f aca="false">(0.63265306122449*'[2]Off Peak Detail'!AV23)+(0.204081632653061*'[2]Off Peak Detail'!AV42)+(0.163265306122449*'[2]Off Peak Detail'!AV61)</f>
        <v>21.5765306122449</v>
      </c>
      <c r="BB23" s="51" t="n">
        <f aca="false">(0.625*'[2]Off Peak Detail'!AW23)+(0.166666666666667*'[2]Off Peak Detail'!AW42)+(0.208333333333333*'[2]Off Peak Detail'!AW61)</f>
        <v>24.0520833333333</v>
      </c>
      <c r="BC23" s="51" t="n">
        <f aca="false">(0.659574468085106*'[2]Off Peak Detail'!AX23)+(0.170212765957447*'[2]Off Peak Detail'!AX42)+(0.170212765957447*'[2]Off Peak Detail'!AX61)</f>
        <v>28.6755319148936</v>
      </c>
      <c r="BD23" s="51" t="n">
        <f aca="false">(0.607843137254902*'[2]Off Peak Detail'!AY23)+(0.196078431372549*'[2]Off Peak Detail'!AY42)+(0.196078431372549*'[2]Off Peak Detail'!AY61)</f>
        <v>29.6519607843137</v>
      </c>
      <c r="BE23" s="51" t="n">
        <f aca="false">(0.652173913043478*'[2]Off Peak Detail'!AZ23)+(0.173913043478261*'[2]Off Peak Detail'!AZ42)+(0.173913043478261*'[2]Off Peak Detail'!AZ61)</f>
        <v>22.3369565217391</v>
      </c>
      <c r="BF23" s="51" t="n">
        <f aca="false">(0.659574468085106*'[2]Off Peak Detail'!BA23)+(0.170212765957447*'[2]Off Peak Detail'!BA42)+(0.170212765957447*'[2]Off Peak Detail'!BA61)</f>
        <v>20.5585106382979</v>
      </c>
      <c r="BG23" s="51" t="n">
        <f aca="false">(0.6*'[2]Off Peak Detail'!BB23)+(0.2*'[2]Off Peak Detail'!BB42)+(0.2*'[2]Off Peak Detail'!BB61)</f>
        <v>21.65</v>
      </c>
      <c r="BH23" s="51" t="n">
        <f aca="false">(0.659574468085106*'[2]Off Peak Detail'!BC23)+(0.170212765957447*'[2]Off Peak Detail'!BC42)+(0.170212765957447*'[2]Off Peak Detail'!BC61)</f>
        <v>20.8776595744681</v>
      </c>
      <c r="BI23" s="51" t="n">
        <f aca="false">(0.63265306122449*'[2]Off Peak Detail'!BD23)+(0.204081632653061*'[2]Off Peak Detail'!BD42)+(0.163265306122449*'[2]Off Peak Detail'!BD61)</f>
        <v>22.3010204081633</v>
      </c>
      <c r="BJ23" s="51" t="n">
        <f aca="false">(0.617021276595745*'[2]Off Peak Detail'!BE23)+(0.170212765957447*'[2]Off Peak Detail'!BE42)+(0.212765957446809*'[2]Off Peak Detail'!BE61)</f>
        <v>22.2925531914894</v>
      </c>
      <c r="BK23" s="51" t="n">
        <f aca="false">(0.659574468085106*'[2]Off Peak Detail'!BF23)+(0.170212765957447*'[2]Off Peak Detail'!BF42)+(0.170212765957447*'[2]Off Peak Detail'!BF61)</f>
        <v>21.813829787234</v>
      </c>
      <c r="BL23" s="51" t="n">
        <f aca="false">(0.652173913043478*'[2]Off Peak Detail'!BG23)+(0.173913043478261*'[2]Off Peak Detail'!BG42)+(0.173913043478261*'[2]Off Peak Detail'!BG61)</f>
        <v>21.8369565217391</v>
      </c>
      <c r="BM23" s="51" t="n">
        <f aca="false">(0.607843137254902*'[2]Off Peak Detail'!BH23)+(0.196078431372549*'[2]Off Peak Detail'!BH42)+(0.196078431372549*'[2]Off Peak Detail'!BH61)</f>
        <v>23.171568627451</v>
      </c>
      <c r="BN23" s="51" t="n">
        <f aca="false">(0.652173913043478*'[2]Off Peak Detail'!BI23)+(0.173913043478261*'[2]Off Peak Detail'!BI42)+(0.173913043478261*'[2]Off Peak Detail'!BI61)</f>
        <v>25.445652173913</v>
      </c>
      <c r="BO23" s="51" t="n">
        <f aca="false">(0.63265306122449*'[2]Off Peak Detail'!BJ23)+(0.204081632653061*'[2]Off Peak Detail'!BJ42)+(0.163265306122449*'[2]Off Peak Detail'!BJ61)</f>
        <v>30.0051020408163</v>
      </c>
      <c r="BP23" s="51" t="n">
        <f aca="false">(0.63265306122449*'[2]Off Peak Detail'!BK23)+(0.163265306122449*'[2]Off Peak Detail'!BK42)+(0.204081632653061*'[2]Off Peak Detail'!BK61)</f>
        <v>29.9540816326531</v>
      </c>
      <c r="BQ23" s="51" t="n">
        <f aca="false">(0.652173913043478*'[2]Off Peak Detail'!BL23)+(0.173913043478261*'[2]Off Peak Detail'!BL42)+(0.173913043478261*'[2]Off Peak Detail'!BL61)</f>
        <v>23.945652173913</v>
      </c>
      <c r="BR23" s="51" t="n">
        <f aca="false">(0.607843137254902*'[2]Off Peak Detail'!BM23)+(0.196078431372549*'[2]Off Peak Detail'!BM42)+(0.196078431372549*'[2]Off Peak Detail'!BM61)</f>
        <v>22.5147058823529</v>
      </c>
      <c r="BS23" s="51" t="n">
        <f aca="false">(0.652173913043478*'[2]Off Peak Detail'!BN23)+(0.173913043478261*'[2]Off Peak Detail'!BN42)+(0.173913043478261*'[2]Off Peak Detail'!BN61)</f>
        <v>22.9673913043478</v>
      </c>
      <c r="BT23" s="51" t="n">
        <f aca="false">(0.659574468085106*'[2]Off Peak Detail'!BO23)+(0.170212765957447*'[2]Off Peak Detail'!BO42)+(0.170212765957447*'[2]Off Peak Detail'!BO61)</f>
        <v>22.6010638297872</v>
      </c>
      <c r="BU23" s="51" t="n">
        <f aca="false">(0.607843137254902*'[2]Off Peak Detail'!BP23)+(0.196078431372549*'[2]Off Peak Detail'!BP42)+(0.196078431372549*'[2]Off Peak Detail'!BP61)</f>
        <v>22.1617647058824</v>
      </c>
      <c r="BV23" s="51" t="n">
        <f aca="false">(0.636363636363636*'[2]Off Peak Detail'!BQ23)+(0.181818181818182*'[2]Off Peak Detail'!BQ42)+(0.181818181818182*'[2]Off Peak Detail'!BQ61)</f>
        <v>22.0227272727273</v>
      </c>
      <c r="BW23" s="51" t="n">
        <f aca="false">(0.659574468085106*'[2]Off Peak Detail'!BR23)+(0.170212765957447*'[2]Off Peak Detail'!BR42)+(0.170212765957447*'[2]Off Peak Detail'!BR61)</f>
        <v>21.5691489361702</v>
      </c>
      <c r="BX23" s="51" t="n">
        <f aca="false">(0.625*'[2]Off Peak Detail'!BS23)+(0.208333333333333*'[2]Off Peak Detail'!BS42)+(0.166666666666667*'[2]Off Peak Detail'!BS61)</f>
        <v>21.7395833333333</v>
      </c>
      <c r="BY23" s="51" t="n">
        <f aca="false">(0.63265306122449*'[2]Off Peak Detail'!BT23)+(0.163265306122449*'[2]Off Peak Detail'!BT42)+(0.204081632653061*'[2]Off Peak Detail'!BT61)</f>
        <v>22.8316326530612</v>
      </c>
      <c r="BZ23" s="51" t="n">
        <f aca="false">(0.652173913043478*'[2]Off Peak Detail'!BU23)+(0.173913043478261*'[2]Off Peak Detail'!BU42)+(0.173913043478261*'[2]Off Peak Detail'!BU61)</f>
        <v>25.2065217391304</v>
      </c>
      <c r="CA23" s="51" t="n">
        <f aca="false">(0.607843137254902*'[2]Off Peak Detail'!BV23)+(0.196078431372549*'[2]Off Peak Detail'!BV42)+(0.196078431372549*'[2]Off Peak Detail'!BV61)</f>
        <v>30.093137254902</v>
      </c>
      <c r="CB23" s="51" t="n">
        <f aca="false">(0.659574468085106*'[2]Off Peak Detail'!BW23)+(0.170212765957447*'[2]Off Peak Detail'!BW42)+(0.170212765957447*'[2]Off Peak Detail'!BW61)</f>
        <v>29.3882978723404</v>
      </c>
      <c r="CC23" s="51" t="n">
        <f aca="false">(0.652173913043478*'[2]Off Peak Detail'!BX23)+(0.173913043478261*'[2]Off Peak Detail'!BX42)+(0.173913043478261*'[2]Off Peak Detail'!BX61)</f>
        <v>23.7065217391304</v>
      </c>
      <c r="CD23" s="51" t="n">
        <f aca="false">(0.607843137254902*'[2]Off Peak Detail'!BY23)+(0.196078431372549*'[2]Off Peak Detail'!BY42)+(0.196078431372549*'[2]Off Peak Detail'!BY61)</f>
        <v>22.3088235294118</v>
      </c>
      <c r="CE23" s="51" t="n">
        <f aca="false">(0.652173913043478*'[2]Off Peak Detail'!BZ23)+(0.173913043478261*'[2]Off Peak Detail'!BZ42)+(0.173913043478261*'[2]Off Peak Detail'!BZ61)</f>
        <v>22.7282608695652</v>
      </c>
      <c r="CF23" s="51" t="n">
        <f aca="false">(0.63265306122449*'[2]Off Peak Detail'!CA23)+(0.204081632653061*'[2]Off Peak Detail'!CA42)+(0.163265306122449*'[2]Off Peak Detail'!CA61)</f>
        <v>22.4642857142857</v>
      </c>
      <c r="CG23" s="51" t="n">
        <f aca="false">(0.63265306122449*'[2]Off Peak Detail'!CB23)+(0.163265306122449*'[2]Off Peak Detail'!CB42)+(0.204081632653061*'[2]Off Peak Detail'!CB61)</f>
        <v>22.4132653061224</v>
      </c>
      <c r="CH23" s="51" t="n">
        <f aca="false">(0.636363636363636*'[2]Off Peak Detail'!CC23)+(0.181818181818182*'[2]Off Peak Detail'!CC42)+(0.181818181818182*'[2]Off Peak Detail'!CC61)</f>
        <v>22.4318181818182</v>
      </c>
      <c r="CI23" s="51" t="n">
        <f aca="false">(0.659574468085106*'[2]Off Peak Detail'!CD23)+(0.170212765957447*'[2]Off Peak Detail'!CD42)+(0.170212765957447*'[2]Off Peak Detail'!CD61)</f>
        <v>21.9840425531915</v>
      </c>
      <c r="CJ23" s="51" t="n">
        <f aca="false">(0.6*'[2]Off Peak Detail'!CE23)+(0.2*'[2]Off Peak Detail'!CE42)+(0.2*'[2]Off Peak Detail'!CE61)</f>
        <v>22.2</v>
      </c>
      <c r="CK23" s="51" t="n">
        <f aca="false">(0.659574468085106*'[2]Off Peak Detail'!CF23)+(0.170212765957447*'[2]Off Peak Detail'!CF42)+(0.170212765957447*'[2]Off Peak Detail'!CF61)</f>
        <v>23.1542553191489</v>
      </c>
      <c r="CL23" s="51" t="n">
        <f aca="false">(0.652173913043478*'[2]Off Peak Detail'!CG23)+(0.173913043478261*'[2]Off Peak Detail'!CG42)+(0.173913043478261*'[2]Off Peak Detail'!CG61)</f>
        <v>25.6195652173913</v>
      </c>
      <c r="CM23" s="51" t="n">
        <f aca="false">(0.607843137254902*'[2]Off Peak Detail'!CH23)+(0.196078431372549*'[2]Off Peak Detail'!CH42)+(0.196078431372549*'[2]Off Peak Detail'!CH61)</f>
        <v>30.4950980392157</v>
      </c>
      <c r="CN23" s="51" t="n">
        <f aca="false">(0.659574468085106*'[2]Off Peak Detail'!CI23)+(0.170212765957447*'[2]Off Peak Detail'!CI42)+(0.170212765957447*'[2]Off Peak Detail'!CI61)</f>
        <v>29.8031914893617</v>
      </c>
      <c r="CO23" s="51" t="n">
        <f aca="false">(0.625*'[2]Off Peak Detail'!CJ23)+(0.208333333333333*'[2]Off Peak Detail'!CJ42)+(0.166666666666667*'[2]Off Peak Detail'!CJ61)</f>
        <v>24.2083333333333</v>
      </c>
      <c r="CP23" s="51" t="n">
        <f aca="false">(0.63265306122449*'[2]Off Peak Detail'!CK23)+(0.163265306122449*'[2]Off Peak Detail'!CK42)+(0.204081632653061*'[2]Off Peak Detail'!CK61)</f>
        <v>22.5663265306122</v>
      </c>
      <c r="CQ23" s="51" t="n">
        <f aca="false">(0.652173913043478*'[2]Off Peak Detail'!CL23)+(0.173913043478261*'[2]Off Peak Detail'!CL42)+(0.173913043478261*'[2]Off Peak Detail'!CL61)</f>
        <v>23.1413043478261</v>
      </c>
      <c r="CR23" s="51" t="n">
        <f aca="false">(0.607843137254902*'[2]Off Peak Detail'!CM23)+(0.196078431372549*'[2]Off Peak Detail'!CM42)+(0.196078431372549*'[2]Off Peak Detail'!CM61)</f>
        <v>22.9264705882353</v>
      </c>
      <c r="CS23" s="51" t="n">
        <f aca="false">(0.659574468085106*'[2]Off Peak Detail'!CN23)+(0.170212765957447*'[2]Off Peak Detail'!CN42)+(0.170212765957447*'[2]Off Peak Detail'!CN61)</f>
        <v>22.7393617021277</v>
      </c>
      <c r="CT23" s="51" t="n">
        <f aca="false">(0.636363636363636*'[2]Off Peak Detail'!CO23)+(0.181818181818182*'[2]Off Peak Detail'!CO42)+(0.181818181818182*'[2]Off Peak Detail'!CO61)</f>
        <v>22.8409090909091</v>
      </c>
      <c r="CU23" s="51" t="n">
        <f aca="false">(0.63265306122449*'[2]Off Peak Detail'!CP23)+(0.204081632653061*'[2]Off Peak Detail'!CP42)+(0.163265306122449*'[2]Off Peak Detail'!CP61)</f>
        <v>22.5255102040816</v>
      </c>
      <c r="CV23" s="51" t="n">
        <f aca="false">(0.625*'[2]Off Peak Detail'!CQ23)+(0.166666666666667*'[2]Off Peak Detail'!CQ42)+(0.208333333333333*'[2]Off Peak Detail'!CQ61)</f>
        <v>22.4791666666667</v>
      </c>
      <c r="CW23" s="51" t="n">
        <f aca="false">(0.659574468085106*'[2]Off Peak Detail'!CR23)+(0.170212765957447*'[2]Off Peak Detail'!CR42)+(0.170212765957447*'[2]Off Peak Detail'!CR61)</f>
        <v>23.5691489361702</v>
      </c>
      <c r="CX23" s="51" t="n">
        <f aca="false">(0.625*'[2]Off Peak Detail'!CS23)+(0.208333333333333*'[2]Off Peak Detail'!CS42)+(0.166666666666667*'[2]Off Peak Detail'!CS61)</f>
        <v>26.1979166666667</v>
      </c>
      <c r="CY23" s="51" t="n">
        <f aca="false">(0.63265306122449*'[2]Off Peak Detail'!CT23)+(0.163265306122449*'[2]Off Peak Detail'!CT42)+(0.204081632653061*'[2]Off Peak Detail'!CT61)</f>
        <v>30.5459183673469</v>
      </c>
      <c r="CZ23" s="51" t="n">
        <f aca="false">(0.659574468085106*'[2]Off Peak Detail'!CU23)+(0.170212765957447*'[2]Off Peak Detail'!CU42)+(0.170212765957447*'[2]Off Peak Detail'!CU61)</f>
        <v>30.218085106383</v>
      </c>
      <c r="DA23" s="51" t="n">
        <f aca="false">(0.6*'[2]Off Peak Detail'!CV23)+(0.2*'[2]Off Peak Detail'!CV42)+(0.2*'[2]Off Peak Detail'!CV61)</f>
        <v>24.65</v>
      </c>
      <c r="DB23" s="51" t="n">
        <f aca="false">(0.659574468085106*'[2]Off Peak Detail'!CW23)+(0.170212765957447*'[2]Off Peak Detail'!CW42)+(0.170212765957447*'[2]Off Peak Detail'!CW61)</f>
        <v>22.8670212765957</v>
      </c>
      <c r="DC23" s="51" t="n">
        <f aca="false">(0.652173913043478*'[2]Off Peak Detail'!CX23)+(0.173913043478261*'[2]Off Peak Detail'!CX42)+(0.173913043478261*'[2]Off Peak Detail'!CX61)</f>
        <v>23.554347826087</v>
      </c>
      <c r="DD23" s="51" t="n">
        <f aca="false">(0.607843137254902*'[2]Off Peak Detail'!CY23)+(0.196078431372549*'[2]Off Peak Detail'!CY42)+(0.196078431372549*'[2]Off Peak Detail'!CY61)</f>
        <v>23.328431372549</v>
      </c>
      <c r="DE23" s="51" t="n">
        <f aca="false">(0.659574468085106*'[2]Off Peak Detail'!CZ23)+(0.170212765957447*'[2]Off Peak Detail'!CZ42)+(0.170212765957447*'[2]Off Peak Detail'!CZ61)</f>
        <v>23.1542553191489</v>
      </c>
      <c r="DF23" s="51" t="n">
        <f aca="false">(0.644444444444444*'[2]Off Peak Detail'!DA23)+(0.177777777777778*'[2]Off Peak Detail'!DA42)+(0.177777777777778*'[2]Off Peak Detail'!DA61)</f>
        <v>23.2166666666667</v>
      </c>
      <c r="DG23" s="51" t="n">
        <f aca="false">(0.607843137254902*'[2]Off Peak Detail'!DB23)+(0.196078431372549*'[2]Off Peak Detail'!DB42)+(0.196078431372549*'[2]Off Peak Detail'!DB61)</f>
        <v>22.9754901960784</v>
      </c>
      <c r="DH23" s="51" t="n">
        <f aca="false">(0.652173913043478*'[2]Off Peak Detail'!DC23)+(0.173913043478261*'[2]Off Peak Detail'!DC42)+(0.173913043478261*'[2]Off Peak Detail'!DC61)</f>
        <v>22.8369565217391</v>
      </c>
      <c r="DI23" s="51" t="n">
        <f aca="false">(0.63265306122449*'[2]Off Peak Detail'!DD23)+(0.204081632653061*'[2]Off Peak Detail'!DD42)+(0.163265306122449*'[2]Off Peak Detail'!DD61)</f>
        <v>24.1071428571429</v>
      </c>
      <c r="DJ23" s="51" t="n">
        <f aca="false">(0.625*'[2]Off Peak Detail'!DE23)+(0.166666666666667*'[2]Off Peak Detail'!DE42)+(0.208333333333333*'[2]Off Peak Detail'!DE61)</f>
        <v>26.5520833333333</v>
      </c>
      <c r="DK23" s="51" t="n">
        <f aca="false">(0.659574468085106*'[2]Off Peak Detail'!DF23)+(0.170212765957447*'[2]Off Peak Detail'!DF42)+(0.170212765957447*'[2]Off Peak Detail'!DF61)</f>
        <v>30.6329787234043</v>
      </c>
      <c r="DL23" s="51" t="n">
        <f aca="false">(0.607843137254902*'[2]Off Peak Detail'!DG23)+(0.196078431372549*'[2]Off Peak Detail'!DG42)+(0.196078431372549*'[2]Off Peak Detail'!DG61)</f>
        <v>31.2990196078431</v>
      </c>
      <c r="DM23" s="51" t="n">
        <f aca="false">(0.652173913043478*'[2]Off Peak Detail'!DH23)+(0.173913043478261*'[2]Off Peak Detail'!DH42)+(0.173913043478261*'[2]Off Peak Detail'!DH61)</f>
        <v>24.945652173913</v>
      </c>
      <c r="DN23" s="51" t="n">
        <f aca="false">(0.659574468085106*'[2]Off Peak Detail'!DI23)+(0.170212765957447*'[2]Off Peak Detail'!DI42)+(0.170212765957447*'[2]Off Peak Detail'!DI61)</f>
        <v>23.281914893617</v>
      </c>
      <c r="DO23" s="51" t="n">
        <f aca="false">(0.6*'[2]Off Peak Detail'!DJ23)+(0.2*'[2]Off Peak Detail'!DJ42)+(0.2*'[2]Off Peak Detail'!DJ61)</f>
        <v>24.15</v>
      </c>
      <c r="DP23" s="51" t="n">
        <f aca="false">(0.659574468085106*'[2]Off Peak Detail'!DK23)+(0.170212765957447*'[2]Off Peak Detail'!DK42)+(0.170212765957447*'[2]Off Peak Detail'!DK61)</f>
        <v>23.6010638297872</v>
      </c>
      <c r="DQ23" s="51" t="n">
        <f aca="false">(0.63265306122449*'[2]Off Peak Detail'!DL23)+(0.204081632653061*'[2]Off Peak Detail'!DL42)+(0.163265306122449*'[2]Off Peak Detail'!DL61)</f>
        <v>23.7091836734694</v>
      </c>
      <c r="DR23" s="51" t="n">
        <f aca="false">(0.636363636363636*'[2]Off Peak Detail'!DM23)+(0.181818181818182*'[2]Off Peak Detail'!DM42)+(0.181818181818182*'[2]Off Peak Detail'!DM61)</f>
        <v>23.6590909090909</v>
      </c>
      <c r="DS23" s="51" t="n">
        <f aca="false">(0.63265306122449*'[2]Off Peak Detail'!DN23)+(0.163265306122449*'[2]Off Peak Detail'!DN42)+(0.204081632653061*'[2]Off Peak Detail'!DN61)</f>
        <v>23.2704081632653</v>
      </c>
      <c r="DT23" s="51" t="n">
        <f aca="false">(0.652173913043478*'[2]Off Peak Detail'!DO23)+(0.173913043478261*'[2]Off Peak Detail'!DO42)+(0.173913043478261*'[2]Off Peak Detail'!DO61)</f>
        <v>23.25</v>
      </c>
      <c r="DU23" s="51" t="n">
        <f aca="false">(0.607843137254902*'[2]Off Peak Detail'!DP23)+(0.196078431372549*'[2]Off Peak Detail'!DP42)+(0.196078431372549*'[2]Off Peak Detail'!DP61)</f>
        <v>24.5735294117647</v>
      </c>
      <c r="DV23" s="51" t="n">
        <f aca="false">(0.652173913043478*'[2]Off Peak Detail'!DQ23)+(0.173913043478261*'[2]Off Peak Detail'!DQ42)+(0.173913043478261*'[2]Off Peak Detail'!DQ61)</f>
        <v>26.8586956521739</v>
      </c>
      <c r="DW23" s="51" t="n">
        <f aca="false">(0.659574468085106*'[2]Off Peak Detail'!DR23)+(0.170212765957447*'[2]Off Peak Detail'!DR42)+(0.170212765957447*'[2]Off Peak Detail'!DR61)</f>
        <v>31.0478723404255</v>
      </c>
      <c r="DX23" s="51" t="n">
        <f aca="false">(0.607843137254902*'[2]Off Peak Detail'!DS23)+(0.196078431372549*'[2]Off Peak Detail'!DS42)+(0.196078431372549*'[2]Off Peak Detail'!DS61)</f>
        <v>31.7009803921569</v>
      </c>
      <c r="DY23" s="51" t="n">
        <f aca="false">(0.652173913043478*'[2]Off Peak Detail'!DT23)+(0.173913043478261*'[2]Off Peak Detail'!DT42)+(0.173913043478261*'[2]Off Peak Detail'!DT61)</f>
        <v>25.3586956521739</v>
      </c>
      <c r="DZ23" s="51" t="n">
        <f aca="false">(0.63265306122449*'[2]Off Peak Detail'!DU23)+(0.204081632653061*'[2]Off Peak Detail'!DU42)+(0.163265306122449*'[2]Off Peak Detail'!DU61)</f>
        <v>23.8316326530612</v>
      </c>
      <c r="EA23" s="51" t="n">
        <f aca="false">(0.625*'[2]Off Peak Detail'!DV23)+(0.166666666666667*'[2]Off Peak Detail'!DV42)+(0.208333333333333*'[2]Off Peak Detail'!DV61)</f>
        <v>24.4479166666667</v>
      </c>
      <c r="EB23" s="51" t="n">
        <f aca="false">(0.659574468085106*'[2]Off Peak Detail'!DW23)+(0.170212765957447*'[2]Off Peak Detail'!DW42)+(0.170212765957447*'[2]Off Peak Detail'!DW61)</f>
        <v>24.0159574468085</v>
      </c>
      <c r="EC23" s="51" t="n">
        <f aca="false">(0.607843137254902*'[2]Off Peak Detail'!DX23)+(0.196078431372549*'[2]Off Peak Detail'!DX42)+(0.196078431372549*'[2]Off Peak Detail'!DX61)</f>
        <v>24.171568627451</v>
      </c>
      <c r="ED23" s="51" t="n">
        <f aca="false">(0.636363636363636*'[2]Off Peak Detail'!DY23)+(0.181818181818182*'[2]Off Peak Detail'!DY42)+(0.181818181818182*'[2]Off Peak Detail'!DY61)</f>
        <v>24.0681818181818</v>
      </c>
      <c r="EE23" s="51" t="n">
        <f aca="false">(0.659574468085106*'[2]Off Peak Detail'!DZ23)+(0.170212765957447*'[2]Off Peak Detail'!DZ42)+(0.170212765957447*'[2]Off Peak Detail'!DZ61)</f>
        <v>23.6436170212766</v>
      </c>
      <c r="EF23" s="51" t="n">
        <f aca="false">(0.652173913043478*'[2]Off Peak Detail'!EA23)+(0.173913043478261*'[2]Off Peak Detail'!EA42)+(0.173913043478261*'[2]Off Peak Detail'!EA61)</f>
        <v>23.6630434782609</v>
      </c>
      <c r="EG23" s="51" t="n">
        <f aca="false">(0.607843137254902*'[2]Off Peak Detail'!EB23)+(0.196078431372549*'[2]Off Peak Detail'!EB42)+(0.196078431372549*'[2]Off Peak Detail'!EB61)</f>
        <v>24.9754901960784</v>
      </c>
      <c r="EH23" s="51" t="n">
        <f aca="false">(0.652173913043478*'[2]Off Peak Detail'!EC23)+(0.173913043478261*'[2]Off Peak Detail'!EC42)+(0.173913043478261*'[2]Off Peak Detail'!EC61)</f>
        <v>27.2717391304348</v>
      </c>
      <c r="EI23" s="51" t="n">
        <f aca="false">(0.63265306122449*'[2]Off Peak Detail'!ED23)+(0.204081632653061*'[2]Off Peak Detail'!ED42)+(0.163265306122449*'[2]Off Peak Detail'!ED61)</f>
        <v>31.8214285714286</v>
      </c>
      <c r="EJ23" s="51" t="n">
        <f aca="false">(0.63265306122449*'[2]Off Peak Detail'!EE23)+(0.163265306122449*'[2]Off Peak Detail'!EE42)+(0.204081632653061*'[2]Off Peak Detail'!EE61)</f>
        <v>31.7704081632653</v>
      </c>
      <c r="EK23" s="51" t="n">
        <f aca="false">(0.652173913043478*'[2]Off Peak Detail'!EF23)+(0.173913043478261*'[2]Off Peak Detail'!EF42)+(0.173913043478261*'[2]Off Peak Detail'!EF61)</f>
        <v>25.7717391304348</v>
      </c>
      <c r="EL23" s="51" t="n">
        <f aca="false">(0.607843137254902*'[2]Off Peak Detail'!EG23)+(0.196078431372549*'[2]Off Peak Detail'!EG42)+(0.196078431372549*'[2]Off Peak Detail'!EG61)</f>
        <v>24.3186274509804</v>
      </c>
      <c r="EM23" s="51" t="n">
        <f aca="false">(0.652173913043478*'[2]Off Peak Detail'!EH23)+(0.173913043478261*'[2]Off Peak Detail'!EH42)+(0.173913043478261*'[2]Off Peak Detail'!EH61)</f>
        <v>24.7934782608696</v>
      </c>
      <c r="EN23" s="51" t="n">
        <f aca="false">(0.659574468085106*'[2]Off Peak Detail'!EI23)+(0.170212765957447*'[2]Off Peak Detail'!EI42)+(0.170212765957447*'[2]Off Peak Detail'!EI61)</f>
        <v>24.4308510638298</v>
      </c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</row>
    <row r="24" customFormat="false" ht="13.7" hidden="false" customHeight="true" outlineLevel="0" collapsed="false">
      <c r="A24" s="53" t="s">
        <v>38</v>
      </c>
      <c r="B24" s="9" t="s">
        <v>39</v>
      </c>
      <c r="C24" s="51" t="n">
        <f aca="false">(0.647058823529412*'[2]Off Peak Detail'!D24)+(0.176470588235294*'[2]Off Peak Detail'!D43)+(0.176470588235294*'[2]Off Peak Detail'!D62)</f>
        <v>30.0852961820715</v>
      </c>
      <c r="D24" s="51" t="n">
        <f aca="false">(0.659574468085106*'[2]Off Peak Detail'!E24)+(0.170212765957447*'[2]Off Peak Detail'!E43)+(0.170212765957447*'[2]Off Peak Detail'!E62)</f>
        <v>27.1010656153902</v>
      </c>
      <c r="E24" s="51" t="n">
        <f aca="false">(0.6*'[2]Off Peak Detail'!F24)+(0.2*'[2]Off Peak Detail'!F43)+(0.2*'[2]Off Peak Detail'!F62)</f>
        <v>21.9040000915527</v>
      </c>
      <c r="F24" s="31" t="n">
        <f aca="false">AVERAGE(G24:I24)</f>
        <v>20.9062785176142</v>
      </c>
      <c r="G24" s="51" t="n">
        <f aca="false">(0.659574468085106*'[2]Off Peak Detail'!H24)+(0.170212765957447*'[2]Off Peak Detail'!H43)+(0.170212765957447*'[2]Off Peak Detail'!H62)</f>
        <v>20.9029787753491</v>
      </c>
      <c r="H24" s="51" t="n">
        <f aca="false">(0.652173913043478*'[2]Off Peak Detail'!I24)+(0.173913043478261*'[2]Off Peak Detail'!I43)+(0.173913043478261*'[2]Off Peak Detail'!I62)</f>
        <v>20.0217391304348</v>
      </c>
      <c r="I24" s="51" t="n">
        <f aca="false">(0.607843137254902*'[2]Off Peak Detail'!J24)+(0.196078431372549*'[2]Off Peak Detail'!J43)+(0.196078431372549*'[2]Off Peak Detail'!J62)</f>
        <v>21.7941176470588</v>
      </c>
      <c r="J24" s="39" t="n">
        <v>23.2974187677557</v>
      </c>
      <c r="K24" s="31" t="n">
        <f aca="false">AVERAGE(L24:M24)</f>
        <v>22.0310984746169</v>
      </c>
      <c r="L24" s="40" t="n">
        <f aca="false">AK24</f>
        <v>22.2644684974183</v>
      </c>
      <c r="M24" s="40" t="n">
        <f aca="false">AL24</f>
        <v>21.7977284518155</v>
      </c>
      <c r="N24" s="31" t="n">
        <f aca="false">AVERAGE(O24:P24)</f>
        <v>20.5160789392184</v>
      </c>
      <c r="O24" s="31" t="n">
        <f aca="false">AM24</f>
        <v>20.4821573145249</v>
      </c>
      <c r="P24" s="31" t="n">
        <f aca="false">AN24</f>
        <v>20.5500005639118</v>
      </c>
      <c r="Q24" s="31" t="n">
        <f aca="false">AO24</f>
        <v>21.7334045247829</v>
      </c>
      <c r="R24" s="31" t="n">
        <f aca="false">AP24</f>
        <v>25.0700004577637</v>
      </c>
      <c r="S24" s="31" t="n">
        <f aca="false">AVERAGE(T24:U24)</f>
        <v>27.9423672903428</v>
      </c>
      <c r="T24" s="31" t="n">
        <f aca="false">AQ24</f>
        <v>27.9559578591205</v>
      </c>
      <c r="U24" s="31" t="n">
        <f aca="false">AR24</f>
        <v>27.9287767215651</v>
      </c>
      <c r="V24" s="31" t="n">
        <f aca="false">AS24</f>
        <v>23.8316671053569</v>
      </c>
      <c r="W24" s="31" t="n">
        <f aca="false">AVERAGE(X24:Z24)</f>
        <v>21.9461713817258</v>
      </c>
      <c r="X24" s="31" t="n">
        <f aca="false">AT24</f>
        <v>20.561064294044</v>
      </c>
      <c r="Y24" s="40" t="n">
        <f aca="false">AU24</f>
        <v>21.6650004386902</v>
      </c>
      <c r="Z24" s="40" t="n">
        <f aca="false">AV24</f>
        <v>23.6124494124432</v>
      </c>
      <c r="AA24" s="39" t="n">
        <v>23.1414490744706</v>
      </c>
      <c r="AB24" s="39" t="n">
        <v>22.6155849942778</v>
      </c>
      <c r="AC24" s="39" t="n">
        <v>23.1793871025591</v>
      </c>
      <c r="AD24" s="39" t="n">
        <v>22.8916959878673</v>
      </c>
      <c r="AE24" s="39" t="n">
        <v>23.8099271223635</v>
      </c>
      <c r="AF24" s="39" t="n">
        <v>23.5883904348596</v>
      </c>
      <c r="AG24" s="42" t="n">
        <v>23.4240777968659</v>
      </c>
      <c r="AH24" s="35"/>
      <c r="AI24" s="36"/>
      <c r="AJ24" s="3"/>
      <c r="AK24" s="51" t="n">
        <f aca="false">(0.659574468085106*'[2]Off Peak Detail'!AF24)+(0.170212765957447*'[2]Off Peak Detail'!AF43)+(0.170212765957447*'[2]Off Peak Detail'!AF62)</f>
        <v>22.2644684974183</v>
      </c>
      <c r="AL24" s="51" t="n">
        <f aca="false">(0.636363636363636*'[2]Off Peak Detail'!AG24)+(0.181818181818182*'[2]Off Peak Detail'!AG43)+(0.181818181818182*'[2]Off Peak Detail'!AG62)</f>
        <v>21.7977284518155</v>
      </c>
      <c r="AM24" s="51" t="n">
        <f aca="false">(0.607843137254902*'[2]Off Peak Detail'!AH24)+(0.196078431372549*'[2]Off Peak Detail'!AH43)+(0.196078431372549*'[2]Off Peak Detail'!AH62)</f>
        <v>20.4821573145249</v>
      </c>
      <c r="AN24" s="51" t="n">
        <f aca="false">(0.652173913043478*'[2]Off Peak Detail'!AI24)+(0.173913043478261*'[2]Off Peak Detail'!AI43)+(0.173913043478261*'[2]Off Peak Detail'!AI62)</f>
        <v>20.5500005639118</v>
      </c>
      <c r="AO24" s="51" t="n">
        <f aca="false">(0.659574468085106*'[2]Off Peak Detail'!AJ24)+(0.170212765957447*'[2]Off Peak Detail'!AJ43)+(0.170212765957447*'[2]Off Peak Detail'!AJ62)</f>
        <v>21.7334045247829</v>
      </c>
      <c r="AP24" s="51" t="n">
        <f aca="false">(0.6*'[2]Off Peak Detail'!AK24)+(0.2*'[2]Off Peak Detail'!AK43)+(0.2*'[2]Off Peak Detail'!AK62)</f>
        <v>25.0700004577637</v>
      </c>
      <c r="AQ24" s="51" t="n">
        <f aca="false">(0.659574468085106*'[2]Off Peak Detail'!AL24)+(0.170212765957447*'[2]Off Peak Detail'!AL43)+(0.170212765957447*'[2]Off Peak Detail'!AL62)</f>
        <v>27.9559578591205</v>
      </c>
      <c r="AR24" s="51" t="n">
        <f aca="false">(0.63265306122449*'[2]Off Peak Detail'!AM24)+(0.204081632653061*'[2]Off Peak Detail'!AM43)+(0.163265306122449*'[2]Off Peak Detail'!AM62)</f>
        <v>27.9287767215651</v>
      </c>
      <c r="AS24" s="51" t="n">
        <f aca="false">(0.625*'[2]Off Peak Detail'!AN24)+(0.166666666666667*'[2]Off Peak Detail'!AN43)+(0.208333333333333*'[2]Off Peak Detail'!AN62)</f>
        <v>23.8316671053569</v>
      </c>
      <c r="AT24" s="51" t="n">
        <f aca="false">(0.659574468085106*'[2]Off Peak Detail'!AO24)+(0.170212765957447*'[2]Off Peak Detail'!AO43)+(0.170212765957447*'[2]Off Peak Detail'!AO62)</f>
        <v>20.561064294044</v>
      </c>
      <c r="AU24" s="51" t="n">
        <f aca="false">(0.625*'[2]Off Peak Detail'!AP24)+(0.208333333333333*'[2]Off Peak Detail'!AP43)+(0.166666666666667*'[2]Off Peak Detail'!AP62)</f>
        <v>21.6650004386902</v>
      </c>
      <c r="AV24" s="51" t="n">
        <f aca="false">(0.63265306122449*'[2]Off Peak Detail'!AQ24)+(0.163265306122449*'[2]Off Peak Detail'!AQ43)+(0.204081632653061*'[2]Off Peak Detail'!AQ62)</f>
        <v>23.6124494124432</v>
      </c>
      <c r="AW24" s="51" t="n">
        <f aca="false">(0.659574468085106*'[2]Off Peak Detail'!AR24)+(0.170212765957447*'[2]Off Peak Detail'!AR43)+(0.170212765957447*'[2]Off Peak Detail'!AR62)</f>
        <v>24.7393617021277</v>
      </c>
      <c r="AX24" s="51" t="n">
        <f aca="false">(0.636363636363636*'[2]Off Peak Detail'!AS24)+(0.181818181818182*'[2]Off Peak Detail'!AS43)+(0.181818181818182*'[2]Off Peak Detail'!AS62)</f>
        <v>23.7031825672496</v>
      </c>
      <c r="AY24" s="51" t="n">
        <f aca="false">(0.607843137254902*'[2]Off Peak Detail'!AT24)+(0.196078431372549*'[2]Off Peak Detail'!AT43)+(0.196078431372549*'[2]Off Peak Detail'!AT62)</f>
        <v>22.2303921568627</v>
      </c>
      <c r="AZ24" s="51" t="n">
        <f aca="false">(0.652173913043478*'[2]Off Peak Detail'!AU24)+(0.173913043478261*'[2]Off Peak Detail'!AU43)+(0.173913043478261*'[2]Off Peak Detail'!AU62)</f>
        <v>20.9013044937797</v>
      </c>
      <c r="BA24" s="51" t="n">
        <f aca="false">(0.63265306122449*'[2]Off Peak Detail'!AV24)+(0.204081632653061*'[2]Off Peak Detail'!AV43)+(0.163265306122449*'[2]Off Peak Detail'!AV62)</f>
        <v>20.3063267299107</v>
      </c>
      <c r="BB24" s="51" t="n">
        <f aca="false">(0.625*'[2]Off Peak Detail'!AW24)+(0.166666666666667*'[2]Off Peak Detail'!AW43)+(0.208333333333333*'[2]Off Peak Detail'!AW62)</f>
        <v>23.2858336766561</v>
      </c>
      <c r="BC24" s="51" t="n">
        <f aca="false">(0.659574468085106*'[2]Off Peak Detail'!AX24)+(0.170212765957447*'[2]Off Peak Detail'!AX43)+(0.170212765957447*'[2]Off Peak Detail'!AX62)</f>
        <v>26.4019152052859</v>
      </c>
      <c r="BD24" s="51" t="n">
        <f aca="false">(0.607843137254902*'[2]Off Peak Detail'!AY24)+(0.196078431372549*'[2]Off Peak Detail'!AY43)+(0.196078431372549*'[2]Off Peak Detail'!AY62)</f>
        <v>26.4127462050494</v>
      </c>
      <c r="BE24" s="51" t="n">
        <f aca="false">(0.652173913043478*'[2]Off Peak Detail'!AZ24)+(0.173913043478261*'[2]Off Peak Detail'!AZ43)+(0.173913043478261*'[2]Off Peak Detail'!AZ62)</f>
        <v>22.3726090140965</v>
      </c>
      <c r="BF24" s="51" t="n">
        <f aca="false">(0.659574468085106*'[2]Off Peak Detail'!BA24)+(0.170212765957447*'[2]Off Peak Detail'!BA43)+(0.170212765957447*'[2]Off Peak Detail'!BA62)</f>
        <v>19.0070216402094</v>
      </c>
      <c r="BG24" s="51" t="n">
        <f aca="false">(0.6*'[2]Off Peak Detail'!BB24)+(0.2*'[2]Off Peak Detail'!BB43)+(0.2*'[2]Off Peak Detail'!BB62)</f>
        <v>19.9660003662109</v>
      </c>
      <c r="BH24" s="51" t="n">
        <f aca="false">(0.659574468085106*'[2]Off Peak Detail'!BC24)+(0.170212765957447*'[2]Off Peak Detail'!BC43)+(0.170212765957447*'[2]Off Peak Detail'!BC62)</f>
        <v>22.0508513754987</v>
      </c>
      <c r="BI24" s="51" t="n">
        <f aca="false">(0.63265306122449*'[2]Off Peak Detail'!BD24)+(0.204081632653061*'[2]Off Peak Detail'!BD43)+(0.163265306122449*'[2]Off Peak Detail'!BD62)</f>
        <v>24.9132653061224</v>
      </c>
      <c r="BJ24" s="51" t="n">
        <f aca="false">(0.617021276595745*'[2]Off Peak Detail'!BE24)+(0.170212765957447*'[2]Off Peak Detail'!BE43)+(0.212765957446809*'[2]Off Peak Detail'!BE62)</f>
        <v>23.3443199320043</v>
      </c>
      <c r="BK24" s="51" t="n">
        <f aca="false">(0.659574468085106*'[2]Off Peak Detail'!BF24)+(0.170212765957447*'[2]Off Peak Detail'!BF43)+(0.170212765957447*'[2]Off Peak Detail'!BF62)</f>
        <v>21.7712765957447</v>
      </c>
      <c r="BL24" s="51" t="n">
        <f aca="false">(0.652173913043478*'[2]Off Peak Detail'!BG24)+(0.173913043478261*'[2]Off Peak Detail'!BG43)+(0.173913043478261*'[2]Off Peak Detail'!BG62)</f>
        <v>20.575217537258</v>
      </c>
      <c r="BM24" s="51" t="n">
        <f aca="false">(0.607843137254902*'[2]Off Peak Detail'!BH24)+(0.196078431372549*'[2]Off Peak Detail'!BH43)+(0.196078431372549*'[2]Off Peak Detail'!BH62)</f>
        <v>21.0803923513375</v>
      </c>
      <c r="BN24" s="51" t="n">
        <f aca="false">(0.652173913043478*'[2]Off Peak Detail'!BI24)+(0.173913043478261*'[2]Off Peak Detail'!BI43)+(0.173913043478261*'[2]Off Peak Detail'!BI62)</f>
        <v>24.3726090140965</v>
      </c>
      <c r="BO24" s="51" t="n">
        <f aca="false">(0.63265306122449*'[2]Off Peak Detail'!BJ24)+(0.204081632653061*'[2]Off Peak Detail'!BJ43)+(0.163265306122449*'[2]Off Peak Detail'!BJ62)</f>
        <v>27.7544901322345</v>
      </c>
      <c r="BP24" s="51" t="n">
        <f aca="false">(0.63265306122449*'[2]Off Peak Detail'!BK24)+(0.163265306122449*'[2]Off Peak Detail'!BK43)+(0.204081632653061*'[2]Off Peak Detail'!BK62)</f>
        <v>27.0402050407565</v>
      </c>
      <c r="BQ24" s="51" t="n">
        <f aca="false">(0.652173913043478*'[2]Off Peak Detail'!BL24)+(0.173913043478261*'[2]Off Peak Detail'!BL43)+(0.173913043478261*'[2]Off Peak Detail'!BL62)</f>
        <v>23.3508698836617</v>
      </c>
      <c r="BR24" s="51" t="n">
        <f aca="false">(0.607843137254902*'[2]Off Peak Detail'!BM24)+(0.196078431372549*'[2]Off Peak Detail'!BM43)+(0.196078431372549*'[2]Off Peak Detail'!BM62)</f>
        <v>19.8818631639668</v>
      </c>
      <c r="BS24" s="51" t="n">
        <f aca="false">(0.652173913043478*'[2]Off Peak Detail'!BN24)+(0.173913043478261*'[2]Off Peak Detail'!BN43)+(0.173913043478261*'[2]Off Peak Detail'!BN62)</f>
        <v>20.9813046662704</v>
      </c>
      <c r="BT24" s="51" t="n">
        <f aca="false">(0.659574468085106*'[2]Off Peak Detail'!BO24)+(0.170212765957447*'[2]Off Peak Detail'!BO43)+(0.170212765957447*'[2]Off Peak Detail'!BO62)</f>
        <v>23.0402130776263</v>
      </c>
      <c r="BU24" s="51" t="n">
        <f aca="false">(0.607843137254902*'[2]Off Peak Detail'!BP24)+(0.196078431372549*'[2]Off Peak Detail'!BP43)+(0.196078431372549*'[2]Off Peak Detail'!BP62)</f>
        <v>24.6617647058824</v>
      </c>
      <c r="BV24" s="51" t="n">
        <f aca="false">(0.636363636363636*'[2]Off Peak Detail'!BQ24)+(0.181818181818182*'[2]Off Peak Detail'!BQ43)+(0.181818181818182*'[2]Off Peak Detail'!BQ62)</f>
        <v>23.066818930886</v>
      </c>
      <c r="BW24" s="51" t="n">
        <f aca="false">(0.659574468085106*'[2]Off Peak Detail'!BR24)+(0.170212765957447*'[2]Off Peak Detail'!BR43)+(0.170212765957447*'[2]Off Peak Detail'!BR62)</f>
        <v>21.4414893617021</v>
      </c>
      <c r="BX24" s="51" t="n">
        <f aca="false">(0.625*'[2]Off Peak Detail'!BS24)+(0.208333333333333*'[2]Off Peak Detail'!BS43)+(0.166666666666667*'[2]Off Peak Detail'!BS62)</f>
        <v>20.3637501398722</v>
      </c>
      <c r="BY24" s="51" t="n">
        <f aca="false">(0.63265306122449*'[2]Off Peak Detail'!BT24)+(0.163265306122449*'[2]Off Peak Detail'!BT43)+(0.204081632653061*'[2]Off Peak Detail'!BT62)</f>
        <v>20.6738777160645</v>
      </c>
      <c r="BZ24" s="51" t="n">
        <f aca="false">(0.652173913043478*'[2]Off Peak Detail'!BU24)+(0.173913043478261*'[2]Off Peak Detail'!BU43)+(0.173913043478261*'[2]Off Peak Detail'!BU62)</f>
        <v>24.0465220575747</v>
      </c>
      <c r="CA24" s="51" t="n">
        <f aca="false">(0.607843137254902*'[2]Off Peak Detail'!BV24)+(0.196078431372549*'[2]Off Peak Detail'!BV43)+(0.196078431372549*'[2]Off Peak Detail'!BV62)</f>
        <v>27.4127454570695</v>
      </c>
      <c r="CB24" s="51" t="n">
        <f aca="false">(0.659574468085106*'[2]Off Peak Detail'!BW24)+(0.170212765957447*'[2]Off Peak Detail'!BW43)+(0.170212765957447*'[2]Off Peak Detail'!BW62)</f>
        <v>26.7210647907663</v>
      </c>
      <c r="CC24" s="51" t="n">
        <f aca="false">(0.652173913043478*'[2]Off Peak Detail'!BX24)+(0.173913043478261*'[2]Off Peak Detail'!BX43)+(0.173913043478261*'[2]Off Peak Detail'!BX62)</f>
        <v>23.0247829271399</v>
      </c>
      <c r="CD24" s="51" t="n">
        <f aca="false">(0.607843137254902*'[2]Off Peak Detail'!BY24)+(0.196078431372549*'[2]Off Peak Detail'!BY43)+(0.196078431372549*'[2]Off Peak Detail'!BY62)</f>
        <v>19.5779415953393</v>
      </c>
      <c r="CE24" s="51" t="n">
        <f aca="false">(0.652173913043478*'[2]Off Peak Detail'!BZ24)+(0.173913043478261*'[2]Off Peak Detail'!BZ43)+(0.173913043478261*'[2]Off Peak Detail'!BZ62)</f>
        <v>20.6552177097486</v>
      </c>
      <c r="CF24" s="51" t="n">
        <f aca="false">(0.63265306122449*'[2]Off Peak Detail'!CA24)+(0.204081632653061*'[2]Off Peak Detail'!CA43)+(0.163265306122449*'[2]Off Peak Detail'!CA62)</f>
        <v>22.9381636016223</v>
      </c>
      <c r="CG24" s="51" t="n">
        <f aca="false">(0.63265306122449*'[2]Off Peak Detail'!CB24)+(0.163265306122449*'[2]Off Peak Detail'!CB43)+(0.204081632653061*'[2]Off Peak Detail'!CB62)</f>
        <v>24.484693877551</v>
      </c>
      <c r="CH24" s="51" t="n">
        <f aca="false">(0.636363636363636*'[2]Off Peak Detail'!CC24)+(0.181818181818182*'[2]Off Peak Detail'!CC43)+(0.181818181818182*'[2]Off Peak Detail'!CC62)</f>
        <v>23.3850007490678</v>
      </c>
      <c r="CI24" s="51" t="n">
        <f aca="false">(0.659574468085106*'[2]Off Peak Detail'!CD24)+(0.170212765957447*'[2]Off Peak Detail'!CD43)+(0.170212765957447*'[2]Off Peak Detail'!CD62)</f>
        <v>21.7712765957447</v>
      </c>
      <c r="CJ24" s="51" t="n">
        <f aca="false">(0.6*'[2]Off Peak Detail'!CE24)+(0.2*'[2]Off Peak Detail'!CE43)+(0.2*'[2]Off Peak Detail'!CE62)</f>
        <v>20.5490001678467</v>
      </c>
      <c r="CK24" s="51" t="n">
        <f aca="false">(0.659574468085106*'[2]Off Peak Detail'!CF24)+(0.170212765957447*'[2]Off Peak Detail'!CF43)+(0.170212765957447*'[2]Off Peak Detail'!CF62)</f>
        <v>21.168723573076</v>
      </c>
      <c r="CL24" s="51" t="n">
        <f aca="false">(0.652173913043478*'[2]Off Peak Detail'!CG24)+(0.173913043478261*'[2]Off Peak Detail'!CG43)+(0.173913043478261*'[2]Off Peak Detail'!CG62)</f>
        <v>24.3726090140965</v>
      </c>
      <c r="CM24" s="51" t="n">
        <f aca="false">(0.607843137254902*'[2]Off Peak Detail'!CH24)+(0.196078431372549*'[2]Off Peak Detail'!CH43)+(0.196078431372549*'[2]Off Peak Detail'!CH62)</f>
        <v>27.716667025697</v>
      </c>
      <c r="CN24" s="51" t="n">
        <f aca="false">(0.659574468085106*'[2]Off Peak Detail'!CI24)+(0.170212765957447*'[2]Off Peak Detail'!CI43)+(0.170212765957447*'[2]Off Peak Detail'!CI62)</f>
        <v>27.0508520248088</v>
      </c>
      <c r="CO24" s="51" t="n">
        <f aca="false">(0.625*'[2]Off Peak Detail'!CJ24)+(0.208333333333333*'[2]Off Peak Detail'!CJ43)+(0.166666666666667*'[2]Off Peak Detail'!CJ62)</f>
        <v>23.4733336766561</v>
      </c>
      <c r="CP24" s="51" t="n">
        <f aca="false">(0.63265306122449*'[2]Off Peak Detail'!CK24)+(0.163265306122449*'[2]Off Peak Detail'!CK43)+(0.204081632653061*'[2]Off Peak Detail'!CK62)</f>
        <v>19.8245514071718</v>
      </c>
      <c r="CQ24" s="51" t="n">
        <f aca="false">(0.652173913043478*'[2]Off Peak Detail'!CL24)+(0.173913043478261*'[2]Off Peak Detail'!CL43)+(0.173913043478261*'[2]Off Peak Detail'!CL62)</f>
        <v>20.9813046662704</v>
      </c>
      <c r="CR24" s="51" t="n">
        <f aca="false">(0.607843137254902*'[2]Off Peak Detail'!CM24)+(0.196078431372549*'[2]Off Peak Detail'!CM43)+(0.196078431372549*'[2]Off Peak Detail'!CM62)</f>
        <v>23.2362748688343</v>
      </c>
      <c r="CS24" s="51" t="n">
        <f aca="false">(0.659574468085106*'[2]Off Peak Detail'!CN24)+(0.170212765957447*'[2]Off Peak Detail'!CN43)+(0.170212765957447*'[2]Off Peak Detail'!CN62)</f>
        <v>24.7393617021277</v>
      </c>
      <c r="CT24" s="51" t="n">
        <f aca="false">(0.636363636363636*'[2]Off Peak Detail'!CO24)+(0.181818181818182*'[2]Off Peak Detail'!CO43)+(0.181818181818182*'[2]Off Peak Detail'!CO62)</f>
        <v>23.7031825672496</v>
      </c>
      <c r="CU24" s="51" t="n">
        <f aca="false">(0.63265306122449*'[2]Off Peak Detail'!CP24)+(0.204081632653061*'[2]Off Peak Detail'!CP43)+(0.163265306122449*'[2]Off Peak Detail'!CP62)</f>
        <v>22.280612244898</v>
      </c>
      <c r="CV24" s="51" t="n">
        <f aca="false">(0.625*'[2]Off Peak Detail'!CQ24)+(0.166666666666667*'[2]Off Peak Detail'!CQ43)+(0.208333333333333*'[2]Off Peak Detail'!CQ62)</f>
        <v>20.7593751748403</v>
      </c>
      <c r="CW24" s="51" t="n">
        <f aca="false">(0.659574468085106*'[2]Off Peak Detail'!CR24)+(0.170212765957447*'[2]Off Peak Detail'!CR43)+(0.170212765957447*'[2]Off Peak Detail'!CR62)</f>
        <v>21.4985108071185</v>
      </c>
      <c r="CX24" s="51" t="n">
        <f aca="false">(0.625*'[2]Off Peak Detail'!CS24)+(0.208333333333333*'[2]Off Peak Detail'!CS43)+(0.166666666666667*'[2]Off Peak Detail'!CS62)</f>
        <v>24.9316670099894</v>
      </c>
      <c r="CY24" s="51" t="n">
        <f aca="false">(0.63265306122449*'[2]Off Peak Detail'!CT24)+(0.163265306122449*'[2]Off Peak Detail'!CT43)+(0.204081632653061*'[2]Off Peak Detail'!CT62)</f>
        <v>27.683061560806</v>
      </c>
      <c r="CZ24" s="51" t="n">
        <f aca="false">(0.659574468085106*'[2]Off Peak Detail'!CU24)+(0.170212765957447*'[2]Off Peak Detail'!CU43)+(0.170212765957447*'[2]Off Peak Detail'!CU62)</f>
        <v>27.3806392588514</v>
      </c>
      <c r="DA24" s="51" t="n">
        <f aca="false">(0.6*'[2]Off Peak Detail'!CV24)+(0.2*'[2]Off Peak Detail'!CV43)+(0.2*'[2]Off Peak Detail'!CV62)</f>
        <v>23.6660003662109</v>
      </c>
      <c r="DB24" s="51" t="n">
        <f aca="false">(0.659574468085106*'[2]Off Peak Detail'!CW24)+(0.170212765957447*'[2]Off Peak Detail'!CW43)+(0.170212765957447*'[2]Off Peak Detail'!CW62)</f>
        <v>20.3261705763797</v>
      </c>
      <c r="DC24" s="51" t="n">
        <f aca="false">(0.652173913043478*'[2]Off Peak Detail'!CX24)+(0.173913043478261*'[2]Off Peak Detail'!CX43)+(0.173913043478261*'[2]Off Peak Detail'!CX62)</f>
        <v>21.3073916227921</v>
      </c>
      <c r="DD24" s="51" t="n">
        <f aca="false">(0.607843137254902*'[2]Off Peak Detail'!CY24)+(0.196078431372549*'[2]Off Peak Detail'!CY43)+(0.196078431372549*'[2]Off Peak Detail'!CY62)</f>
        <v>23.5401964374617</v>
      </c>
      <c r="DE24" s="51" t="n">
        <f aca="false">(0.659574468085106*'[2]Off Peak Detail'!CZ24)+(0.170212765957447*'[2]Off Peak Detail'!CZ43)+(0.170212765957447*'[2]Off Peak Detail'!CZ62)</f>
        <v>25.0691489361702</v>
      </c>
      <c r="DF24" s="51" t="n">
        <f aca="false">(0.644444444444444*'[2]Off Peak Detail'!DA24)+(0.177777777777778*'[2]Off Peak Detail'!DA43)+(0.177777777777778*'[2]Off Peak Detail'!DA62)</f>
        <v>23.9708896213108</v>
      </c>
      <c r="DG24" s="51" t="n">
        <f aca="false">(0.607843137254902*'[2]Off Peak Detail'!DB24)+(0.196078431372549*'[2]Off Peak Detail'!DB43)+(0.196078431372549*'[2]Off Peak Detail'!DB62)</f>
        <v>22.5343137254902</v>
      </c>
      <c r="DH24" s="51" t="n">
        <f aca="false">(0.652173913043478*'[2]Off Peak Detail'!DC24)+(0.173913043478261*'[2]Off Peak Detail'!DC43)+(0.173913043478261*'[2]Off Peak Detail'!DC62)</f>
        <v>21.2273914503015</v>
      </c>
      <c r="DI24" s="51" t="n">
        <f aca="false">(0.63265306122449*'[2]Off Peak Detail'!DD24)+(0.204081632653061*'[2]Off Peak Detail'!DD43)+(0.163265306122449*'[2]Off Peak Detail'!DD62)</f>
        <v>21.8879593829719</v>
      </c>
      <c r="DJ24" s="51" t="n">
        <f aca="false">(0.625*'[2]Off Peak Detail'!DE24)+(0.166666666666667*'[2]Off Peak Detail'!DE43)+(0.208333333333333*'[2]Off Peak Detail'!DE62)</f>
        <v>24.8483336766561</v>
      </c>
      <c r="DK24" s="51" t="n">
        <f aca="false">(0.659574468085106*'[2]Off Peak Detail'!DF24)+(0.170212765957447*'[2]Off Peak Detail'!DF43)+(0.170212765957447*'[2]Off Peak Detail'!DF62)</f>
        <v>28.0508513754987</v>
      </c>
      <c r="DL24" s="51" t="n">
        <f aca="false">(0.607843137254902*'[2]Off Peak Detail'!DG24)+(0.196078431372549*'[2]Off Peak Detail'!DG43)+(0.196078431372549*'[2]Off Peak Detail'!DG62)</f>
        <v>27.9323540481867</v>
      </c>
      <c r="DM24" s="51" t="n">
        <f aca="false">(0.652173913043478*'[2]Off Peak Detail'!DH24)+(0.173913043478261*'[2]Off Peak Detail'!DH43)+(0.173913043478261*'[2]Off Peak Detail'!DH62)</f>
        <v>24.0030437967052</v>
      </c>
      <c r="DN24" s="51" t="n">
        <f aca="false">(0.659574468085106*'[2]Off Peak Detail'!DI24)+(0.170212765957447*'[2]Off Peak Detail'!DI43)+(0.170212765957447*'[2]Off Peak Detail'!DI62)</f>
        <v>20.6559578104222</v>
      </c>
      <c r="DO24" s="51" t="n">
        <f aca="false">(0.6*'[2]Off Peak Detail'!DJ24)+(0.2*'[2]Off Peak Detail'!DJ43)+(0.2*'[2]Off Peak Detail'!DJ62)</f>
        <v>21.4660003662109</v>
      </c>
      <c r="DP24" s="51" t="n">
        <f aca="false">(0.659574468085106*'[2]Off Peak Detail'!DK24)+(0.170212765957447*'[2]Off Peak Detail'!DK43)+(0.170212765957447*'[2]Off Peak Detail'!DK62)</f>
        <v>23.6997875457114</v>
      </c>
      <c r="DQ24" s="51" t="n">
        <f aca="false">(0.63265306122449*'[2]Off Peak Detail'!DL24)+(0.204081632653061*'[2]Off Peak Detail'!DL43)+(0.163265306122449*'[2]Off Peak Detail'!DL62)</f>
        <v>25.8622448979592</v>
      </c>
      <c r="DR24" s="51" t="n">
        <f aca="false">(0.636363636363636*'[2]Off Peak Detail'!DM24)+(0.181818181818182*'[2]Off Peak Detail'!DM43)+(0.181818181818182*'[2]Off Peak Detail'!DM62)</f>
        <v>24.3395462036133</v>
      </c>
      <c r="DS24" s="51" t="n">
        <f aca="false">(0.63265306122449*'[2]Off Peak Detail'!DN24)+(0.163265306122449*'[2]Off Peak Detail'!DN43)+(0.204081632653061*'[2]Off Peak Detail'!DN62)</f>
        <v>22.6887755102041</v>
      </c>
      <c r="DT24" s="51" t="n">
        <f aca="false">(0.652173913043478*'[2]Off Peak Detail'!DO24)+(0.173913043478261*'[2]Off Peak Detail'!DO43)+(0.173913043478261*'[2]Off Peak Detail'!DO62)</f>
        <v>21.5534784068232</v>
      </c>
      <c r="DU24" s="51" t="n">
        <f aca="false">(0.607843137254902*'[2]Off Peak Detail'!DP24)+(0.196078431372549*'[2]Off Peak Detail'!DP43)+(0.196078431372549*'[2]Off Peak Detail'!DP62)</f>
        <v>21.9921570572199</v>
      </c>
      <c r="DV24" s="51" t="n">
        <f aca="false">(0.652173913043478*'[2]Off Peak Detail'!DQ24)+(0.173913043478261*'[2]Off Peak Detail'!DQ43)+(0.173913043478261*'[2]Off Peak Detail'!DQ62)</f>
        <v>25.3508698836617</v>
      </c>
      <c r="DW24" s="51" t="n">
        <f aca="false">(0.659574468085106*'[2]Off Peak Detail'!DR24)+(0.170212765957447*'[2]Off Peak Detail'!DR43)+(0.170212765957447*'[2]Off Peak Detail'!DR62)</f>
        <v>28.3806386095412</v>
      </c>
      <c r="DX24" s="51" t="n">
        <f aca="false">(0.607843137254902*'[2]Off Peak Detail'!DS24)+(0.196078431372549*'[2]Off Peak Detail'!DS43)+(0.196078431372549*'[2]Off Peak Detail'!DS62)</f>
        <v>28.2362756168141</v>
      </c>
      <c r="DY24" s="51" t="n">
        <f aca="false">(0.652173913043478*'[2]Off Peak Detail'!DT24)+(0.173913043478261*'[2]Off Peak Detail'!DT43)+(0.173913043478261*'[2]Off Peak Detail'!DT62)</f>
        <v>24.3291307532269</v>
      </c>
      <c r="DZ24" s="51" t="n">
        <f aca="false">(0.63265306122449*'[2]Off Peak Detail'!DU24)+(0.204081632653061*'[2]Off Peak Detail'!DU43)+(0.163265306122449*'[2]Off Peak Detail'!DU62)</f>
        <v>20.9980003979741</v>
      </c>
      <c r="EA24" s="51" t="n">
        <f aca="false">(0.625*'[2]Off Peak Detail'!DV24)+(0.166666666666667*'[2]Off Peak Detail'!DV43)+(0.208333333333333*'[2]Off Peak Detail'!DV62)</f>
        <v>21.7025003433228</v>
      </c>
      <c r="EB24" s="51" t="n">
        <f aca="false">(0.659574468085106*'[2]Off Peak Detail'!DW24)+(0.170212765957447*'[2]Off Peak Detail'!DW43)+(0.170212765957447*'[2]Off Peak Detail'!DW62)</f>
        <v>24.029574779754</v>
      </c>
      <c r="EC24" s="51" t="n">
        <f aca="false">(0.607843137254902*'[2]Off Peak Detail'!DX24)+(0.196078431372549*'[2]Off Peak Detail'!DX43)+(0.196078431372549*'[2]Off Peak Detail'!DX62)</f>
        <v>26.1813725490196</v>
      </c>
      <c r="ED24" s="51" t="n">
        <f aca="false">(0.636363636363636*'[2]Off Peak Detail'!DY24)+(0.181818181818182*'[2]Off Peak Detail'!DY43)+(0.181818181818182*'[2]Off Peak Detail'!DY62)</f>
        <v>24.6577280217951</v>
      </c>
      <c r="EE24" s="51" t="n">
        <f aca="false">(0.659574468085106*'[2]Off Peak Detail'!DZ24)+(0.170212765957447*'[2]Off Peak Detail'!DZ43)+(0.170212765957447*'[2]Off Peak Detail'!DZ62)</f>
        <v>23.0904255319149</v>
      </c>
      <c r="EF24" s="51" t="n">
        <f aca="false">(0.652173913043478*'[2]Off Peak Detail'!EA24)+(0.173913043478261*'[2]Off Peak Detail'!EA43)+(0.173913043478261*'[2]Off Peak Detail'!EA62)</f>
        <v>21.8795653633449</v>
      </c>
      <c r="EG24" s="51" t="n">
        <f aca="false">(0.607843137254902*'[2]Off Peak Detail'!EB24)+(0.196078431372549*'[2]Off Peak Detail'!EB43)+(0.196078431372549*'[2]Off Peak Detail'!EB62)</f>
        <v>22.2960786258473</v>
      </c>
      <c r="EH24" s="51" t="n">
        <f aca="false">(0.652173913043478*'[2]Off Peak Detail'!EC24)+(0.173913043478261*'[2]Off Peak Detail'!EC43)+(0.173913043478261*'[2]Off Peak Detail'!EC62)</f>
        <v>25.6769568401834</v>
      </c>
      <c r="EI24" s="51" t="n">
        <f aca="false">(0.63265306122449*'[2]Off Peak Detail'!ED24)+(0.204081632653061*'[2]Off Peak Detail'!ED43)+(0.163265306122449*'[2]Off Peak Detail'!ED62)</f>
        <v>29.0197962546835</v>
      </c>
      <c r="EJ24" s="51" t="n">
        <f aca="false">(0.63265306122449*'[2]Off Peak Detail'!EE24)+(0.163265306122449*'[2]Off Peak Detail'!EE43)+(0.204081632653061*'[2]Off Peak Detail'!EE62)</f>
        <v>28.3055111632055</v>
      </c>
      <c r="EK24" s="51" t="n">
        <f aca="false">(0.652173913043478*'[2]Off Peak Detail'!EF24)+(0.173913043478261*'[2]Off Peak Detail'!EF43)+(0.173913043478261*'[2]Off Peak Detail'!EF62)</f>
        <v>24.6552177097486</v>
      </c>
      <c r="EL24" s="51" t="n">
        <f aca="false">(0.607843137254902*'[2]Off Peak Detail'!EG24)+(0.196078431372549*'[2]Off Peak Detail'!EG43)+(0.196078431372549*'[2]Off Peak Detail'!EG62)</f>
        <v>21.0975494384766</v>
      </c>
      <c r="EM24" s="51" t="n">
        <f aca="false">(0.652173913043478*'[2]Off Peak Detail'!EH24)+(0.173913043478261*'[2]Off Peak Detail'!EH43)+(0.173913043478261*'[2]Off Peak Detail'!EH62)</f>
        <v>22.2856524923573</v>
      </c>
      <c r="EN24" s="51" t="n">
        <f aca="false">(0.659574468085106*'[2]Off Peak Detail'!EI24)+(0.170212765957447*'[2]Off Peak Detail'!EI43)+(0.170212765957447*'[2]Off Peak Detail'!EI62)</f>
        <v>24.3593620137965</v>
      </c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</row>
    <row r="25" customFormat="false" ht="13.7" hidden="false" customHeight="true" outlineLevel="0" collapsed="false">
      <c r="A25" s="54" t="s">
        <v>40</v>
      </c>
      <c r="B25" s="55" t="s">
        <v>40</v>
      </c>
      <c r="C25" s="69" t="n">
        <f aca="false">(0.647058823529412*'[2]Off Peak Detail'!D25)+(0.176470588235294*'[2]Off Peak Detail'!D44)+(0.176470588235294*'[2]Off Peak Detail'!D63)</f>
        <v>27.1585311889648</v>
      </c>
      <c r="D25" s="69" t="n">
        <f aca="false">(0.659574468085106*'[2]Off Peak Detail'!E25)+(0.170212765957447*'[2]Off Peak Detail'!E44)+(0.170212765957447*'[2]Off Peak Detail'!E63)</f>
        <v>25.6375540583185</v>
      </c>
      <c r="E25" s="69" t="n">
        <f aca="false">(0.6*'[2]Off Peak Detail'!F25)+(0.2*'[2]Off Peak Detail'!F44)+(0.2*'[2]Off Peak Detail'!F63)</f>
        <v>21.6939992523193</v>
      </c>
      <c r="F25" s="56" t="n">
        <f aca="false">AVERAGE(G25:I25)</f>
        <v>21.2494973605375</v>
      </c>
      <c r="G25" s="69" t="n">
        <f aca="false">(0.659574468085106*'[2]Off Peak Detail'!H25)+(0.170212765957447*'[2]Off Peak Detail'!H44)+(0.170212765957447*'[2]Off Peak Detail'!H63)</f>
        <v>21.3811701429651</v>
      </c>
      <c r="H25" s="69" t="n">
        <f aca="false">(0.652173913043478*'[2]Off Peak Detail'!I25)+(0.173913043478261*'[2]Off Peak Detail'!I44)+(0.173913043478261*'[2]Off Peak Detail'!I63)</f>
        <v>20.4736953403639</v>
      </c>
      <c r="I25" s="69" t="n">
        <f aca="false">(0.607843137254902*'[2]Off Peak Detail'!J25)+(0.196078431372549*'[2]Off Peak Detail'!J44)+(0.196078431372549*'[2]Off Peak Detail'!J63)</f>
        <v>21.8936265982834</v>
      </c>
      <c r="J25" s="57" t="n">
        <v>22.8230363733465</v>
      </c>
      <c r="K25" s="56" t="n">
        <f aca="false">AVERAGE(L25:M25)</f>
        <v>22.4972501437484</v>
      </c>
      <c r="L25" s="58" t="n">
        <f aca="false">AK25</f>
        <v>22.7465439248592</v>
      </c>
      <c r="M25" s="58" t="n">
        <f aca="false">AL25</f>
        <v>22.2479563626376</v>
      </c>
      <c r="N25" s="56" t="n">
        <f aca="false">AVERAGE(O25:P25)</f>
        <v>20.5574976009684</v>
      </c>
      <c r="O25" s="56" t="n">
        <f aca="false">AM25</f>
        <v>21.0885792526544</v>
      </c>
      <c r="P25" s="56" t="n">
        <f aca="false">AN25</f>
        <v>20.0264159492824</v>
      </c>
      <c r="Q25" s="56" t="n">
        <f aca="false">AO25</f>
        <v>21.3716506552189</v>
      </c>
      <c r="R25" s="56" t="n">
        <f aca="false">AP25</f>
        <v>23.7480026245117</v>
      </c>
      <c r="S25" s="56" t="n">
        <f aca="false">AVERAGE(T25:U25)</f>
        <v>26.8849181747934</v>
      </c>
      <c r="T25" s="56" t="n">
        <f aca="false">AQ25</f>
        <v>26.7833538461239</v>
      </c>
      <c r="U25" s="56" t="n">
        <f aca="false">AR25</f>
        <v>26.9864825034628</v>
      </c>
      <c r="V25" s="56" t="n">
        <f aca="false">AS25</f>
        <v>22.9980658690135</v>
      </c>
      <c r="W25" s="56" t="n">
        <f aca="false">AVERAGE(X25:Z25)</f>
        <v>21.6131842855423</v>
      </c>
      <c r="X25" s="56" t="n">
        <f aca="false">AT25</f>
        <v>21.5407485961914</v>
      </c>
      <c r="Y25" s="58" t="n">
        <f aca="false">AU25</f>
        <v>21.1060865720113</v>
      </c>
      <c r="Z25" s="58" t="n">
        <f aca="false">AV25</f>
        <v>22.1927176884242</v>
      </c>
      <c r="AA25" s="57" t="n">
        <v>22.7480121699095</v>
      </c>
      <c r="AB25" s="57" t="n">
        <v>22.7339684917457</v>
      </c>
      <c r="AC25" s="57" t="n">
        <v>23.2648021890727</v>
      </c>
      <c r="AD25" s="57" t="n">
        <v>23.539457352348</v>
      </c>
      <c r="AE25" s="57" t="n">
        <v>24.5604641898407</v>
      </c>
      <c r="AF25" s="57" t="n">
        <v>24.2291749391563</v>
      </c>
      <c r="AG25" s="60" t="n">
        <v>23.8444475271036</v>
      </c>
      <c r="AH25" s="61"/>
      <c r="AI25" s="36"/>
      <c r="AJ25" s="3"/>
      <c r="AK25" s="51" t="n">
        <f aca="false">(0.659574468085106*'[2]Off Peak Detail'!AF25)+(0.170212765957447*'[2]Off Peak Detail'!AF44)+(0.170212765957447*'[2]Off Peak Detail'!AF63)</f>
        <v>22.7465439248592</v>
      </c>
      <c r="AL25" s="51" t="n">
        <f aca="false">(0.636363636363636*'[2]Off Peak Detail'!AG25)+(0.181818181818182*'[2]Off Peak Detail'!AG44)+(0.181818181818182*'[2]Off Peak Detail'!AG63)</f>
        <v>22.2479563626376</v>
      </c>
      <c r="AM25" s="51" t="n">
        <f aca="false">(0.607843137254902*'[2]Off Peak Detail'!AH25)+(0.196078431372549*'[2]Off Peak Detail'!AH44)+(0.196078431372549*'[2]Off Peak Detail'!AH63)</f>
        <v>21.0885792526544</v>
      </c>
      <c r="AN25" s="51" t="n">
        <f aca="false">(0.652173913043478*'[2]Off Peak Detail'!AI25)+(0.173913043478261*'[2]Off Peak Detail'!AI44)+(0.173913043478261*'[2]Off Peak Detail'!AI63)</f>
        <v>20.0264159492824</v>
      </c>
      <c r="AO25" s="51" t="n">
        <f aca="false">(0.659574468085106*'[2]Off Peak Detail'!AJ25)+(0.170212765957447*'[2]Off Peak Detail'!AJ44)+(0.170212765957447*'[2]Off Peak Detail'!AJ63)</f>
        <v>21.3716506552189</v>
      </c>
      <c r="AP25" s="51" t="n">
        <f aca="false">(0.6*'[2]Off Peak Detail'!AK25)+(0.2*'[2]Off Peak Detail'!AK44)+(0.2*'[2]Off Peak Detail'!AK63)</f>
        <v>23.7480026245117</v>
      </c>
      <c r="AQ25" s="51" t="n">
        <f aca="false">(0.659574468085106*'[2]Off Peak Detail'!AL25)+(0.170212765957447*'[2]Off Peak Detail'!AL44)+(0.170212765957447*'[2]Off Peak Detail'!AL63)</f>
        <v>26.7833538461239</v>
      </c>
      <c r="AR25" s="51" t="n">
        <f aca="false">(0.63265306122449*'[2]Off Peak Detail'!AM25)+(0.204081632653061*'[2]Off Peak Detail'!AM44)+(0.163265306122449*'[2]Off Peak Detail'!AM63)</f>
        <v>26.9864825034628</v>
      </c>
      <c r="AS25" s="51" t="n">
        <f aca="false">(0.625*'[2]Off Peak Detail'!AN25)+(0.166666666666667*'[2]Off Peak Detail'!AN44)+(0.208333333333333*'[2]Off Peak Detail'!AN63)</f>
        <v>22.9980658690135</v>
      </c>
      <c r="AT25" s="51" t="n">
        <f aca="false">(0.659574468085106*'[2]Off Peak Detail'!AO25)+(0.170212765957447*'[2]Off Peak Detail'!AO44)+(0.170212765957447*'[2]Off Peak Detail'!AO63)</f>
        <v>21.5407485961914</v>
      </c>
      <c r="AU25" s="51" t="n">
        <f aca="false">(0.625*'[2]Off Peak Detail'!AP25)+(0.208333333333333*'[2]Off Peak Detail'!AP44)+(0.166666666666667*'[2]Off Peak Detail'!AP63)</f>
        <v>21.1060865720113</v>
      </c>
      <c r="AV25" s="51" t="n">
        <f aca="false">(0.63265306122449*'[2]Off Peak Detail'!AQ25)+(0.163265306122449*'[2]Off Peak Detail'!AQ44)+(0.204081632653061*'[2]Off Peak Detail'!AQ63)</f>
        <v>22.1927176884242</v>
      </c>
      <c r="AW25" s="51" t="n">
        <f aca="false">(0.659574468085106*'[2]Off Peak Detail'!AR25)+(0.170212765957447*'[2]Off Peak Detail'!AR44)+(0.170212765957447*'[2]Off Peak Detail'!AR63)</f>
        <v>23.4582452976957</v>
      </c>
      <c r="AX25" s="51" t="n">
        <f aca="false">(0.636363636363636*'[2]Off Peak Detail'!AS25)+(0.181818181818182*'[2]Off Peak Detail'!AS44)+(0.181818181818182*'[2]Off Peak Detail'!AS63)</f>
        <v>23.5388656963002</v>
      </c>
      <c r="AY25" s="51" t="n">
        <f aca="false">(0.607843137254902*'[2]Off Peak Detail'!AT25)+(0.196078431372549*'[2]Off Peak Detail'!AT44)+(0.196078431372549*'[2]Off Peak Detail'!AT63)</f>
        <v>22.0326966678395</v>
      </c>
      <c r="AZ25" s="51" t="n">
        <f aca="false">(0.652173913043478*'[2]Off Peak Detail'!AU25)+(0.173913043478261*'[2]Off Peak Detail'!AU44)+(0.173913043478261*'[2]Off Peak Detail'!AU63)</f>
        <v>21.3916334069293</v>
      </c>
      <c r="BA25" s="51" t="n">
        <f aca="false">(0.63265306122449*'[2]Off Peak Detail'!AV25)+(0.204081632653061*'[2]Off Peak Detail'!AV44)+(0.163265306122449*'[2]Off Peak Detail'!AV63)</f>
        <v>21.2471958471804</v>
      </c>
      <c r="BB25" s="51" t="n">
        <f aca="false">(0.625*'[2]Off Peak Detail'!AW25)+(0.166666666666667*'[2]Off Peak Detail'!AW44)+(0.208333333333333*'[2]Off Peak Detail'!AW63)</f>
        <v>22.7337525685628</v>
      </c>
      <c r="BC25" s="51" t="n">
        <f aca="false">(0.659574468085106*'[2]Off Peak Detail'!AX25)+(0.170212765957447*'[2]Off Peak Detail'!AX44)+(0.170212765957447*'[2]Off Peak Detail'!AX63)</f>
        <v>25.7195240588898</v>
      </c>
      <c r="BD25" s="51" t="n">
        <f aca="false">(0.607843137254902*'[2]Off Peak Detail'!AY25)+(0.196078431372549*'[2]Off Peak Detail'!AY44)+(0.196078431372549*'[2]Off Peak Detail'!AY63)</f>
        <v>26.1513265721938</v>
      </c>
      <c r="BE25" s="51" t="n">
        <f aca="false">(0.652173913043478*'[2]Off Peak Detail'!AZ25)+(0.173913043478261*'[2]Off Peak Detail'!AZ44)+(0.173913043478261*'[2]Off Peak Detail'!AZ63)</f>
        <v>22.1942423944888</v>
      </c>
      <c r="BF25" s="51" t="n">
        <f aca="false">(0.659574468085106*'[2]Off Peak Detail'!BA25)+(0.170212765957447*'[2]Off Peak Detail'!BA44)+(0.170212765957447*'[2]Off Peak Detail'!BA63)</f>
        <v>21.2854294472552</v>
      </c>
      <c r="BG25" s="51" t="n">
        <f aca="false">(0.6*'[2]Off Peak Detail'!BB25)+(0.2*'[2]Off Peak Detail'!BB44)+(0.2*'[2]Off Peak Detail'!BB63)</f>
        <v>20.9160034179688</v>
      </c>
      <c r="BH25" s="51" t="n">
        <f aca="false">(0.659574468085106*'[2]Off Peak Detail'!BC25)+(0.170212765957447*'[2]Off Peak Detail'!BC44)+(0.170212765957447*'[2]Off Peak Detail'!BC63)</f>
        <v>22.098194649879</v>
      </c>
      <c r="BI25" s="51" t="n">
        <f aca="false">(0.63265306122449*'[2]Off Peak Detail'!BD25)+(0.204081632653061*'[2]Off Peak Detail'!BD44)+(0.163265306122449*'[2]Off Peak Detail'!BD63)</f>
        <v>24.2539498621104</v>
      </c>
      <c r="BJ25" s="51" t="n">
        <f aca="false">(0.617021276595745*'[2]Off Peak Detail'!BE25)+(0.170212765957447*'[2]Off Peak Detail'!BE44)+(0.212765957446809*'[2]Off Peak Detail'!BE63)</f>
        <v>24.1037575336213</v>
      </c>
      <c r="BK25" s="51" t="n">
        <f aca="false">(0.659574468085106*'[2]Off Peak Detail'!BF25)+(0.170212765957447*'[2]Off Peak Detail'!BF44)+(0.170212765957447*'[2]Off Peak Detail'!BF63)</f>
        <v>22.3333513138142</v>
      </c>
      <c r="BL25" s="51" t="n">
        <f aca="false">(0.652173913043478*'[2]Off Peak Detail'!BG25)+(0.173913043478261*'[2]Off Peak Detail'!BG44)+(0.173913043478261*'[2]Off Peak Detail'!BG63)</f>
        <v>21.9090247112772</v>
      </c>
      <c r="BM25" s="51" t="n">
        <f aca="false">(0.607843137254902*'[2]Off Peak Detail'!BH25)+(0.196078431372549*'[2]Off Peak Detail'!BH44)+(0.196078431372549*'[2]Off Peak Detail'!BH63)</f>
        <v>21.9062275980033</v>
      </c>
      <c r="BN25" s="51" t="n">
        <f aca="false">(0.652173913043478*'[2]Off Peak Detail'!BI25)+(0.173913043478261*'[2]Off Peak Detail'!BI44)+(0.173913043478261*'[2]Off Peak Detail'!BI63)</f>
        <v>23.0211981234343</v>
      </c>
      <c r="BO25" s="51" t="n">
        <f aca="false">(0.63265306122449*'[2]Off Peak Detail'!BJ25)+(0.204081632653061*'[2]Off Peak Detail'!BJ44)+(0.163265306122449*'[2]Off Peak Detail'!BJ63)</f>
        <v>26.5946457687689</v>
      </c>
      <c r="BP25" s="51" t="n">
        <f aca="false">(0.63265306122449*'[2]Off Peak Detail'!BK25)+(0.163265306122449*'[2]Off Peak Detail'!BK44)+(0.204081632653061*'[2]Off Peak Detail'!BK63)</f>
        <v>26.3509723118373</v>
      </c>
      <c r="BQ25" s="51" t="n">
        <f aca="false">(0.652173913043478*'[2]Off Peak Detail'!BL25)+(0.173913043478261*'[2]Off Peak Detail'!BL44)+(0.173913043478261*'[2]Off Peak Detail'!BL63)</f>
        <v>22.7116336988366</v>
      </c>
      <c r="BR25" s="51" t="n">
        <f aca="false">(0.607843137254902*'[2]Off Peak Detail'!BM25)+(0.196078431372549*'[2]Off Peak Detail'!BM44)+(0.196078431372549*'[2]Off Peak Detail'!BM63)</f>
        <v>21.9965729058958</v>
      </c>
      <c r="BS25" s="51" t="n">
        <f aca="false">(0.652173913043478*'[2]Off Peak Detail'!BN25)+(0.173913043478261*'[2]Off Peak Detail'!BN44)+(0.173913043478261*'[2]Off Peak Detail'!BN63)</f>
        <v>21.1997855808424</v>
      </c>
      <c r="BT25" s="51" t="n">
        <f aca="false">(0.659574468085106*'[2]Off Peak Detail'!BO25)+(0.170212765957447*'[2]Off Peak Detail'!BO44)+(0.170212765957447*'[2]Off Peak Detail'!BO63)</f>
        <v>22.6152159264747</v>
      </c>
      <c r="BU25" s="51" t="n">
        <f aca="false">(0.607843137254902*'[2]Off Peak Detail'!BP25)+(0.196078431372549*'[2]Off Peak Detail'!BP44)+(0.196078431372549*'[2]Off Peak Detail'!BP63)</f>
        <v>24.5925011279536</v>
      </c>
      <c r="BV25" s="51" t="n">
        <f aca="false">(0.636363636363636*'[2]Off Peak Detail'!BQ25)+(0.181818181818182*'[2]Off Peak Detail'!BQ44)+(0.181818181818182*'[2]Off Peak Detail'!BQ63)</f>
        <v>24.2979566053911</v>
      </c>
      <c r="BW25" s="51" t="n">
        <f aca="false">(0.659574468085106*'[2]Off Peak Detail'!BR25)+(0.170212765957447*'[2]Off Peak Detail'!BR44)+(0.170212765957447*'[2]Off Peak Detail'!BR63)</f>
        <v>22.7088832287078</v>
      </c>
      <c r="BX25" s="51" t="n">
        <f aca="false">(0.625*'[2]Off Peak Detail'!BS25)+(0.208333333333333*'[2]Off Peak Detail'!BS44)+(0.166666666666667*'[2]Off Peak Detail'!BS63)</f>
        <v>22.435669930776</v>
      </c>
      <c r="BY25" s="51" t="n">
        <f aca="false">(0.63265306122449*'[2]Off Peak Detail'!BT25)+(0.163265306122449*'[2]Off Peak Detail'!BT44)+(0.204081632653061*'[2]Off Peak Detail'!BT63)</f>
        <v>22.0494406486044</v>
      </c>
      <c r="BZ25" s="51" t="n">
        <f aca="false">(0.652173913043478*'[2]Off Peak Detail'!BU25)+(0.173913043478261*'[2]Off Peak Detail'!BU44)+(0.173913043478261*'[2]Off Peak Detail'!BU63)</f>
        <v>23.1798937756082</v>
      </c>
      <c r="CA25" s="51" t="n">
        <f aca="false">(0.607843137254902*'[2]Off Peak Detail'!BV25)+(0.196078431372549*'[2]Off Peak Detail'!BV44)+(0.196078431372549*'[2]Off Peak Detail'!BV63)</f>
        <v>27.0993657878801</v>
      </c>
      <c r="CB25" s="51" t="n">
        <f aca="false">(0.659574468085106*'[2]Off Peak Detail'!BW25)+(0.170212765957447*'[2]Off Peak Detail'!BW44)+(0.170212765957447*'[2]Off Peak Detail'!BW63)</f>
        <v>26.1439921439962</v>
      </c>
      <c r="CC25" s="51" t="n">
        <f aca="false">(0.652173913043478*'[2]Off Peak Detail'!BX25)+(0.173913043478261*'[2]Off Peak Detail'!BX44)+(0.173913043478261*'[2]Off Peak Detail'!BX63)</f>
        <v>23.0442423944888</v>
      </c>
      <c r="CD25" s="51" t="n">
        <f aca="false">(0.607843137254902*'[2]Off Peak Detail'!BY25)+(0.196078431372549*'[2]Off Peak Detail'!BY44)+(0.196078431372549*'[2]Off Peak Detail'!BY63)</f>
        <v>22.2779454549154</v>
      </c>
      <c r="CE25" s="51" t="n">
        <f aca="false">(0.652173913043478*'[2]Off Peak Detail'!BZ25)+(0.173913043478261*'[2]Off Peak Detail'!BZ44)+(0.173913043478261*'[2]Off Peak Detail'!BZ63)</f>
        <v>21.4019594938859</v>
      </c>
      <c r="CF25" s="51" t="n">
        <f aca="false">(0.63265306122449*'[2]Off Peak Detail'!CA25)+(0.204081632653061*'[2]Off Peak Detail'!CA44)+(0.163265306122449*'[2]Off Peak Detail'!CA63)</f>
        <v>23.0489217252147</v>
      </c>
      <c r="CG25" s="51" t="n">
        <f aca="false">(0.63265306122449*'[2]Off Peak Detail'!CB25)+(0.163265306122449*'[2]Off Peak Detail'!CB44)+(0.204081632653061*'[2]Off Peak Detail'!CB63)</f>
        <v>24.7032968015087</v>
      </c>
      <c r="CH25" s="51" t="n">
        <f aca="false">(0.636363636363636*'[2]Off Peak Detail'!CC25)+(0.181818181818182*'[2]Off Peak Detail'!CC44)+(0.181818181818182*'[2]Off Peak Detail'!CC63)</f>
        <v>24.6297747872093</v>
      </c>
      <c r="CI25" s="51" t="n">
        <f aca="false">(0.659574468085106*'[2]Off Peak Detail'!CD25)+(0.170212765957447*'[2]Off Peak Detail'!CD44)+(0.170212765957447*'[2]Off Peak Detail'!CD63)</f>
        <v>23.0418619521121</v>
      </c>
      <c r="CJ25" s="51" t="n">
        <f aca="false">(0.6*'[2]Off Peak Detail'!CE25)+(0.2*'[2]Off Peak Detail'!CE44)+(0.2*'[2]Off Peak Detail'!CE63)</f>
        <v>22.8165036010742</v>
      </c>
      <c r="CK25" s="51" t="n">
        <f aca="false">(0.659574468085106*'[2]Off Peak Detail'!CF25)+(0.170212765957447*'[2]Off Peak Detail'!CF44)+(0.170212765957447*'[2]Off Peak Detail'!CF63)</f>
        <v>22.1290974637295</v>
      </c>
      <c r="CL25" s="51" t="n">
        <f aca="false">(0.652173913043478*'[2]Off Peak Detail'!CG25)+(0.173913043478261*'[2]Off Peak Detail'!CG44)+(0.173913043478261*'[2]Off Peak Detail'!CG63)</f>
        <v>23.5125024712604</v>
      </c>
      <c r="CM25" s="51" t="n">
        <f aca="false">(0.607843137254902*'[2]Off Peak Detail'!CH25)+(0.196078431372549*'[2]Off Peak Detail'!CH44)+(0.196078431372549*'[2]Off Peak Detail'!CH63)</f>
        <v>27.4297579447428</v>
      </c>
      <c r="CN25" s="51" t="n">
        <f aca="false">(0.659574468085106*'[2]Off Peak Detail'!CI25)+(0.170212765957447*'[2]Off Peak Detail'!CI44)+(0.170212765957447*'[2]Off Peak Detail'!CI63)</f>
        <v>26.4769708674005</v>
      </c>
      <c r="CO25" s="51" t="n">
        <f aca="false">(0.625*'[2]Off Peak Detail'!CJ25)+(0.208333333333333*'[2]Off Peak Detail'!CJ44)+(0.166666666666667*'[2]Off Peak Detail'!CJ63)</f>
        <v>23.492774216334</v>
      </c>
      <c r="CP25" s="51" t="n">
        <f aca="false">(0.63265306122449*'[2]Off Peak Detail'!CK25)+(0.163265306122449*'[2]Off Peak Detail'!CK44)+(0.204081632653061*'[2]Off Peak Detail'!CK63)</f>
        <v>22.5984326420998</v>
      </c>
      <c r="CQ25" s="51" t="n">
        <f aca="false">(0.652173913043478*'[2]Off Peak Detail'!CL25)+(0.173913043478261*'[2]Off Peak Detail'!CL44)+(0.173913043478261*'[2]Off Peak Detail'!CL63)</f>
        <v>21.8041334069294</v>
      </c>
      <c r="CR25" s="51" t="n">
        <f aca="false">(0.607843137254902*'[2]Off Peak Detail'!CM25)+(0.196078431372549*'[2]Off Peak Detail'!CM44)+(0.196078431372549*'[2]Off Peak Detail'!CM63)</f>
        <v>23.4897094651765</v>
      </c>
      <c r="CS25" s="51" t="n">
        <f aca="false">(0.659574468085106*'[2]Off Peak Detail'!CN25)+(0.170212765957447*'[2]Off Peak Detail'!CN44)+(0.170212765957447*'[2]Off Peak Detail'!CN63)</f>
        <v>24.7263304040787</v>
      </c>
      <c r="CT25" s="51" t="n">
        <f aca="false">(0.636363636363636*'[2]Off Peak Detail'!CO25)+(0.181818181818182*'[2]Off Peak Detail'!CO44)+(0.181818181818182*'[2]Off Peak Detail'!CO63)</f>
        <v>24.8115929690274</v>
      </c>
      <c r="CU25" s="51" t="n">
        <f aca="false">(0.63265306122449*'[2]Off Peak Detail'!CP25)+(0.204081632653061*'[2]Off Peak Detail'!CP44)+(0.163265306122449*'[2]Off Peak Detail'!CP63)</f>
        <v>23.3923983982631</v>
      </c>
      <c r="CV25" s="51" t="n">
        <f aca="false">(0.625*'[2]Off Peak Detail'!CQ25)+(0.166666666666667*'[2]Off Peak Detail'!CQ44)+(0.208333333333333*'[2]Off Peak Detail'!CQ63)</f>
        <v>22.854753335317</v>
      </c>
      <c r="CW25" s="51" t="n">
        <f aca="false">(0.659574468085106*'[2]Off Peak Detail'!CR25)+(0.170212765957447*'[2]Off Peak Detail'!CR44)+(0.170212765957447*'[2]Off Peak Detail'!CR63)</f>
        <v>22.299310229687</v>
      </c>
      <c r="CX25" s="51" t="n">
        <f aca="false">(0.625*'[2]Off Peak Detail'!CS25)+(0.208333333333333*'[2]Off Peak Detail'!CS44)+(0.166666666666667*'[2]Off Peak Detail'!CS63)</f>
        <v>23.8907317002614</v>
      </c>
      <c r="CY25" s="51" t="n">
        <f aca="false">(0.63265306122449*'[2]Off Peak Detail'!CT25)+(0.163265306122449*'[2]Off Peak Detail'!CT44)+(0.204081632653061*'[2]Off Peak Detail'!CT63)</f>
        <v>27.3244416995924</v>
      </c>
      <c r="CZ25" s="51" t="n">
        <f aca="false">(0.659574468085106*'[2]Off Peak Detail'!CU25)+(0.170212765957447*'[2]Off Peak Detail'!CU44)+(0.170212765957447*'[2]Off Peak Detail'!CU63)</f>
        <v>26.6471836333579</v>
      </c>
      <c r="DA25" s="51" t="n">
        <f aca="false">(0.6*'[2]Off Peak Detail'!CV25)+(0.2*'[2]Off Peak Detail'!CV44)+(0.2*'[2]Off Peak Detail'!CV63)</f>
        <v>23.8445034790039</v>
      </c>
      <c r="DB25" s="51" t="n">
        <f aca="false">(0.659574468085106*'[2]Off Peak Detail'!CW25)+(0.170212765957447*'[2]Off Peak Detail'!CW44)+(0.170212765957447*'[2]Off Peak Detail'!CW63)</f>
        <v>22.834365617468</v>
      </c>
      <c r="DC25" s="51" t="n">
        <f aca="false">(0.652173913043478*'[2]Off Peak Detail'!CX25)+(0.173913043478261*'[2]Off Peak Detail'!CX44)+(0.173913043478261*'[2]Off Peak Detail'!CX63)</f>
        <v>22.1519594938859</v>
      </c>
      <c r="DD25" s="51" t="n">
        <f aca="false">(0.607843137254902*'[2]Off Peak Detail'!CY25)+(0.196078431372549*'[2]Off Peak Detail'!CY44)+(0.196078431372549*'[2]Off Peak Detail'!CY63)</f>
        <v>23.8818663279216</v>
      </c>
      <c r="DE25" s="51" t="n">
        <f aca="false">(0.659574468085106*'[2]Off Peak Detail'!CZ25)+(0.170212765957447*'[2]Off Peak Detail'!CZ44)+(0.170212765957447*'[2]Off Peak Detail'!CZ63)</f>
        <v>24.9390963615255</v>
      </c>
      <c r="DF25" s="51" t="n">
        <f aca="false">(0.644444444444444*'[2]Off Peak Detail'!DA25)+(0.177777777777778*'[2]Off Peak Detail'!DA44)+(0.177777777777778*'[2]Off Peak Detail'!DA63)</f>
        <v>24.9856131066216</v>
      </c>
      <c r="DG25" s="51" t="n">
        <f aca="false">(0.607843137254902*'[2]Off Peak Detail'!DB25)+(0.196078431372549*'[2]Off Peak Detail'!DB44)+(0.196078431372549*'[2]Off Peak Detail'!DB63)</f>
        <v>23.7032849031336</v>
      </c>
      <c r="DH25" s="51" t="n">
        <f aca="false">(0.652173913043478*'[2]Off Peak Detail'!DC25)+(0.173913043478261*'[2]Off Peak Detail'!DC44)+(0.173913043478261*'[2]Off Peak Detail'!DC63)</f>
        <v>23.0090247112772</v>
      </c>
      <c r="DI25" s="51" t="n">
        <f aca="false">(0.63265306122449*'[2]Off Peak Detail'!DD25)+(0.204081632653061*'[2]Off Peak Detail'!DD44)+(0.163265306122449*'[2]Off Peak Detail'!DD63)</f>
        <v>22.7288285002417</v>
      </c>
      <c r="DJ25" s="51" t="n">
        <f aca="false">(0.625*'[2]Off Peak Detail'!DE25)+(0.166666666666667*'[2]Off Peak Detail'!DE44)+(0.208333333333333*'[2]Off Peak Detail'!DE63)</f>
        <v>24.3379192352295</v>
      </c>
      <c r="DK25" s="51" t="n">
        <f aca="false">(0.659574468085106*'[2]Off Peak Detail'!DF25)+(0.170212765957447*'[2]Off Peak Detail'!DF44)+(0.170212765957447*'[2]Off Peak Detail'!DF63)</f>
        <v>27.1152687397409</v>
      </c>
      <c r="DL25" s="51" t="n">
        <f aca="false">(0.607843137254902*'[2]Off Peak Detail'!DG25)+(0.196078431372549*'[2]Off Peak Detail'!DG44)+(0.196078431372549*'[2]Off Peak Detail'!DG63)</f>
        <v>27.5768167682723</v>
      </c>
      <c r="DM25" s="51" t="n">
        <f aca="false">(0.652173913043478*'[2]Off Peak Detail'!DH25)+(0.173913043478261*'[2]Off Peak Detail'!DH44)+(0.173913043478261*'[2]Off Peak Detail'!DH63)</f>
        <v>23.7681554379671</v>
      </c>
      <c r="DN25" s="51" t="n">
        <f aca="false">(0.659574468085106*'[2]Off Peak Detail'!DI25)+(0.170212765957447*'[2]Off Peak Detail'!DI44)+(0.170212765957447*'[2]Off Peak Detail'!DI63)</f>
        <v>23.0471315749148</v>
      </c>
      <c r="DO25" s="51" t="n">
        <f aca="false">(0.6*'[2]Off Peak Detail'!DJ25)+(0.2*'[2]Off Peak Detail'!DJ44)+(0.2*'[2]Off Peak Detail'!DJ63)</f>
        <v>22.6760034179688</v>
      </c>
      <c r="DP25" s="51" t="n">
        <f aca="false">(0.659574468085106*'[2]Off Peak Detail'!DK25)+(0.170212765957447*'[2]Off Peak Detail'!DK44)+(0.170212765957447*'[2]Off Peak Detail'!DK63)</f>
        <v>23.9024499690279</v>
      </c>
      <c r="DQ25" s="51" t="n">
        <f aca="false">(0.63265306122449*'[2]Off Peak Detail'!DL25)+(0.204081632653061*'[2]Off Peak Detail'!DL44)+(0.163265306122449*'[2]Off Peak Detail'!DL63)</f>
        <v>25.76007231109</v>
      </c>
      <c r="DR25" s="51" t="n">
        <f aca="false">(0.636363636363636*'[2]Off Peak Detail'!DM25)+(0.181818181818182*'[2]Off Peak Detail'!DM44)+(0.181818181818182*'[2]Off Peak Detail'!DM63)</f>
        <v>25.5843202417547</v>
      </c>
      <c r="DS25" s="51" t="n">
        <f aca="false">(0.63265306122449*'[2]Off Peak Detail'!DN25)+(0.163265306122449*'[2]Off Peak Detail'!DN44)+(0.204081632653061*'[2]Off Peak Detail'!DN63)</f>
        <v>24.0736228631467</v>
      </c>
      <c r="DT25" s="51" t="n">
        <f aca="false">(0.652173913043478*'[2]Off Peak Detail'!DO25)+(0.173913043478261*'[2]Off Peak Detail'!DO44)+(0.173913043478261*'[2]Off Peak Detail'!DO63)</f>
        <v>23.5525029721467</v>
      </c>
      <c r="DU25" s="51" t="n">
        <f aca="false">(0.607843137254902*'[2]Off Peak Detail'!DP25)+(0.196078431372549*'[2]Off Peak Detail'!DP44)+(0.196078431372549*'[2]Off Peak Detail'!DP63)</f>
        <v>23.4591687744739</v>
      </c>
      <c r="DV25" s="51" t="n">
        <f aca="false">(0.652173913043478*'[2]Off Peak Detail'!DQ25)+(0.173913043478261*'[2]Off Peak Detail'!DQ44)+(0.173913043478261*'[2]Off Peak Detail'!DQ63)</f>
        <v>24.7081546451735</v>
      </c>
      <c r="DW25" s="51" t="n">
        <f aca="false">(0.659574468085106*'[2]Off Peak Detail'!DR25)+(0.170212765957447*'[2]Off Peak Detail'!DR44)+(0.170212765957447*'[2]Off Peak Detail'!DR63)</f>
        <v>27.6578219312303</v>
      </c>
      <c r="DX25" s="51" t="n">
        <f aca="false">(0.607843137254902*'[2]Off Peak Detail'!DS25)+(0.196078431372549*'[2]Off Peak Detail'!DS44)+(0.196078431372549*'[2]Off Peak Detail'!DS63)</f>
        <v>28.1258363761154</v>
      </c>
      <c r="DY25" s="51" t="n">
        <f aca="false">(0.652173913043478*'[2]Off Peak Detail'!DT25)+(0.173913043478261*'[2]Off Peak Detail'!DT44)+(0.173913043478261*'[2]Off Peak Detail'!DT63)</f>
        <v>24.3551119597062</v>
      </c>
      <c r="DZ25" s="51" t="n">
        <f aca="false">(0.63265306122449*'[2]Off Peak Detail'!DU25)+(0.204081632653061*'[2]Off Peak Detail'!DU44)+(0.163265306122449*'[2]Off Peak Detail'!DU63)</f>
        <v>23.7738204644651</v>
      </c>
      <c r="EA25" s="51" t="n">
        <f aca="false">(0.625*'[2]Off Peak Detail'!DV25)+(0.166666666666667*'[2]Off Peak Detail'!DV44)+(0.208333333333333*'[2]Off Peak Detail'!DV63)</f>
        <v>23.1270448366801</v>
      </c>
      <c r="EB25" s="51" t="n">
        <f aca="false">(0.659574468085106*'[2]Off Peak Detail'!DW25)+(0.170212765957447*'[2]Off Peak Detail'!DW44)+(0.170212765957447*'[2]Off Peak Detail'!DW63)</f>
        <v>24.4875563520066</v>
      </c>
      <c r="EC25" s="51" t="n">
        <f aca="false">(0.607843137254902*'[2]Off Peak Detail'!DX25)+(0.196078431372549*'[2]Off Peak Detail'!DX44)+(0.196078431372549*'[2]Off Peak Detail'!DX63)</f>
        <v>26.6630893632477</v>
      </c>
      <c r="ED25" s="51" t="n">
        <f aca="false">(0.636363636363636*'[2]Off Peak Detail'!DY25)+(0.181818181818182*'[2]Off Peak Detail'!DY44)+(0.181818181818182*'[2]Off Peak Detail'!DY63)</f>
        <v>26.3343202417547</v>
      </c>
      <c r="EE25" s="51" t="n">
        <f aca="false">(0.659574468085106*'[2]Off Peak Detail'!DZ25)+(0.170212765957447*'[2]Off Peak Detail'!DZ44)+(0.170212765957447*'[2]Off Peak Detail'!DZ63)</f>
        <v>24.7173938670057</v>
      </c>
      <c r="EF25" s="51" t="n">
        <f aca="false">(0.652173913043478*'[2]Off Peak Detail'!EA25)+(0.173913043478261*'[2]Off Peak Detail'!EA44)+(0.173913043478261*'[2]Off Peak Detail'!EA63)</f>
        <v>24.3025029721467</v>
      </c>
      <c r="EG25" s="51" t="n">
        <f aca="false">(0.607843137254902*'[2]Off Peak Detail'!EB25)+(0.196078431372549*'[2]Off Peak Detail'!EB44)+(0.196078431372549*'[2]Off Peak Detail'!EB63)</f>
        <v>24.2091687744739</v>
      </c>
      <c r="EH25" s="51" t="n">
        <f aca="false">(0.652173913043478*'[2]Off Peak Detail'!EC25)+(0.173913043478261*'[2]Off Peak Detail'!EC44)+(0.173913043478261*'[2]Off Peak Detail'!EC63)</f>
        <v>25.7190242103908</v>
      </c>
      <c r="EI25" s="51" t="n">
        <f aca="false">(0.63265306122449*'[2]Off Peak Detail'!ED25)+(0.204081632653061*'[2]Off Peak Detail'!ED44)+(0.163265306122449*'[2]Off Peak Detail'!ED63)</f>
        <v>28.6977069932587</v>
      </c>
      <c r="EJ25" s="51" t="n">
        <f aca="false">(0.63265306122449*'[2]Off Peak Detail'!EE25)+(0.163265306122449*'[2]Off Peak Detail'!EE44)+(0.204081632653061*'[2]Off Peak Detail'!EE63)</f>
        <v>28.5336253730618</v>
      </c>
      <c r="EK25" s="51" t="n">
        <f aca="false">(0.652173913043478*'[2]Off Peak Detail'!EF25)+(0.173913043478261*'[2]Off Peak Detail'!EF44)+(0.173913043478261*'[2]Off Peak Detail'!EF63)</f>
        <v>25.1051119597062</v>
      </c>
      <c r="EL25" s="51" t="n">
        <f aca="false">(0.607843137254902*'[2]Off Peak Detail'!EG25)+(0.196078431372549*'[2]Off Peak Detail'!EG44)+(0.196078431372549*'[2]Off Peak Detail'!EG63)</f>
        <v>24.6720631019742</v>
      </c>
      <c r="EM25" s="51" t="n">
        <f aca="false">(0.652173913043478*'[2]Off Peak Detail'!EH25)+(0.173913043478261*'[2]Off Peak Detail'!EH44)+(0.173913043478261*'[2]Off Peak Detail'!EH63)</f>
        <v>23.7063073199728</v>
      </c>
      <c r="EN25" s="51" t="n">
        <f aca="false">(0.659574468085106*'[2]Off Peak Detail'!EI25)+(0.170212765957447*'[2]Off Peak Detail'!EI44)+(0.170212765957447*'[2]Off Peak Detail'!EI63)</f>
        <v>25.2375563520066</v>
      </c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</row>
    <row r="26" customFormat="false" ht="9" hidden="false" customHeight="true" outlineLevel="0" collapsed="false">
      <c r="A26" s="2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G26" s="45"/>
      <c r="AH26" s="45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</row>
    <row r="27" customFormat="false" ht="13.5" hidden="false" customHeight="true" outlineLevel="0" collapsed="false">
      <c r="A27" s="62" t="s">
        <v>41</v>
      </c>
      <c r="B27" s="62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138"/>
      <c r="AG27" s="63"/>
      <c r="AH27" s="63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  <c r="IW27" s="9"/>
    </row>
    <row r="28" customFormat="false" ht="13.7" hidden="false" customHeight="true" outlineLevel="0" collapsed="false">
      <c r="A28" s="28" t="s">
        <v>18</v>
      </c>
      <c r="B28" s="137"/>
      <c r="C28" s="29" t="n">
        <f aca="false">C9-C47</f>
        <v>0</v>
      </c>
      <c r="D28" s="29" t="n">
        <f aca="false">D9-D47</f>
        <v>0</v>
      </c>
      <c r="E28" s="29" t="n">
        <f aca="false">E9-E47</f>
        <v>0</v>
      </c>
      <c r="F28" s="29" t="n">
        <f aca="false">F9-F47</f>
        <v>0</v>
      </c>
      <c r="G28" s="29" t="n">
        <f aca="false">G9-G47</f>
        <v>0</v>
      </c>
      <c r="H28" s="29" t="n">
        <f aca="false">H9-H47</f>
        <v>0</v>
      </c>
      <c r="I28" s="29" t="n">
        <f aca="false">I9-I47</f>
        <v>0</v>
      </c>
      <c r="J28" s="30" t="n">
        <f aca="false">J9-J47</f>
        <v>0</v>
      </c>
      <c r="K28" s="29" t="n">
        <f aca="false">K9-K47</f>
        <v>0</v>
      </c>
      <c r="L28" s="29" t="n">
        <f aca="false">L9-L47</f>
        <v>0</v>
      </c>
      <c r="M28" s="29" t="n">
        <f aca="false">M9-M47</f>
        <v>0</v>
      </c>
      <c r="N28" s="29" t="n">
        <f aca="false">N9-N47</f>
        <v>0</v>
      </c>
      <c r="O28" s="29" t="n">
        <f aca="false">O9-O47</f>
        <v>0</v>
      </c>
      <c r="P28" s="29" t="n">
        <f aca="false">P9-P47</f>
        <v>0</v>
      </c>
      <c r="Q28" s="29" t="n">
        <f aca="false">Q9-Q47</f>
        <v>0</v>
      </c>
      <c r="R28" s="29" t="n">
        <f aca="false">R9-R47</f>
        <v>0</v>
      </c>
      <c r="S28" s="29" t="n">
        <f aca="false">S9-S47</f>
        <v>0</v>
      </c>
      <c r="T28" s="29" t="n">
        <f aca="false">T9-T47</f>
        <v>0</v>
      </c>
      <c r="U28" s="29" t="n">
        <f aca="false">U9-U47</f>
        <v>0</v>
      </c>
      <c r="V28" s="29" t="n">
        <f aca="false">V9-V47</f>
        <v>0</v>
      </c>
      <c r="W28" s="29" t="n">
        <f aca="false">W9-W47</f>
        <v>0</v>
      </c>
      <c r="X28" s="29" t="n">
        <f aca="false">X9-X47</f>
        <v>0</v>
      </c>
      <c r="Y28" s="29" t="n">
        <f aca="false">Y9-Y47</f>
        <v>0</v>
      </c>
      <c r="Z28" s="29" t="n">
        <f aca="false">Z9-Z47</f>
        <v>0</v>
      </c>
      <c r="AA28" s="30" t="n">
        <f aca="false">AA9-AA47</f>
        <v>0</v>
      </c>
      <c r="AB28" s="30" t="n">
        <f aca="false">AB9-AB47</f>
        <v>0</v>
      </c>
      <c r="AC28" s="30" t="n">
        <f aca="false">AC9-AC47</f>
        <v>0</v>
      </c>
      <c r="AD28" s="30" t="n">
        <f aca="false">AD9-AD47</f>
        <v>0</v>
      </c>
      <c r="AE28" s="30" t="n">
        <f aca="false">AE9-AE47</f>
        <v>0</v>
      </c>
      <c r="AF28" s="39" t="n">
        <f aca="false">AF9-AF47</f>
        <v>0</v>
      </c>
      <c r="AG28" s="66" t="n">
        <f aca="false">AG9-AG47</f>
        <v>3.07761878977075E-005</v>
      </c>
      <c r="AH28" s="35"/>
      <c r="AI28" s="36"/>
      <c r="AJ28" s="3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</row>
    <row r="29" customFormat="false" ht="13.7" hidden="false" customHeight="true" outlineLevel="0" collapsed="false">
      <c r="A29" s="37" t="s">
        <v>20</v>
      </c>
      <c r="B29" s="38"/>
      <c r="C29" s="31" t="n">
        <f aca="false">C10-C48</f>
        <v>0</v>
      </c>
      <c r="D29" s="31" t="n">
        <f aca="false">D10-D48</f>
        <v>0</v>
      </c>
      <c r="E29" s="31" t="n">
        <f aca="false">E10-E48</f>
        <v>0</v>
      </c>
      <c r="F29" s="31" t="n">
        <f aca="false">F10-F48</f>
        <v>0</v>
      </c>
      <c r="G29" s="31" t="n">
        <f aca="false">G10-G48</f>
        <v>0</v>
      </c>
      <c r="H29" s="31" t="n">
        <f aca="false">H10-H48</f>
        <v>0</v>
      </c>
      <c r="I29" s="31" t="n">
        <f aca="false">I10-I48</f>
        <v>0</v>
      </c>
      <c r="J29" s="39" t="n">
        <f aca="false">J10-J48</f>
        <v>0</v>
      </c>
      <c r="K29" s="31" t="n">
        <f aca="false">K10-K48</f>
        <v>0</v>
      </c>
      <c r="L29" s="31" t="n">
        <f aca="false">L10-L48</f>
        <v>0</v>
      </c>
      <c r="M29" s="31" t="n">
        <f aca="false">M10-M48</f>
        <v>0</v>
      </c>
      <c r="N29" s="31" t="n">
        <f aca="false">N10-N48</f>
        <v>0</v>
      </c>
      <c r="O29" s="31" t="n">
        <f aca="false">O10-O48</f>
        <v>0</v>
      </c>
      <c r="P29" s="31" t="n">
        <f aca="false">P10-P48</f>
        <v>0</v>
      </c>
      <c r="Q29" s="31" t="n">
        <f aca="false">Q10-Q48</f>
        <v>0</v>
      </c>
      <c r="R29" s="31" t="n">
        <f aca="false">R10-R48</f>
        <v>0</v>
      </c>
      <c r="S29" s="31" t="n">
        <f aca="false">S10-S48</f>
        <v>0</v>
      </c>
      <c r="T29" s="31" t="n">
        <f aca="false">T10-T48</f>
        <v>0</v>
      </c>
      <c r="U29" s="31" t="n">
        <f aca="false">U10-U48</f>
        <v>0</v>
      </c>
      <c r="V29" s="31" t="n">
        <f aca="false">V10-V48</f>
        <v>0</v>
      </c>
      <c r="W29" s="31" t="n">
        <f aca="false">W10-W48</f>
        <v>0</v>
      </c>
      <c r="X29" s="31" t="n">
        <f aca="false">X10-X48</f>
        <v>0</v>
      </c>
      <c r="Y29" s="31" t="n">
        <f aca="false">Y10-Y48</f>
        <v>0</v>
      </c>
      <c r="Z29" s="31" t="n">
        <f aca="false">Z10-Z48</f>
        <v>0</v>
      </c>
      <c r="AA29" s="39" t="n">
        <f aca="false">AA10-AA48</f>
        <v>0</v>
      </c>
      <c r="AB29" s="39" t="n">
        <f aca="false">AB10-AB48</f>
        <v>0</v>
      </c>
      <c r="AC29" s="39" t="n">
        <f aca="false">AC10-AC48</f>
        <v>0</v>
      </c>
      <c r="AD29" s="39" t="n">
        <f aca="false">AD10-AD48</f>
        <v>0</v>
      </c>
      <c r="AE29" s="39" t="n">
        <f aca="false">AE10-AE48</f>
        <v>0</v>
      </c>
      <c r="AF29" s="39" t="n">
        <f aca="false">AF10-AF48</f>
        <v>0</v>
      </c>
      <c r="AG29" s="67" t="n">
        <f aca="false">AG10-AG48</f>
        <v>-0.000564380830201383</v>
      </c>
      <c r="AH29" s="35"/>
      <c r="AI29" s="36"/>
      <c r="AJ29" s="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</row>
    <row r="30" customFormat="false" ht="13.7" hidden="false" customHeight="true" outlineLevel="0" collapsed="false">
      <c r="A30" s="37" t="s">
        <v>22</v>
      </c>
      <c r="B30" s="9"/>
      <c r="C30" s="31" t="n">
        <f aca="false">C11-C49</f>
        <v>0</v>
      </c>
      <c r="D30" s="31" t="n">
        <f aca="false">D11-D49</f>
        <v>0</v>
      </c>
      <c r="E30" s="31" t="n">
        <f aca="false">E11-E49</f>
        <v>0</v>
      </c>
      <c r="F30" s="31" t="n">
        <f aca="false">F11-F49</f>
        <v>0</v>
      </c>
      <c r="G30" s="31" t="n">
        <f aca="false">G11-G49</f>
        <v>0</v>
      </c>
      <c r="H30" s="31" t="n">
        <f aca="false">H11-H49</f>
        <v>0</v>
      </c>
      <c r="I30" s="31" t="n">
        <f aca="false">I11-I49</f>
        <v>0</v>
      </c>
      <c r="J30" s="39" t="n">
        <f aca="false">J11-J49</f>
        <v>0</v>
      </c>
      <c r="K30" s="31" t="n">
        <f aca="false">K11-K49</f>
        <v>0</v>
      </c>
      <c r="L30" s="31" t="n">
        <f aca="false">L11-L49</f>
        <v>0</v>
      </c>
      <c r="M30" s="31" t="n">
        <f aca="false">M11-M49</f>
        <v>0</v>
      </c>
      <c r="N30" s="31" t="n">
        <f aca="false">N11-N49</f>
        <v>0</v>
      </c>
      <c r="O30" s="31" t="n">
        <f aca="false">O11-O49</f>
        <v>0</v>
      </c>
      <c r="P30" s="31" t="n">
        <f aca="false">P11-P49</f>
        <v>0</v>
      </c>
      <c r="Q30" s="31" t="n">
        <f aca="false">Q11-Q49</f>
        <v>0</v>
      </c>
      <c r="R30" s="31" t="n">
        <f aca="false">R11-R49</f>
        <v>0</v>
      </c>
      <c r="S30" s="31" t="n">
        <f aca="false">S11-S49</f>
        <v>0</v>
      </c>
      <c r="T30" s="31" t="n">
        <f aca="false">T11-T49</f>
        <v>0</v>
      </c>
      <c r="U30" s="31" t="n">
        <f aca="false">U11-U49</f>
        <v>0</v>
      </c>
      <c r="V30" s="31" t="n">
        <f aca="false">V11-V49</f>
        <v>0</v>
      </c>
      <c r="W30" s="31" t="n">
        <f aca="false">W11-W49</f>
        <v>0</v>
      </c>
      <c r="X30" s="31" t="n">
        <f aca="false">X11-X49</f>
        <v>0</v>
      </c>
      <c r="Y30" s="31" t="n">
        <f aca="false">Y11-Y49</f>
        <v>0</v>
      </c>
      <c r="Z30" s="31" t="n">
        <f aca="false">Z11-Z49</f>
        <v>0</v>
      </c>
      <c r="AA30" s="39" t="n">
        <f aca="false">AA11-AA49</f>
        <v>0</v>
      </c>
      <c r="AB30" s="39" t="n">
        <f aca="false">AB11-AB49</f>
        <v>0</v>
      </c>
      <c r="AC30" s="39" t="n">
        <f aca="false">AC11-AC49</f>
        <v>0</v>
      </c>
      <c r="AD30" s="39" t="n">
        <f aca="false">AD11-AD49</f>
        <v>0</v>
      </c>
      <c r="AE30" s="39" t="n">
        <f aca="false">AE11-AE49</f>
        <v>0</v>
      </c>
      <c r="AF30" s="39" t="n">
        <f aca="false">AF11-AF49</f>
        <v>0</v>
      </c>
      <c r="AG30" s="67" t="n">
        <f aca="false">AG11-AG49</f>
        <v>-0.000511620706820093</v>
      </c>
      <c r="AH30" s="35"/>
      <c r="AI30" s="36"/>
      <c r="AJ30" s="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</row>
    <row r="31" customFormat="false" ht="13.7" hidden="false" customHeight="true" outlineLevel="0" collapsed="false">
      <c r="A31" s="37" t="s">
        <v>23</v>
      </c>
      <c r="B31" s="9"/>
      <c r="C31" s="31" t="n">
        <f aca="false">C12-C50</f>
        <v>0</v>
      </c>
      <c r="D31" s="31" t="n">
        <f aca="false">D12-D50</f>
        <v>0</v>
      </c>
      <c r="E31" s="31" t="n">
        <f aca="false">E12-E50</f>
        <v>0</v>
      </c>
      <c r="F31" s="31" t="n">
        <f aca="false">F12-F50</f>
        <v>0</v>
      </c>
      <c r="G31" s="31" t="n">
        <f aca="false">G12-G50</f>
        <v>0</v>
      </c>
      <c r="H31" s="31" t="n">
        <f aca="false">H12-H50</f>
        <v>0</v>
      </c>
      <c r="I31" s="31" t="n">
        <f aca="false">I12-I50</f>
        <v>0</v>
      </c>
      <c r="J31" s="39" t="n">
        <f aca="false">J12-J50</f>
        <v>0</v>
      </c>
      <c r="K31" s="31" t="n">
        <f aca="false">K12-K50</f>
        <v>0</v>
      </c>
      <c r="L31" s="31" t="n">
        <f aca="false">L12-L50</f>
        <v>0</v>
      </c>
      <c r="M31" s="31" t="n">
        <f aca="false">M12-M50</f>
        <v>0</v>
      </c>
      <c r="N31" s="31" t="n">
        <f aca="false">N12-N50</f>
        <v>0</v>
      </c>
      <c r="O31" s="31" t="n">
        <f aca="false">O12-O50</f>
        <v>0</v>
      </c>
      <c r="P31" s="31" t="n">
        <f aca="false">P12-P50</f>
        <v>0</v>
      </c>
      <c r="Q31" s="31" t="n">
        <f aca="false">Q12-Q50</f>
        <v>0</v>
      </c>
      <c r="R31" s="31" t="n">
        <f aca="false">R12-R50</f>
        <v>0</v>
      </c>
      <c r="S31" s="31" t="n">
        <f aca="false">S12-S50</f>
        <v>0</v>
      </c>
      <c r="T31" s="31" t="n">
        <f aca="false">T12-T50</f>
        <v>0</v>
      </c>
      <c r="U31" s="31" t="n">
        <f aca="false">U12-U50</f>
        <v>0</v>
      </c>
      <c r="V31" s="31" t="n">
        <f aca="false">V12-V50</f>
        <v>0</v>
      </c>
      <c r="W31" s="31" t="n">
        <f aca="false">W12-W50</f>
        <v>0</v>
      </c>
      <c r="X31" s="31" t="n">
        <f aca="false">X12-X50</f>
        <v>0</v>
      </c>
      <c r="Y31" s="31" t="n">
        <f aca="false">Y12-Y50</f>
        <v>0</v>
      </c>
      <c r="Z31" s="31" t="n">
        <f aca="false">Z12-Z50</f>
        <v>0</v>
      </c>
      <c r="AA31" s="39" t="n">
        <f aca="false">AA12-AA50</f>
        <v>0</v>
      </c>
      <c r="AB31" s="39" t="n">
        <f aca="false">AB12-AB50</f>
        <v>0</v>
      </c>
      <c r="AC31" s="39" t="n">
        <f aca="false">AC12-AC50</f>
        <v>0</v>
      </c>
      <c r="AD31" s="39" t="n">
        <f aca="false">AD12-AD50</f>
        <v>0</v>
      </c>
      <c r="AE31" s="39" t="n">
        <f aca="false">AE12-AE50</f>
        <v>0</v>
      </c>
      <c r="AF31" s="39" t="n">
        <f aca="false">AF12-AF50</f>
        <v>0</v>
      </c>
      <c r="AG31" s="67" t="n">
        <f aca="false">AG12-AG50</f>
        <v>-0.000792253313582625</v>
      </c>
      <c r="AH31" s="35"/>
      <c r="AI31" s="36"/>
      <c r="AJ31" s="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</row>
    <row r="32" customFormat="false" ht="13.7" hidden="false" customHeight="true" outlineLevel="0" collapsed="false">
      <c r="A32" s="37" t="s">
        <v>24</v>
      </c>
      <c r="B32" s="44"/>
      <c r="C32" s="31" t="n">
        <f aca="false">C13-C51</f>
        <v>0</v>
      </c>
      <c r="D32" s="31" t="n">
        <f aca="false">D13-D51</f>
        <v>0</v>
      </c>
      <c r="E32" s="31" t="n">
        <f aca="false">E13-E51</f>
        <v>0</v>
      </c>
      <c r="F32" s="31" t="n">
        <f aca="false">F13-F51</f>
        <v>0</v>
      </c>
      <c r="G32" s="31" t="n">
        <f aca="false">G13-G51</f>
        <v>0</v>
      </c>
      <c r="H32" s="31" t="n">
        <f aca="false">H13-H51</f>
        <v>0</v>
      </c>
      <c r="I32" s="31" t="n">
        <f aca="false">I13-I51</f>
        <v>0</v>
      </c>
      <c r="J32" s="39" t="n">
        <f aca="false">J13-J51</f>
        <v>0</v>
      </c>
      <c r="K32" s="31" t="n">
        <f aca="false">K13-K51</f>
        <v>0</v>
      </c>
      <c r="L32" s="31" t="n">
        <f aca="false">L13-L51</f>
        <v>0</v>
      </c>
      <c r="M32" s="31" t="n">
        <f aca="false">M13-M51</f>
        <v>0</v>
      </c>
      <c r="N32" s="31" t="n">
        <f aca="false">N13-N51</f>
        <v>0</v>
      </c>
      <c r="O32" s="31" t="n">
        <f aca="false">O13-O51</f>
        <v>0</v>
      </c>
      <c r="P32" s="31" t="n">
        <f aca="false">P13-P51</f>
        <v>0</v>
      </c>
      <c r="Q32" s="31" t="n">
        <f aca="false">Q13-Q51</f>
        <v>0</v>
      </c>
      <c r="R32" s="31" t="n">
        <f aca="false">R13-R51</f>
        <v>0</v>
      </c>
      <c r="S32" s="31" t="n">
        <f aca="false">S13-S51</f>
        <v>0</v>
      </c>
      <c r="T32" s="31" t="n">
        <f aca="false">T13-T51</f>
        <v>0</v>
      </c>
      <c r="U32" s="31" t="n">
        <f aca="false">U13-U51</f>
        <v>0</v>
      </c>
      <c r="V32" s="31" t="n">
        <f aca="false">V13-V51</f>
        <v>0</v>
      </c>
      <c r="W32" s="31" t="n">
        <f aca="false">W13-W51</f>
        <v>0</v>
      </c>
      <c r="X32" s="31" t="n">
        <f aca="false">X13-X51</f>
        <v>0</v>
      </c>
      <c r="Y32" s="31" t="n">
        <f aca="false">Y13-Y51</f>
        <v>0</v>
      </c>
      <c r="Z32" s="31" t="n">
        <f aca="false">Z13-Z51</f>
        <v>0</v>
      </c>
      <c r="AA32" s="39" t="n">
        <f aca="false">AA13-AA51</f>
        <v>0</v>
      </c>
      <c r="AB32" s="39" t="n">
        <f aca="false">AB13-AB51</f>
        <v>0</v>
      </c>
      <c r="AC32" s="39" t="n">
        <f aca="false">AC13-AC51</f>
        <v>0</v>
      </c>
      <c r="AD32" s="39" t="n">
        <f aca="false">AD13-AD51</f>
        <v>0</v>
      </c>
      <c r="AE32" s="39" t="n">
        <f aca="false">AE13-AE51</f>
        <v>0</v>
      </c>
      <c r="AF32" s="39" t="n">
        <f aca="false">AF13-AF51</f>
        <v>0</v>
      </c>
      <c r="AG32" s="67" t="n">
        <f aca="false">AG13-AG51</f>
        <v>5.97283437349105E-005</v>
      </c>
      <c r="AH32" s="45"/>
      <c r="AI32" s="36"/>
      <c r="AJ32" s="3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</row>
    <row r="33" customFormat="false" ht="13.7" hidden="false" customHeight="true" outlineLevel="0" collapsed="false">
      <c r="A33" s="46" t="s">
        <v>26</v>
      </c>
      <c r="B33" s="38"/>
      <c r="C33" s="43" t="n">
        <f aca="false">C14-C52</f>
        <v>0</v>
      </c>
      <c r="D33" s="43" t="n">
        <f aca="false">D14-D52</f>
        <v>0</v>
      </c>
      <c r="E33" s="43" t="n">
        <f aca="false">E14-E52</f>
        <v>0</v>
      </c>
      <c r="F33" s="43" t="n">
        <f aca="false">F14-F52</f>
        <v>0</v>
      </c>
      <c r="G33" s="43" t="n">
        <f aca="false">G14-G52</f>
        <v>0</v>
      </c>
      <c r="H33" s="43" t="n">
        <f aca="false">H14-H52</f>
        <v>0</v>
      </c>
      <c r="I33" s="43" t="n">
        <f aca="false">I14-I52</f>
        <v>0</v>
      </c>
      <c r="J33" s="48" t="n">
        <f aca="false">J14-J52</f>
        <v>0</v>
      </c>
      <c r="K33" s="43" t="n">
        <f aca="false">K14-K52</f>
        <v>0</v>
      </c>
      <c r="L33" s="43" t="n">
        <f aca="false">L14-L52</f>
        <v>0</v>
      </c>
      <c r="M33" s="43" t="n">
        <f aca="false">M14-M52</f>
        <v>0</v>
      </c>
      <c r="N33" s="43" t="n">
        <f aca="false">N14-N52</f>
        <v>0</v>
      </c>
      <c r="O33" s="43" t="n">
        <f aca="false">O14-O52</f>
        <v>0</v>
      </c>
      <c r="P33" s="43" t="n">
        <f aca="false">P14-P52</f>
        <v>0</v>
      </c>
      <c r="Q33" s="43" t="n">
        <f aca="false">Q14-Q52</f>
        <v>0</v>
      </c>
      <c r="R33" s="43" t="n">
        <f aca="false">R14-R52</f>
        <v>0</v>
      </c>
      <c r="S33" s="43" t="n">
        <f aca="false">S14-S52</f>
        <v>0</v>
      </c>
      <c r="T33" s="43" t="n">
        <f aca="false">T14-T52</f>
        <v>0</v>
      </c>
      <c r="U33" s="43" t="n">
        <f aca="false">U14-U52</f>
        <v>0</v>
      </c>
      <c r="V33" s="43" t="n">
        <f aca="false">V14-V52</f>
        <v>0</v>
      </c>
      <c r="W33" s="43" t="n">
        <f aca="false">W14-W52</f>
        <v>0</v>
      </c>
      <c r="X33" s="43" t="n">
        <f aca="false">X14-X52</f>
        <v>0</v>
      </c>
      <c r="Y33" s="43" t="n">
        <f aca="false">Y14-Y52</f>
        <v>0</v>
      </c>
      <c r="Z33" s="43" t="n">
        <f aca="false">Z14-Z52</f>
        <v>0</v>
      </c>
      <c r="AA33" s="48" t="n">
        <f aca="false">AA14-AA52</f>
        <v>0</v>
      </c>
      <c r="AB33" s="48" t="n">
        <f aca="false">AB14-AB52</f>
        <v>0</v>
      </c>
      <c r="AC33" s="48" t="n">
        <f aca="false">AC14-AC52</f>
        <v>0</v>
      </c>
      <c r="AD33" s="48" t="n">
        <f aca="false">AD14-AD52</f>
        <v>0</v>
      </c>
      <c r="AE33" s="48" t="n">
        <f aca="false">AE14-AE52</f>
        <v>0</v>
      </c>
      <c r="AF33" s="48" t="n">
        <f aca="false">AF14-AF52</f>
        <v>0</v>
      </c>
      <c r="AG33" s="139" t="n">
        <f aca="false">AG14-AG52</f>
        <v>-0.000177298238604573</v>
      </c>
      <c r="AH33" s="35"/>
      <c r="AI33" s="36"/>
      <c r="AJ33" s="3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</row>
    <row r="34" customFormat="false" ht="13.7" hidden="false" customHeight="true" outlineLevel="0" collapsed="false">
      <c r="A34" s="52" t="s">
        <v>48</v>
      </c>
      <c r="B34" s="2"/>
      <c r="C34" s="31" t="n">
        <f aca="false">C15-C53</f>
        <v>0.0554622041077479</v>
      </c>
      <c r="D34" s="31" t="n">
        <f aca="false">D15-D53</f>
        <v>0</v>
      </c>
      <c r="E34" s="31" t="n">
        <f aca="false">E15-E53</f>
        <v>0</v>
      </c>
      <c r="F34" s="31" t="n">
        <f aca="false">F15-F53</f>
        <v>0</v>
      </c>
      <c r="G34" s="31" t="n">
        <f aca="false">G15-G53</f>
        <v>0</v>
      </c>
      <c r="H34" s="31" t="n">
        <f aca="false">H15-H53</f>
        <v>0</v>
      </c>
      <c r="I34" s="31" t="n">
        <f aca="false">I15-I53</f>
        <v>0</v>
      </c>
      <c r="J34" s="39" t="n">
        <f aca="false">J15-J53</f>
        <v>0.0107839352402905</v>
      </c>
      <c r="K34" s="31" t="n">
        <f aca="false">K15-K53</f>
        <v>0</v>
      </c>
      <c r="L34" s="31" t="n">
        <f aca="false">L15-L53</f>
        <v>0</v>
      </c>
      <c r="M34" s="31" t="n">
        <f aca="false">M15-M53</f>
        <v>0</v>
      </c>
      <c r="N34" s="31" t="n">
        <f aca="false">N15-N53</f>
        <v>0</v>
      </c>
      <c r="O34" s="31" t="n">
        <f aca="false">O15-O53</f>
        <v>0</v>
      </c>
      <c r="P34" s="31" t="n">
        <f aca="false">P15-P53</f>
        <v>0</v>
      </c>
      <c r="Q34" s="31" t="n">
        <f aca="false">Q15-Q53</f>
        <v>0</v>
      </c>
      <c r="R34" s="31" t="n">
        <f aca="false">R15-R53</f>
        <v>0</v>
      </c>
      <c r="S34" s="31" t="n">
        <f aca="false">S15-S53</f>
        <v>0</v>
      </c>
      <c r="T34" s="31" t="n">
        <f aca="false">T15-T53</f>
        <v>0</v>
      </c>
      <c r="U34" s="31" t="n">
        <f aca="false">U15-U53</f>
        <v>0</v>
      </c>
      <c r="V34" s="31" t="n">
        <f aca="false">V15-V53</f>
        <v>0</v>
      </c>
      <c r="W34" s="31" t="n">
        <f aca="false">W15-W53</f>
        <v>0</v>
      </c>
      <c r="X34" s="31" t="n">
        <f aca="false">X15-X53</f>
        <v>0</v>
      </c>
      <c r="Y34" s="31" t="n">
        <f aca="false">Y15-Y53</f>
        <v>0</v>
      </c>
      <c r="Z34" s="31" t="n">
        <f aca="false">Z15-Z53</f>
        <v>0</v>
      </c>
      <c r="AA34" s="39" t="n">
        <f aca="false">AA15-AA53</f>
        <v>0</v>
      </c>
      <c r="AB34" s="39" t="n">
        <f aca="false">AB15-AB53</f>
        <v>3.15561340613613E-007</v>
      </c>
      <c r="AC34" s="39" t="n">
        <f aca="false">AC15-AC53</f>
        <v>3.18999077819626E-007</v>
      </c>
      <c r="AD34" s="39" t="n">
        <f aca="false">AD15-AD53</f>
        <v>3.17117443415782E-007</v>
      </c>
      <c r="AE34" s="39" t="n">
        <f aca="false">AE15-AE53</f>
        <v>3.16029304059384E-007</v>
      </c>
      <c r="AF34" s="39" t="n">
        <f aca="false">AF15-AF53</f>
        <v>3.16609433781423E-007</v>
      </c>
      <c r="AG34" s="67" t="n">
        <f aca="false">AG15-AG53</f>
        <v>-0.000316977935007401</v>
      </c>
      <c r="AH34" s="45"/>
      <c r="AI34" s="36"/>
      <c r="AJ34" s="3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</row>
    <row r="35" customFormat="false" ht="13.7" hidden="false" customHeight="true" outlineLevel="0" collapsed="false">
      <c r="A35" s="52" t="s">
        <v>28</v>
      </c>
      <c r="B35" s="2"/>
      <c r="C35" s="31" t="n">
        <f aca="false">C16-C54</f>
        <v>0.110924363336665</v>
      </c>
      <c r="D35" s="31" t="n">
        <f aca="false">D16-D54</f>
        <v>0</v>
      </c>
      <c r="E35" s="31" t="n">
        <f aca="false">E16-E54</f>
        <v>0</v>
      </c>
      <c r="F35" s="31" t="n">
        <f aca="false">F16-F54</f>
        <v>0</v>
      </c>
      <c r="G35" s="31" t="n">
        <f aca="false">G16-G54</f>
        <v>0</v>
      </c>
      <c r="H35" s="31" t="n">
        <f aca="false">H16-H54</f>
        <v>0</v>
      </c>
      <c r="I35" s="31" t="n">
        <f aca="false">I16-I54</f>
        <v>0</v>
      </c>
      <c r="J35" s="39" t="n">
        <f aca="false">J16-J54</f>
        <v>0.0192835351946492</v>
      </c>
      <c r="K35" s="31" t="n">
        <f aca="false">K16-K54</f>
        <v>0</v>
      </c>
      <c r="L35" s="31" t="n">
        <f aca="false">L16-L54</f>
        <v>0</v>
      </c>
      <c r="M35" s="31" t="n">
        <f aca="false">M16-M54</f>
        <v>0</v>
      </c>
      <c r="N35" s="31" t="n">
        <f aca="false">N16-N54</f>
        <v>0</v>
      </c>
      <c r="O35" s="31" t="n">
        <f aca="false">O16-O54</f>
        <v>0</v>
      </c>
      <c r="P35" s="31" t="n">
        <f aca="false">P16-P54</f>
        <v>0</v>
      </c>
      <c r="Q35" s="31" t="n">
        <f aca="false">Q16-Q54</f>
        <v>0</v>
      </c>
      <c r="R35" s="31" t="n">
        <f aca="false">R16-R54</f>
        <v>0</v>
      </c>
      <c r="S35" s="31" t="n">
        <f aca="false">S16-S54</f>
        <v>0</v>
      </c>
      <c r="T35" s="31" t="n">
        <f aca="false">T16-T54</f>
        <v>0</v>
      </c>
      <c r="U35" s="31" t="n">
        <f aca="false">U16-U54</f>
        <v>0</v>
      </c>
      <c r="V35" s="31" t="n">
        <f aca="false">V16-V54</f>
        <v>0</v>
      </c>
      <c r="W35" s="31" t="n">
        <f aca="false">W16-W54</f>
        <v>0</v>
      </c>
      <c r="X35" s="31" t="n">
        <f aca="false">X16-X54</f>
        <v>0</v>
      </c>
      <c r="Y35" s="31" t="n">
        <f aca="false">Y16-Y54</f>
        <v>0</v>
      </c>
      <c r="Z35" s="31" t="n">
        <f aca="false">Z16-Z54</f>
        <v>0</v>
      </c>
      <c r="AA35" s="39" t="n">
        <f aca="false">AA16-AA54</f>
        <v>0</v>
      </c>
      <c r="AB35" s="39" t="n">
        <f aca="false">AB16-AB54</f>
        <v>0</v>
      </c>
      <c r="AC35" s="39" t="n">
        <f aca="false">AC16-AC54</f>
        <v>0</v>
      </c>
      <c r="AD35" s="39" t="n">
        <f aca="false">AD16-AD54</f>
        <v>0</v>
      </c>
      <c r="AE35" s="39" t="n">
        <f aca="false">AE16-AE54</f>
        <v>0</v>
      </c>
      <c r="AF35" s="39" t="n">
        <f aca="false">AF16-AF54</f>
        <v>0</v>
      </c>
      <c r="AG35" s="67" t="n">
        <f aca="false">AG16-AG54</f>
        <v>0.00166052308485121</v>
      </c>
      <c r="AH35" s="45"/>
      <c r="AI35" s="36"/>
      <c r="AJ35" s="3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</row>
    <row r="36" customFormat="false" ht="13.7" hidden="false" customHeight="true" outlineLevel="0" collapsed="false">
      <c r="A36" s="52" t="s">
        <v>29</v>
      </c>
      <c r="B36" s="2"/>
      <c r="C36" s="31" t="n">
        <f aca="false">C17-C55</f>
        <v>0.457873786092847</v>
      </c>
      <c r="D36" s="31" t="n">
        <f aca="false">D17-D55</f>
        <v>0</v>
      </c>
      <c r="E36" s="31" t="n">
        <f aca="false">E17-E55</f>
        <v>0</v>
      </c>
      <c r="F36" s="31" t="n">
        <f aca="false">F17-F55</f>
        <v>0</v>
      </c>
      <c r="G36" s="31" t="n">
        <f aca="false">G17-G55</f>
        <v>0</v>
      </c>
      <c r="H36" s="31" t="n">
        <f aca="false">H17-H55</f>
        <v>0</v>
      </c>
      <c r="I36" s="31" t="n">
        <f aca="false">I17-I55</f>
        <v>0</v>
      </c>
      <c r="J36" s="39" t="n">
        <f aca="false">J17-J55</f>
        <v>0.0454709949920655</v>
      </c>
      <c r="K36" s="31" t="n">
        <f aca="false">K17-K55</f>
        <v>0</v>
      </c>
      <c r="L36" s="31" t="n">
        <f aca="false">L17-L55</f>
        <v>0</v>
      </c>
      <c r="M36" s="31" t="n">
        <f aca="false">M17-M55</f>
        <v>0</v>
      </c>
      <c r="N36" s="31" t="n">
        <f aca="false">N17-N55</f>
        <v>0</v>
      </c>
      <c r="O36" s="31" t="n">
        <f aca="false">O17-O55</f>
        <v>0</v>
      </c>
      <c r="P36" s="31" t="n">
        <f aca="false">P17-P55</f>
        <v>0</v>
      </c>
      <c r="Q36" s="31" t="n">
        <f aca="false">Q17-Q55</f>
        <v>0</v>
      </c>
      <c r="R36" s="31" t="n">
        <f aca="false">R17-R55</f>
        <v>0</v>
      </c>
      <c r="S36" s="31" t="n">
        <f aca="false">S17-S55</f>
        <v>0</v>
      </c>
      <c r="T36" s="31" t="n">
        <f aca="false">T17-T55</f>
        <v>0</v>
      </c>
      <c r="U36" s="31" t="n">
        <f aca="false">U17-U55</f>
        <v>0</v>
      </c>
      <c r="V36" s="31" t="n">
        <f aca="false">V17-V55</f>
        <v>0</v>
      </c>
      <c r="W36" s="31" t="n">
        <f aca="false">W17-W55</f>
        <v>0</v>
      </c>
      <c r="X36" s="31" t="n">
        <f aca="false">X17-X55</f>
        <v>0</v>
      </c>
      <c r="Y36" s="31" t="n">
        <f aca="false">Y17-Y55</f>
        <v>0</v>
      </c>
      <c r="Z36" s="31" t="n">
        <f aca="false">Z17-Z55</f>
        <v>0</v>
      </c>
      <c r="AA36" s="39" t="n">
        <f aca="false">AA17-AA55</f>
        <v>0</v>
      </c>
      <c r="AB36" s="39" t="n">
        <f aca="false">AB17-AB55</f>
        <v>0</v>
      </c>
      <c r="AC36" s="39" t="n">
        <f aca="false">AC17-AC55</f>
        <v>0</v>
      </c>
      <c r="AD36" s="39" t="n">
        <f aca="false">AD17-AD55</f>
        <v>0</v>
      </c>
      <c r="AE36" s="39" t="n">
        <f aca="false">AE17-AE55</f>
        <v>0</v>
      </c>
      <c r="AF36" s="39" t="n">
        <f aca="false">AF17-AF55</f>
        <v>0</v>
      </c>
      <c r="AG36" s="67" t="n">
        <f aca="false">AG17-AG55</f>
        <v>0.00179720539411221</v>
      </c>
      <c r="AH36" s="45"/>
      <c r="AI36" s="36"/>
      <c r="AJ36" s="3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</row>
    <row r="37" customFormat="false" ht="13.7" hidden="false" customHeight="true" outlineLevel="0" collapsed="false">
      <c r="A37" s="52" t="s">
        <v>31</v>
      </c>
      <c r="B37" s="2"/>
      <c r="C37" s="31" t="n">
        <f aca="false">C18-C56</f>
        <v>0.357176470588257</v>
      </c>
      <c r="D37" s="31" t="n">
        <f aca="false">D18-D56</f>
        <v>0</v>
      </c>
      <c r="E37" s="31" t="n">
        <f aca="false">E18-E56</f>
        <v>0</v>
      </c>
      <c r="F37" s="31" t="n">
        <f aca="false">F18-F56</f>
        <v>0</v>
      </c>
      <c r="G37" s="31" t="n">
        <f aca="false">G20-G58</f>
        <v>0</v>
      </c>
      <c r="H37" s="31" t="n">
        <f aca="false">H20-H58</f>
        <v>0</v>
      </c>
      <c r="I37" s="31" t="n">
        <f aca="false">I20-I58</f>
        <v>0</v>
      </c>
      <c r="J37" s="39" t="n">
        <f aca="false">J18-J56</f>
        <v>0.0306455860967283</v>
      </c>
      <c r="K37" s="31" t="n">
        <f aca="false">K18-K56</f>
        <v>0</v>
      </c>
      <c r="L37" s="31" t="n">
        <f aca="false">L18-L56</f>
        <v>0</v>
      </c>
      <c r="M37" s="31" t="n">
        <f aca="false">M18-M56</f>
        <v>0</v>
      </c>
      <c r="N37" s="31" t="n">
        <f aca="false">N18-N56</f>
        <v>0</v>
      </c>
      <c r="O37" s="31" t="n">
        <f aca="false">O18-O56</f>
        <v>0</v>
      </c>
      <c r="P37" s="31" t="n">
        <f aca="false">P18-P56</f>
        <v>0</v>
      </c>
      <c r="Q37" s="31" t="n">
        <f aca="false">Q18-Q56</f>
        <v>0</v>
      </c>
      <c r="R37" s="31" t="n">
        <f aca="false">R18-R56</f>
        <v>0</v>
      </c>
      <c r="S37" s="31" t="n">
        <f aca="false">S18-S56</f>
        <v>0</v>
      </c>
      <c r="T37" s="31" t="n">
        <f aca="false">T18-T56</f>
        <v>0</v>
      </c>
      <c r="U37" s="31" t="n">
        <f aca="false">U18-U56</f>
        <v>0</v>
      </c>
      <c r="V37" s="31" t="n">
        <f aca="false">V18-V56</f>
        <v>0</v>
      </c>
      <c r="W37" s="31" t="n">
        <f aca="false">W18-W56</f>
        <v>0</v>
      </c>
      <c r="X37" s="31" t="n">
        <f aca="false">X18-X56</f>
        <v>0</v>
      </c>
      <c r="Y37" s="31" t="n">
        <f aca="false">Y18-Y56</f>
        <v>0</v>
      </c>
      <c r="Z37" s="31" t="n">
        <f aca="false">Z18-Z56</f>
        <v>0</v>
      </c>
      <c r="AA37" s="39" t="n">
        <f aca="false">AA18-AA56</f>
        <v>0</v>
      </c>
      <c r="AB37" s="39" t="n">
        <f aca="false">AB18-AB56</f>
        <v>0.596858638743456</v>
      </c>
      <c r="AC37" s="39" t="n">
        <f aca="false">AC18-AC56</f>
        <v>0.529616724738677</v>
      </c>
      <c r="AD37" s="39" t="n">
        <f aca="false">AD18-AD56</f>
        <v>0.528695652173912</v>
      </c>
      <c r="AE37" s="39" t="n">
        <f aca="false">AE18-AE56</f>
        <v>0.556485355648533</v>
      </c>
      <c r="AF37" s="39" t="n">
        <f aca="false">AF18-AF56</f>
        <v>0.548668160318641</v>
      </c>
      <c r="AG37" s="67" t="n">
        <f aca="false">AG18-AG56</f>
        <v>0.46928909955091</v>
      </c>
      <c r="AH37" s="45"/>
      <c r="AI37" s="36"/>
      <c r="AJ37" s="3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</row>
    <row r="38" customFormat="false" ht="13.7" hidden="false" customHeight="true" outlineLevel="0" collapsed="false">
      <c r="A38" s="52" t="s">
        <v>32</v>
      </c>
      <c r="B38" s="2"/>
      <c r="C38" s="31" t="n">
        <f aca="false">C19-C57</f>
        <v>1.0436384919752</v>
      </c>
      <c r="D38" s="31" t="n">
        <f aca="false">D19-D57</f>
        <v>0</v>
      </c>
      <c r="E38" s="31" t="n">
        <f aca="false">E19-E57</f>
        <v>0</v>
      </c>
      <c r="F38" s="31" t="n">
        <f aca="false">F19-F57</f>
        <v>0</v>
      </c>
      <c r="G38" s="31" t="n">
        <f aca="false">G21-G59</f>
        <v>0</v>
      </c>
      <c r="H38" s="31" t="n">
        <f aca="false">H21-H59</f>
        <v>0</v>
      </c>
      <c r="I38" s="31" t="n">
        <f aca="false">I21-I59</f>
        <v>0</v>
      </c>
      <c r="J38" s="39" t="n">
        <f aca="false">J19-J57</f>
        <v>0.109433445584948</v>
      </c>
      <c r="K38" s="31" t="n">
        <f aca="false">K19-K57</f>
        <v>0</v>
      </c>
      <c r="L38" s="31" t="n">
        <f aca="false">L19-L57</f>
        <v>0</v>
      </c>
      <c r="M38" s="31" t="n">
        <f aca="false">M19-M57</f>
        <v>0</v>
      </c>
      <c r="N38" s="31" t="n">
        <f aca="false">N19-N57</f>
        <v>0</v>
      </c>
      <c r="O38" s="31" t="n">
        <f aca="false">O19-O57</f>
        <v>0</v>
      </c>
      <c r="P38" s="31" t="n">
        <f aca="false">P19-P57</f>
        <v>0</v>
      </c>
      <c r="Q38" s="31" t="n">
        <f aca="false">Q19-Q57</f>
        <v>0</v>
      </c>
      <c r="R38" s="31" t="n">
        <f aca="false">R19-R57</f>
        <v>0</v>
      </c>
      <c r="S38" s="31" t="n">
        <f aca="false">S19-S57</f>
        <v>0</v>
      </c>
      <c r="T38" s="31" t="n">
        <f aca="false">T19-T57</f>
        <v>0</v>
      </c>
      <c r="U38" s="31" t="n">
        <f aca="false">U19-U57</f>
        <v>0</v>
      </c>
      <c r="V38" s="31" t="n">
        <f aca="false">V19-V57</f>
        <v>0</v>
      </c>
      <c r="W38" s="31" t="n">
        <f aca="false">W19-W57</f>
        <v>0</v>
      </c>
      <c r="X38" s="31" t="n">
        <f aca="false">X19-X57</f>
        <v>0</v>
      </c>
      <c r="Y38" s="31" t="n">
        <f aca="false">Y19-Y57</f>
        <v>0</v>
      </c>
      <c r="Z38" s="31" t="n">
        <f aca="false">Z19-Z57</f>
        <v>0</v>
      </c>
      <c r="AA38" s="39" t="n">
        <f aca="false">AA19-AA57</f>
        <v>0</v>
      </c>
      <c r="AB38" s="39" t="n">
        <f aca="false">AB19-AB57</f>
        <v>0</v>
      </c>
      <c r="AC38" s="39" t="n">
        <f aca="false">AC19-AC57</f>
        <v>0</v>
      </c>
      <c r="AD38" s="39" t="n">
        <f aca="false">AD19-AD57</f>
        <v>0</v>
      </c>
      <c r="AE38" s="39" t="n">
        <f aca="false">AE19-AE57</f>
        <v>0</v>
      </c>
      <c r="AF38" s="39" t="n">
        <f aca="false">AF19-AF57</f>
        <v>0</v>
      </c>
      <c r="AG38" s="67" t="n">
        <f aca="false">AG19-AG57</f>
        <v>0.00494853485363933</v>
      </c>
      <c r="AH38" s="45"/>
      <c r="AI38" s="36"/>
      <c r="AJ38" s="3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</row>
    <row r="39" customFormat="false" ht="13.7" hidden="false" customHeight="true" outlineLevel="0" collapsed="false">
      <c r="A39" s="52" t="s">
        <v>33</v>
      </c>
      <c r="B39" s="2"/>
      <c r="C39" s="31" t="n">
        <f aca="false">C20-C58</f>
        <v>0.168075609607875</v>
      </c>
      <c r="D39" s="31" t="n">
        <f aca="false">D20-D58</f>
        <v>0</v>
      </c>
      <c r="E39" s="31" t="n">
        <f aca="false">E20-E58</f>
        <v>0</v>
      </c>
      <c r="F39" s="31" t="n">
        <f aca="false">F20-F58</f>
        <v>0</v>
      </c>
      <c r="G39" s="31" t="n">
        <f aca="false">G20-G58</f>
        <v>0</v>
      </c>
      <c r="H39" s="31" t="n">
        <f aca="false">H20-H58</f>
        <v>0</v>
      </c>
      <c r="I39" s="31" t="n">
        <f aca="false">I20-I58</f>
        <v>0</v>
      </c>
      <c r="J39" s="39" t="n">
        <f aca="false">J20-J58</f>
        <v>0.0212938089458685</v>
      </c>
      <c r="K39" s="31" t="n">
        <f aca="false">K20-K58</f>
        <v>0</v>
      </c>
      <c r="L39" s="31" t="n">
        <f aca="false">L20-L58</f>
        <v>0</v>
      </c>
      <c r="M39" s="31" t="n">
        <f aca="false">M20-M58</f>
        <v>0</v>
      </c>
      <c r="N39" s="31" t="n">
        <f aca="false">N20-N58</f>
        <v>0</v>
      </c>
      <c r="O39" s="31" t="n">
        <f aca="false">O20-O58</f>
        <v>0</v>
      </c>
      <c r="P39" s="31" t="n">
        <f aca="false">P20-P58</f>
        <v>0</v>
      </c>
      <c r="Q39" s="31" t="n">
        <f aca="false">Q20-Q58</f>
        <v>0</v>
      </c>
      <c r="R39" s="31" t="n">
        <f aca="false">R20-R58</f>
        <v>0</v>
      </c>
      <c r="S39" s="31" t="n">
        <f aca="false">S20-S58</f>
        <v>0</v>
      </c>
      <c r="T39" s="31" t="n">
        <f aca="false">T20-T58</f>
        <v>0</v>
      </c>
      <c r="U39" s="31" t="n">
        <f aca="false">U20-U58</f>
        <v>0</v>
      </c>
      <c r="V39" s="31" t="n">
        <f aca="false">V20-V58</f>
        <v>0</v>
      </c>
      <c r="W39" s="31" t="n">
        <f aca="false">W20-W58</f>
        <v>0</v>
      </c>
      <c r="X39" s="31" t="n">
        <f aca="false">X20-X58</f>
        <v>0</v>
      </c>
      <c r="Y39" s="31" t="n">
        <f aca="false">Y20-Y58</f>
        <v>0</v>
      </c>
      <c r="Z39" s="31" t="n">
        <f aca="false">Z20-Z58</f>
        <v>0</v>
      </c>
      <c r="AA39" s="39" t="n">
        <f aca="false">AA20-AA58</f>
        <v>0</v>
      </c>
      <c r="AB39" s="39" t="n">
        <f aca="false">AB20-AB58</f>
        <v>0</v>
      </c>
      <c r="AC39" s="39" t="n">
        <f aca="false">AC20-AC58</f>
        <v>0</v>
      </c>
      <c r="AD39" s="39" t="n">
        <f aca="false">AD20-AD58</f>
        <v>0</v>
      </c>
      <c r="AE39" s="39" t="n">
        <f aca="false">AE20-AE58</f>
        <v>0</v>
      </c>
      <c r="AF39" s="39" t="n">
        <f aca="false">AF20-AF58</f>
        <v>0</v>
      </c>
      <c r="AG39" s="67" t="n">
        <f aca="false">AG20-AG58</f>
        <v>0.00209214346596553</v>
      </c>
      <c r="AH39" s="45"/>
      <c r="AI39" s="36"/>
      <c r="AJ39" s="3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</row>
    <row r="40" customFormat="false" ht="13.7" hidden="false" customHeight="true" outlineLevel="0" collapsed="false">
      <c r="A40" s="52" t="s">
        <v>34</v>
      </c>
      <c r="B40" s="2"/>
      <c r="C40" s="31" t="n">
        <f aca="false">C21-C59</f>
        <v>0.179823575701052</v>
      </c>
      <c r="D40" s="31" t="n">
        <f aca="false">D21-D59</f>
        <v>0</v>
      </c>
      <c r="E40" s="31" t="n">
        <f aca="false">E21-E59</f>
        <v>0</v>
      </c>
      <c r="F40" s="31" t="n">
        <f aca="false">F21-F59</f>
        <v>0</v>
      </c>
      <c r="G40" s="31" t="n">
        <f aca="false">G21-G59</f>
        <v>0</v>
      </c>
      <c r="H40" s="31" t="n">
        <f aca="false">H21-H59</f>
        <v>0</v>
      </c>
      <c r="I40" s="31" t="n">
        <f aca="false">I21-I59</f>
        <v>0</v>
      </c>
      <c r="J40" s="39" t="n">
        <f aca="false">J21-J59</f>
        <v>0.0220511230524068</v>
      </c>
      <c r="K40" s="31" t="n">
        <f aca="false">K21-K59</f>
        <v>0</v>
      </c>
      <c r="L40" s="31" t="n">
        <f aca="false">L21-L59</f>
        <v>0</v>
      </c>
      <c r="M40" s="31" t="n">
        <f aca="false">M21-M59</f>
        <v>0</v>
      </c>
      <c r="N40" s="31" t="n">
        <f aca="false">N21-N59</f>
        <v>0</v>
      </c>
      <c r="O40" s="31" t="n">
        <f aca="false">O21-O59</f>
        <v>0</v>
      </c>
      <c r="P40" s="31" t="n">
        <f aca="false">P21-P59</f>
        <v>0</v>
      </c>
      <c r="Q40" s="31" t="n">
        <f aca="false">Q21-Q59</f>
        <v>0</v>
      </c>
      <c r="R40" s="31" t="n">
        <f aca="false">R21-R59</f>
        <v>0</v>
      </c>
      <c r="S40" s="31" t="n">
        <f aca="false">S21-S59</f>
        <v>0</v>
      </c>
      <c r="T40" s="31" t="n">
        <f aca="false">T21-T59</f>
        <v>0</v>
      </c>
      <c r="U40" s="31" t="n">
        <f aca="false">U21-U59</f>
        <v>0</v>
      </c>
      <c r="V40" s="31" t="n">
        <f aca="false">V21-V59</f>
        <v>0</v>
      </c>
      <c r="W40" s="31" t="n">
        <f aca="false">W21-W59</f>
        <v>0</v>
      </c>
      <c r="X40" s="31" t="n">
        <f aca="false">X21-X59</f>
        <v>0</v>
      </c>
      <c r="Y40" s="31" t="n">
        <f aca="false">Y21-Y59</f>
        <v>0</v>
      </c>
      <c r="Z40" s="31" t="n">
        <f aca="false">Z21-Z59</f>
        <v>0</v>
      </c>
      <c r="AA40" s="39" t="n">
        <f aca="false">AA21-AA59</f>
        <v>0</v>
      </c>
      <c r="AB40" s="39" t="n">
        <f aca="false">AB21-AB59</f>
        <v>0</v>
      </c>
      <c r="AC40" s="39" t="n">
        <f aca="false">AC21-AC59</f>
        <v>0</v>
      </c>
      <c r="AD40" s="39" t="n">
        <f aca="false">AD21-AD59</f>
        <v>0</v>
      </c>
      <c r="AE40" s="39" t="n">
        <f aca="false">AE21-AE59</f>
        <v>0</v>
      </c>
      <c r="AF40" s="39" t="n">
        <f aca="false">AF21-AF59</f>
        <v>0</v>
      </c>
      <c r="AG40" s="67" t="n">
        <f aca="false">AG21-AG59</f>
        <v>0.00212062241605793</v>
      </c>
      <c r="AH40" s="45"/>
      <c r="AI40" s="36"/>
      <c r="AJ40" s="3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</row>
    <row r="41" customFormat="false" ht="13.7" hidden="false" customHeight="true" outlineLevel="0" collapsed="false">
      <c r="A41" s="52" t="s">
        <v>36</v>
      </c>
      <c r="B41" s="2"/>
      <c r="C41" s="31" t="n">
        <f aca="false">C22-C60</f>
        <v>0.202521078927202</v>
      </c>
      <c r="D41" s="31" t="n">
        <f aca="false">D22-D60</f>
        <v>0</v>
      </c>
      <c r="E41" s="31" t="n">
        <f aca="false">E22-E60</f>
        <v>-3.05175785086931E-007</v>
      </c>
      <c r="F41" s="31" t="n">
        <f aca="false">F22-F60</f>
        <v>0</v>
      </c>
      <c r="G41" s="31" t="n">
        <f aca="false">G22-G60</f>
        <v>0</v>
      </c>
      <c r="H41" s="31" t="n">
        <f aca="false">H22-H60</f>
        <v>0</v>
      </c>
      <c r="I41" s="31" t="n">
        <f aca="false">I22-I60</f>
        <v>0</v>
      </c>
      <c r="J41" s="39" t="n">
        <f aca="false">J22-J60</f>
        <v>0.00827161831661272</v>
      </c>
      <c r="K41" s="31" t="n">
        <f aca="false">K22-K60</f>
        <v>0</v>
      </c>
      <c r="L41" s="31" t="n">
        <f aca="false">L22-L60</f>
        <v>0</v>
      </c>
      <c r="M41" s="31" t="n">
        <f aca="false">M22-M60</f>
        <v>0</v>
      </c>
      <c r="N41" s="31" t="n">
        <f aca="false">N22-N60</f>
        <v>0</v>
      </c>
      <c r="O41" s="31" t="n">
        <f aca="false">O22-O60</f>
        <v>0</v>
      </c>
      <c r="P41" s="31" t="n">
        <f aca="false">P22-P60</f>
        <v>0</v>
      </c>
      <c r="Q41" s="31" t="n">
        <f aca="false">Q22-Q60</f>
        <v>0</v>
      </c>
      <c r="R41" s="31" t="n">
        <f aca="false">R22-R60</f>
        <v>0</v>
      </c>
      <c r="S41" s="31" t="n">
        <f aca="false">S22-S60</f>
        <v>0</v>
      </c>
      <c r="T41" s="31" t="n">
        <f aca="false">T22-T60</f>
        <v>0</v>
      </c>
      <c r="U41" s="31" t="n">
        <f aca="false">U22-U60</f>
        <v>0</v>
      </c>
      <c r="V41" s="31" t="n">
        <f aca="false">V22-V60</f>
        <v>0</v>
      </c>
      <c r="W41" s="31" t="n">
        <f aca="false">W22-W60</f>
        <v>0</v>
      </c>
      <c r="X41" s="31" t="n">
        <f aca="false">X22-X60</f>
        <v>0</v>
      </c>
      <c r="Y41" s="31" t="n">
        <f aca="false">Y22-Y60</f>
        <v>0</v>
      </c>
      <c r="Z41" s="31" t="n">
        <f aca="false">Z22-Z60</f>
        <v>0</v>
      </c>
      <c r="AA41" s="39" t="n">
        <f aca="false">AA22-AA60</f>
        <v>0</v>
      </c>
      <c r="AB41" s="39" t="n">
        <f aca="false">AB22-AB60</f>
        <v>0</v>
      </c>
      <c r="AC41" s="39" t="n">
        <f aca="false">AC22-AC60</f>
        <v>0</v>
      </c>
      <c r="AD41" s="39" t="n">
        <f aca="false">AD22-AD60</f>
        <v>0</v>
      </c>
      <c r="AE41" s="39" t="n">
        <f aca="false">AE22-AE60</f>
        <v>0</v>
      </c>
      <c r="AF41" s="39" t="n">
        <f aca="false">AF22-AF60</f>
        <v>0</v>
      </c>
      <c r="AG41" s="67" t="n">
        <f aca="false">AG22-AG60</f>
        <v>0.00114902326634336</v>
      </c>
      <c r="AH41" s="45"/>
      <c r="AI41" s="36"/>
      <c r="AJ41" s="3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</row>
    <row r="42" customFormat="false" ht="13.7" hidden="false" customHeight="true" outlineLevel="0" collapsed="false">
      <c r="A42" s="52" t="s">
        <v>37</v>
      </c>
      <c r="B42" s="2"/>
      <c r="C42" s="31" t="n">
        <f aca="false">C23-C61</f>
        <v>0.00504206168553267</v>
      </c>
      <c r="D42" s="31" t="n">
        <f aca="false">D23-D61</f>
        <v>0</v>
      </c>
      <c r="E42" s="31" t="n">
        <f aca="false">E23-E61</f>
        <v>-3.05175781534217E-007</v>
      </c>
      <c r="F42" s="31" t="n">
        <f aca="false">F23-F61</f>
        <v>0</v>
      </c>
      <c r="G42" s="31" t="n">
        <f aca="false">G23-G61</f>
        <v>0</v>
      </c>
      <c r="H42" s="31" t="n">
        <f aca="false">H23-H61</f>
        <v>0</v>
      </c>
      <c r="I42" s="31" t="n">
        <f aca="false">I23-I61</f>
        <v>0</v>
      </c>
      <c r="J42" s="39" t="n">
        <f aca="false">J23-J61</f>
        <v>-0.00802245234311982</v>
      </c>
      <c r="K42" s="31" t="n">
        <f aca="false">K23-K61</f>
        <v>0</v>
      </c>
      <c r="L42" s="31" t="n">
        <f aca="false">L23-L61</f>
        <v>0</v>
      </c>
      <c r="M42" s="31" t="n">
        <f aca="false">M23-M61</f>
        <v>0</v>
      </c>
      <c r="N42" s="31" t="n">
        <f aca="false">N23-N61</f>
        <v>0</v>
      </c>
      <c r="O42" s="31" t="n">
        <f aca="false">O23-O61</f>
        <v>0</v>
      </c>
      <c r="P42" s="31" t="n">
        <f aca="false">P23-P61</f>
        <v>0</v>
      </c>
      <c r="Q42" s="31" t="n">
        <f aca="false">Q23-Q61</f>
        <v>0</v>
      </c>
      <c r="R42" s="31" t="n">
        <f aca="false">R23-R61</f>
        <v>0</v>
      </c>
      <c r="S42" s="31" t="n">
        <f aca="false">S23-S61</f>
        <v>0</v>
      </c>
      <c r="T42" s="31" t="n">
        <f aca="false">T23-T61</f>
        <v>0</v>
      </c>
      <c r="U42" s="31" t="n">
        <f aca="false">U23-U61</f>
        <v>0</v>
      </c>
      <c r="V42" s="31" t="n">
        <f aca="false">V23-V61</f>
        <v>0</v>
      </c>
      <c r="W42" s="31" t="n">
        <f aca="false">W23-W61</f>
        <v>0</v>
      </c>
      <c r="X42" s="31" t="n">
        <f aca="false">X23-X61</f>
        <v>0</v>
      </c>
      <c r="Y42" s="31" t="n">
        <f aca="false">Y23-Y61</f>
        <v>0</v>
      </c>
      <c r="Z42" s="31" t="n">
        <f aca="false">Z23-Z61</f>
        <v>0</v>
      </c>
      <c r="AA42" s="39" t="n">
        <f aca="false">AA23-AA61</f>
        <v>0</v>
      </c>
      <c r="AB42" s="39" t="n">
        <f aca="false">AB23-AB61</f>
        <v>0</v>
      </c>
      <c r="AC42" s="39" t="n">
        <f aca="false">AC23-AC61</f>
        <v>0</v>
      </c>
      <c r="AD42" s="39" t="n">
        <f aca="false">AD23-AD61</f>
        <v>0</v>
      </c>
      <c r="AE42" s="39" t="n">
        <f aca="false">AE23-AE61</f>
        <v>0</v>
      </c>
      <c r="AF42" s="39" t="n">
        <f aca="false">AF23-AF61</f>
        <v>0</v>
      </c>
      <c r="AG42" s="67" t="n">
        <f aca="false">AG23-AG61</f>
        <v>0.000268334888534838</v>
      </c>
      <c r="AH42" s="45"/>
      <c r="AI42" s="36"/>
      <c r="AJ42" s="3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</row>
    <row r="43" customFormat="false" ht="13.7" hidden="false" customHeight="true" outlineLevel="0" collapsed="false">
      <c r="A43" s="52" t="s">
        <v>38</v>
      </c>
      <c r="B43" s="2"/>
      <c r="C43" s="31" t="n">
        <f aca="false">C24-C62</f>
        <v>0.173865605202071</v>
      </c>
      <c r="D43" s="31" t="n">
        <f aca="false">D24-D62</f>
        <v>0</v>
      </c>
      <c r="E43" s="31" t="n">
        <f aca="false">E24-E62</f>
        <v>0</v>
      </c>
      <c r="F43" s="31" t="n">
        <f aca="false">F24-F62</f>
        <v>0</v>
      </c>
      <c r="G43" s="31" t="n">
        <f aca="false">G24-G62</f>
        <v>0</v>
      </c>
      <c r="H43" s="31" t="n">
        <f aca="false">H24-H62</f>
        <v>0</v>
      </c>
      <c r="I43" s="31" t="n">
        <f aca="false">I24-I62</f>
        <v>0</v>
      </c>
      <c r="J43" s="39" t="n">
        <f aca="false">J24-J62</f>
        <v>-0.00254558417479345</v>
      </c>
      <c r="K43" s="31" t="n">
        <f aca="false">K24-K62</f>
        <v>0</v>
      </c>
      <c r="L43" s="31" t="n">
        <f aca="false">L24-L62</f>
        <v>0</v>
      </c>
      <c r="M43" s="31" t="n">
        <f aca="false">M24-M62</f>
        <v>0</v>
      </c>
      <c r="N43" s="31" t="n">
        <f aca="false">N24-N62</f>
        <v>0</v>
      </c>
      <c r="O43" s="31" t="n">
        <f aca="false">O24-O62</f>
        <v>0</v>
      </c>
      <c r="P43" s="31" t="n">
        <f aca="false">P24-P62</f>
        <v>0</v>
      </c>
      <c r="Q43" s="31" t="n">
        <f aca="false">Q24-Q62</f>
        <v>0</v>
      </c>
      <c r="R43" s="31" t="n">
        <f aca="false">R24-R62</f>
        <v>0</v>
      </c>
      <c r="S43" s="31" t="n">
        <f aca="false">S24-S62</f>
        <v>0</v>
      </c>
      <c r="T43" s="31" t="n">
        <f aca="false">T24-T62</f>
        <v>0</v>
      </c>
      <c r="U43" s="31" t="n">
        <f aca="false">U24-U62</f>
        <v>0</v>
      </c>
      <c r="V43" s="31" t="n">
        <f aca="false">V24-V62</f>
        <v>0</v>
      </c>
      <c r="W43" s="31" t="n">
        <f aca="false">W24-W62</f>
        <v>0</v>
      </c>
      <c r="X43" s="31" t="n">
        <f aca="false">X24-X62</f>
        <v>0</v>
      </c>
      <c r="Y43" s="31" t="n">
        <f aca="false">Y24-Y62</f>
        <v>0</v>
      </c>
      <c r="Z43" s="31" t="n">
        <f aca="false">Z24-Z62</f>
        <v>0</v>
      </c>
      <c r="AA43" s="39" t="n">
        <f aca="false">AA24-AA62</f>
        <v>0</v>
      </c>
      <c r="AB43" s="39" t="n">
        <f aca="false">AB24-AB62</f>
        <v>0</v>
      </c>
      <c r="AC43" s="39" t="n">
        <f aca="false">AC24-AC62</f>
        <v>0</v>
      </c>
      <c r="AD43" s="39" t="n">
        <f aca="false">AD24-AD62</f>
        <v>0</v>
      </c>
      <c r="AE43" s="39" t="n">
        <f aca="false">AE24-AE62</f>
        <v>0</v>
      </c>
      <c r="AF43" s="39" t="n">
        <f aca="false">AF24-AF62</f>
        <v>0</v>
      </c>
      <c r="AG43" s="67" t="n">
        <f aca="false">AG24-AG62</f>
        <v>-0.000105887516664183</v>
      </c>
      <c r="AH43" s="45"/>
      <c r="AI43" s="36"/>
      <c r="AJ43" s="3"/>
      <c r="AK43" s="31" t="n">
        <v>3.1800000667572</v>
      </c>
      <c r="AL43" s="31" t="n">
        <v>3.18000021847812</v>
      </c>
      <c r="AM43" s="31" t="n">
        <v>3.1800000667572</v>
      </c>
      <c r="AN43" s="31" t="n">
        <v>3.1800000667572</v>
      </c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</row>
    <row r="44" customFormat="false" ht="13.7" hidden="false" customHeight="true" outlineLevel="0" collapsed="false">
      <c r="A44" s="54" t="s">
        <v>40</v>
      </c>
      <c r="B44" s="55"/>
      <c r="C44" s="56" t="n">
        <f aca="false">C25-C63</f>
        <v>0.333243669782394</v>
      </c>
      <c r="D44" s="56" t="n">
        <f aca="false">D25-D63</f>
        <v>0.128936179952422</v>
      </c>
      <c r="E44" s="56" t="n">
        <f aca="false">E25-E63</f>
        <v>-0.189999999999998</v>
      </c>
      <c r="F44" s="56" t="n">
        <f aca="false">F25-F63</f>
        <v>-0.186013616053881</v>
      </c>
      <c r="G44" s="56" t="n">
        <f aca="false">G25-G63</f>
        <v>-0.184042553191492</v>
      </c>
      <c r="H44" s="56" t="n">
        <f aca="false">H25-H63</f>
        <v>-0.184782608695652</v>
      </c>
      <c r="I44" s="56" t="n">
        <f aca="false">I25-I63</f>
        <v>-0.189215686274505</v>
      </c>
      <c r="J44" s="57" t="n">
        <f aca="false">J25-J63</f>
        <v>-0.0830143692589473</v>
      </c>
      <c r="K44" s="56" t="n">
        <f aca="false">K25-K63</f>
        <v>0.897969052224365</v>
      </c>
      <c r="L44" s="56" t="n">
        <f aca="false">L25-L63</f>
        <v>0.909574468085104</v>
      </c>
      <c r="M44" s="56" t="n">
        <f aca="false">M25-M63</f>
        <v>0.88636363636363</v>
      </c>
      <c r="N44" s="56" t="n">
        <f aca="false">N25-N63</f>
        <v>0.368925831202045</v>
      </c>
      <c r="O44" s="56" t="n">
        <f aca="false">O25-O63</f>
        <v>0.661764705882355</v>
      </c>
      <c r="P44" s="56" t="n">
        <f aca="false">P25-P63</f>
        <v>0.0760869565217384</v>
      </c>
      <c r="Q44" s="56" t="n">
        <f aca="false">Q25-Q63</f>
        <v>-0.0851063829787222</v>
      </c>
      <c r="R44" s="56" t="n">
        <f aca="false">R25-R63</f>
        <v>-0.699999999999999</v>
      </c>
      <c r="S44" s="56" t="n">
        <f aca="false">S25-S63</f>
        <v>-0.8538862353452</v>
      </c>
      <c r="T44" s="56" t="n">
        <f aca="false">T25-T63</f>
        <v>-0.840425531914896</v>
      </c>
      <c r="U44" s="56" t="n">
        <f aca="false">U25-U63</f>
        <v>-0.867346938775512</v>
      </c>
      <c r="V44" s="56" t="n">
        <f aca="false">V25-V63</f>
        <v>-0.499999999999996</v>
      </c>
      <c r="W44" s="56" t="n">
        <f aca="false">W25-W63</f>
        <v>-0.0902310392242036</v>
      </c>
      <c r="X44" s="56" t="n">
        <f aca="false">X25-X63</f>
        <v>-0.0851063829787222</v>
      </c>
      <c r="Y44" s="56" t="n">
        <f aca="false">Y25-Y63</f>
        <v>-0.09375</v>
      </c>
      <c r="Z44" s="56" t="n">
        <f aca="false">Z25-Z63</f>
        <v>-0.0918367346938815</v>
      </c>
      <c r="AA44" s="57" t="n">
        <f aca="false">AA25-AA63</f>
        <v>-0.0680628272251305</v>
      </c>
      <c r="AB44" s="57" t="n">
        <f aca="false">AB25-AB63</f>
        <v>-0.332024432809774</v>
      </c>
      <c r="AC44" s="57" t="n">
        <f aca="false">AC25-AC63</f>
        <v>-0.329268292682926</v>
      </c>
      <c r="AD44" s="57" t="n">
        <f aca="false">AD25-AD63</f>
        <v>-0.329130434782606</v>
      </c>
      <c r="AE44" s="57" t="n">
        <f aca="false">AE25-AE63</f>
        <v>-0.330020920502093</v>
      </c>
      <c r="AF44" s="57" t="n">
        <f aca="false">AF25-AF63</f>
        <v>-0.329785909882993</v>
      </c>
      <c r="AG44" s="70" t="n">
        <f aca="false">AG25-AG63</f>
        <v>-0.289739024593068</v>
      </c>
      <c r="AH44" s="61"/>
      <c r="AI44" s="36"/>
      <c r="AJ44" s="3"/>
      <c r="AK44" s="56" t="n">
        <v>2.11999988555908</v>
      </c>
      <c r="AL44" s="56" t="n">
        <v>2.11999988555908</v>
      </c>
      <c r="AM44" s="56" t="n">
        <v>2.11999988555908</v>
      </c>
      <c r="AN44" s="56" t="n">
        <v>2.11999988555908</v>
      </c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  <c r="EC44" s="56"/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6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</row>
    <row r="45" customFormat="false" ht="17.25" hidden="false" customHeight="true" outlineLevel="0" collapsed="false">
      <c r="A45" s="62"/>
      <c r="B45" s="62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G45" s="31"/>
      <c r="AH45" s="61"/>
      <c r="AI45" s="36"/>
      <c r="AJ45" s="3"/>
      <c r="AK45" s="31" t="n">
        <v>1.69000005722046</v>
      </c>
      <c r="AL45" s="31" t="n">
        <v>1.69000005722046</v>
      </c>
      <c r="AM45" s="31" t="n">
        <v>1.69000005722046</v>
      </c>
      <c r="AN45" s="31" t="n">
        <v>1.69000005722046</v>
      </c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</row>
    <row r="46" customFormat="false" ht="12" hidden="true" customHeight="false" outlineLevel="0" collapsed="false">
      <c r="A46" s="12" t="e">
        <f aca="false">WORKDAY(A2,-1,HOLIDAYS)</f>
        <v>#VALUE!</v>
      </c>
      <c r="B46" s="9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56"/>
      <c r="AG46" s="64"/>
      <c r="AH46" s="9"/>
      <c r="AI46" s="9"/>
      <c r="AJ46" s="9"/>
      <c r="AK46" s="9" t="n">
        <v>5.13000011444092</v>
      </c>
      <c r="AL46" s="9" t="n">
        <v>5.13000011444092</v>
      </c>
      <c r="AM46" s="9" t="n">
        <v>5.13000011444092</v>
      </c>
      <c r="AN46" s="9" t="n">
        <v>5.13000011444092</v>
      </c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4.1" hidden="true" customHeight="true" outlineLevel="0" collapsed="false">
      <c r="A47" s="28" t="s">
        <v>18</v>
      </c>
      <c r="B47" s="9" t="n">
        <v>1.796538573045</v>
      </c>
      <c r="C47" s="65" t="n">
        <v>7.01705898958094</v>
      </c>
      <c r="D47" s="65" t="n">
        <v>8.09340405971446</v>
      </c>
      <c r="E47" s="65" t="n">
        <v>2.57999997138977</v>
      </c>
      <c r="F47" s="29" t="n">
        <v>2.54013622729604</v>
      </c>
      <c r="G47" s="65" t="n">
        <v>2.5204255986721</v>
      </c>
      <c r="H47" s="65" t="n">
        <v>2.52782615371372</v>
      </c>
      <c r="I47" s="65" t="n">
        <v>2.5721569295023</v>
      </c>
      <c r="J47" s="30" t="n">
        <v>4.05050910776312</v>
      </c>
      <c r="K47" s="29" t="n">
        <v>2.53203109039329</v>
      </c>
      <c r="L47" s="29" t="n">
        <v>2.5204255986721</v>
      </c>
      <c r="M47" s="29" t="n">
        <v>2.54363658211448</v>
      </c>
      <c r="N47" s="29" t="n">
        <v>2.54999154160801</v>
      </c>
      <c r="O47" s="29" t="n">
        <v>2.5721569295023</v>
      </c>
      <c r="P47" s="29" t="n">
        <v>2.52782615371372</v>
      </c>
      <c r="Q47" s="29" t="n">
        <v>2.5204255986721</v>
      </c>
      <c r="R47" s="29" t="n">
        <v>10.7694002151489</v>
      </c>
      <c r="S47" s="29" t="n">
        <v>10.4933176121399</v>
      </c>
      <c r="T47" s="29" t="n">
        <v>10.4125537060677</v>
      </c>
      <c r="U47" s="29" t="n">
        <v>10.5740815182121</v>
      </c>
      <c r="V47" s="29" t="n">
        <v>2.55499997735024</v>
      </c>
      <c r="W47" s="29" t="n">
        <v>2.540924223654</v>
      </c>
      <c r="X47" s="29" t="n">
        <v>2.5204255986721</v>
      </c>
      <c r="Y47" s="29" t="n">
        <v>2.5550000667572</v>
      </c>
      <c r="Z47" s="29" t="n">
        <v>2.54734700553271</v>
      </c>
      <c r="AA47" s="30" t="n">
        <v>4.5913613616484</v>
      </c>
      <c r="AB47" s="30" t="n">
        <v>4.59136136248058</v>
      </c>
      <c r="AC47" s="30" t="n">
        <v>4.54817083862185</v>
      </c>
      <c r="AD47" s="30" t="n">
        <v>4.54753054121266</v>
      </c>
      <c r="AE47" s="30" t="n">
        <v>4.55832297906716</v>
      </c>
      <c r="AF47" s="39" t="n">
        <v>4.55532746490686</v>
      </c>
      <c r="AG47" s="34" t="n">
        <v>4.53736174902203</v>
      </c>
      <c r="AH47" s="35"/>
      <c r="AI47" s="9"/>
      <c r="AJ47" s="9"/>
      <c r="AK47" s="9" t="n">
        <v>0.612764399102394</v>
      </c>
      <c r="AL47" s="9" t="n">
        <v>0.654543789950285</v>
      </c>
      <c r="AM47" s="9" t="n">
        <v>0.705883549708946</v>
      </c>
      <c r="AN47" s="9" t="n">
        <v>0.626088018002718</v>
      </c>
      <c r="AO47" s="9" t="n">
        <v>3.1800000667572</v>
      </c>
      <c r="AP47" s="9" t="n">
        <v>14.3690004348755</v>
      </c>
      <c r="AQ47" s="9" t="n">
        <v>14.3700008392334</v>
      </c>
      <c r="AR47" s="9" t="n">
        <v>14.3699998855591</v>
      </c>
      <c r="AS47" s="9" t="n">
        <v>3.1800000667572</v>
      </c>
      <c r="AT47" s="9" t="n">
        <v>3.1800000667572</v>
      </c>
      <c r="AU47" s="9" t="n">
        <v>3.1800000667572</v>
      </c>
      <c r="AV47" s="9" t="n">
        <v>3.1800000667572</v>
      </c>
      <c r="AW47" s="9" t="n">
        <v>3.1800000667572</v>
      </c>
      <c r="AX47" s="9" t="n">
        <v>3.18000030517578</v>
      </c>
      <c r="AY47" s="9" t="n">
        <v>3.1800000667572</v>
      </c>
      <c r="AZ47" s="9" t="n">
        <v>3.1800000667572</v>
      </c>
      <c r="BA47" s="9" t="n">
        <v>3.1800000667572</v>
      </c>
      <c r="BB47" s="9" t="n">
        <v>14.3690004348755</v>
      </c>
      <c r="BC47" s="9" t="n">
        <v>14.3700008392334</v>
      </c>
      <c r="BD47" s="9" t="n">
        <v>14.3699998855591</v>
      </c>
      <c r="BE47" s="9" t="n">
        <v>3.1800000667572</v>
      </c>
      <c r="BF47" s="9" t="n">
        <v>3.1800000667572</v>
      </c>
      <c r="BG47" s="9" t="n">
        <v>3.1800000667572</v>
      </c>
      <c r="BH47" s="9" t="n">
        <v>3.1800000667572</v>
      </c>
      <c r="BI47" s="9" t="n">
        <v>3.1800000667572</v>
      </c>
      <c r="BJ47" s="9" t="n">
        <v>3.18000030517578</v>
      </c>
      <c r="BK47" s="9" t="n">
        <v>3.1800000667572</v>
      </c>
      <c r="BL47" s="9" t="n">
        <v>3.1800000667572</v>
      </c>
      <c r="BM47" s="9" t="n">
        <v>3.1800000667572</v>
      </c>
      <c r="BN47" s="9" t="n">
        <v>14.3690004348755</v>
      </c>
      <c r="BO47" s="9" t="n">
        <v>14.3700008392334</v>
      </c>
      <c r="BP47" s="9" t="n">
        <v>14.3699998855591</v>
      </c>
      <c r="BQ47" s="9" t="n">
        <v>3.1800000667572</v>
      </c>
      <c r="BR47" s="9" t="n">
        <v>3.1800000667572</v>
      </c>
      <c r="BS47" s="9" t="n">
        <v>3.1800000667572</v>
      </c>
      <c r="BT47" s="9" t="n">
        <v>3.1800000667572</v>
      </c>
      <c r="BU47" s="9" t="n">
        <v>3.1800000667572</v>
      </c>
      <c r="BV47" s="9" t="n">
        <v>3.18000030517578</v>
      </c>
      <c r="BW47" s="9" t="n">
        <v>3.1800000667572</v>
      </c>
      <c r="BX47" s="9" t="n">
        <v>3.1800000667572</v>
      </c>
      <c r="BY47" s="9" t="n">
        <v>3.1800000667572</v>
      </c>
      <c r="BZ47" s="9" t="n">
        <v>14.3690004348755</v>
      </c>
      <c r="CA47" s="9" t="n">
        <v>14.3700008392334</v>
      </c>
      <c r="CB47" s="9" t="n">
        <v>14.3699998855591</v>
      </c>
      <c r="CC47" s="9" t="n">
        <v>3.1800000667572</v>
      </c>
      <c r="CD47" s="9" t="n">
        <v>3.1800000667572</v>
      </c>
      <c r="CE47" s="9" t="n">
        <v>3.1800000667572</v>
      </c>
      <c r="CF47" s="9" t="n">
        <v>3.1800000667572</v>
      </c>
      <c r="CG47" s="9" t="n">
        <v>3.1800000667572</v>
      </c>
      <c r="CH47" s="9" t="n">
        <v>3.18000030517578</v>
      </c>
      <c r="CI47" s="9" t="n">
        <v>3.1800000667572</v>
      </c>
      <c r="CJ47" s="9" t="n">
        <v>3.1800000667572</v>
      </c>
      <c r="CK47" s="9" t="n">
        <v>3.1800000667572</v>
      </c>
      <c r="CL47" s="9" t="n">
        <v>14.3690004348755</v>
      </c>
      <c r="CM47" s="9" t="n">
        <v>14.3700008392334</v>
      </c>
      <c r="CN47" s="9" t="n">
        <v>14.3699998855591</v>
      </c>
      <c r="CO47" s="9" t="n">
        <v>3.1800000667572</v>
      </c>
      <c r="CP47" s="9" t="n">
        <v>3.1800000667572</v>
      </c>
      <c r="CQ47" s="9" t="n">
        <v>3.1800000667572</v>
      </c>
      <c r="CR47" s="9" t="n">
        <v>3.1800000667572</v>
      </c>
      <c r="CS47" s="9" t="n">
        <v>3.1800000667572</v>
      </c>
      <c r="CT47" s="9" t="n">
        <v>3.18000030517578</v>
      </c>
      <c r="CU47" s="9" t="n">
        <v>3.1800000667572</v>
      </c>
      <c r="CV47" s="9" t="n">
        <v>3.1800000667572</v>
      </c>
      <c r="CW47" s="9" t="n">
        <v>3.1800000667572</v>
      </c>
      <c r="CX47" s="9" t="n">
        <v>14.3690004348755</v>
      </c>
      <c r="CY47" s="9" t="n">
        <v>14.3700008392334</v>
      </c>
      <c r="CZ47" s="9" t="n">
        <v>14.3699998855591</v>
      </c>
      <c r="DA47" s="9" t="n">
        <v>3.1800000667572</v>
      </c>
      <c r="DB47" s="9" t="n">
        <v>3.1800000667572</v>
      </c>
      <c r="DC47" s="9" t="n">
        <v>3.1800000667572</v>
      </c>
      <c r="DD47" s="9" t="n">
        <v>3.1800000667572</v>
      </c>
      <c r="DE47" s="9" t="n">
        <v>3.1800000667572</v>
      </c>
      <c r="DF47" s="9" t="n">
        <v>3.18000030517578</v>
      </c>
      <c r="DG47" s="9" t="n">
        <v>3.1800000667572</v>
      </c>
      <c r="DH47" s="9" t="n">
        <v>3.1800000667572</v>
      </c>
      <c r="DI47" s="9" t="n">
        <v>3.1800000667572</v>
      </c>
      <c r="DJ47" s="9" t="n">
        <v>14.3690004348755</v>
      </c>
      <c r="DK47" s="9" t="n">
        <v>14.3700008392334</v>
      </c>
      <c r="DL47" s="9" t="n">
        <v>14.3699998855591</v>
      </c>
      <c r="DM47" s="9" t="n">
        <v>3.1800000667572</v>
      </c>
      <c r="DN47" s="9" t="n">
        <v>3.1800000667572</v>
      </c>
      <c r="DO47" s="9" t="n">
        <v>3.1800000667572</v>
      </c>
      <c r="DP47" s="9" t="n">
        <v>3.1800000667572</v>
      </c>
      <c r="DQ47" s="9" t="n">
        <v>3.1800000667572</v>
      </c>
      <c r="DR47" s="9" t="n">
        <v>3.18000030517578</v>
      </c>
      <c r="DS47" s="9" t="n">
        <v>3.1800000667572</v>
      </c>
      <c r="DT47" s="9" t="n">
        <v>3.1800000667572</v>
      </c>
      <c r="DU47" s="9" t="n">
        <v>3.1800000667572</v>
      </c>
      <c r="DV47" s="9" t="n">
        <v>14.3690004348755</v>
      </c>
      <c r="DW47" s="9" t="n">
        <v>14.3700008392334</v>
      </c>
      <c r="DX47" s="9" t="n">
        <v>14.3699998855591</v>
      </c>
      <c r="DY47" s="9" t="n">
        <v>3.1800000667572</v>
      </c>
      <c r="DZ47" s="9" t="n">
        <v>3.1800000667572</v>
      </c>
      <c r="EA47" s="9" t="n">
        <v>3.1800000667572</v>
      </c>
      <c r="EB47" s="9" t="n">
        <v>3.1800000667572</v>
      </c>
      <c r="EC47" s="9" t="n">
        <v>3.1800000667572</v>
      </c>
      <c r="ED47" s="9" t="n">
        <v>3.18000030517578</v>
      </c>
      <c r="EE47" s="9" t="n">
        <v>3.1800000667572</v>
      </c>
      <c r="EF47" s="9" t="n">
        <v>3.1800000667572</v>
      </c>
      <c r="EG47" s="9" t="n">
        <v>3.1800000667572</v>
      </c>
      <c r="EH47" s="9" t="n">
        <v>14.3690004348755</v>
      </c>
      <c r="EI47" s="9" t="n">
        <v>14.3700008392334</v>
      </c>
      <c r="EJ47" s="9" t="n">
        <v>14.3699998855591</v>
      </c>
      <c r="EK47" s="9" t="n">
        <v>3.1800000667572</v>
      </c>
      <c r="EL47" s="9" t="n">
        <v>3.1800000667572</v>
      </c>
      <c r="EM47" s="9" t="n">
        <v>3.1800000667572</v>
      </c>
      <c r="EN47" s="9" t="n">
        <v>3.1800000667572</v>
      </c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4.1" hidden="true" customHeight="true" outlineLevel="0" collapsed="false">
      <c r="A48" s="37" t="s">
        <v>20</v>
      </c>
      <c r="B48" s="38" t="n">
        <v>1.11538450534527</v>
      </c>
      <c r="C48" s="51" t="n">
        <v>7.7370589761173</v>
      </c>
      <c r="D48" s="51" t="n">
        <v>5.99425547173683</v>
      </c>
      <c r="E48" s="51" t="n">
        <v>2.12000012397766</v>
      </c>
      <c r="F48" s="31" t="n">
        <v>2.11999988555908</v>
      </c>
      <c r="G48" s="51" t="n">
        <v>2.11999988555908</v>
      </c>
      <c r="H48" s="51" t="n">
        <v>2.11999988555908</v>
      </c>
      <c r="I48" s="51" t="n">
        <v>2.11999988555908</v>
      </c>
      <c r="J48" s="39" t="n">
        <v>3.47661818937822</v>
      </c>
      <c r="K48" s="31" t="n">
        <v>2.11999988555908</v>
      </c>
      <c r="L48" s="31" t="n">
        <v>2.11999988555908</v>
      </c>
      <c r="M48" s="31" t="n">
        <v>2.11999988555908</v>
      </c>
      <c r="N48" s="31" t="n">
        <v>2.11999988555908</v>
      </c>
      <c r="O48" s="31" t="n">
        <v>2.11999988555908</v>
      </c>
      <c r="P48" s="31" t="n">
        <v>2.11999988555908</v>
      </c>
      <c r="Q48" s="31" t="n">
        <v>2.11999988555908</v>
      </c>
      <c r="R48" s="31" t="n">
        <v>7.79000015258789</v>
      </c>
      <c r="S48" s="31" t="n">
        <v>7.6516588586235</v>
      </c>
      <c r="T48" s="31" t="n">
        <v>7.61127674833257</v>
      </c>
      <c r="U48" s="31" t="n">
        <v>7.69204096891442</v>
      </c>
      <c r="V48" s="31" t="n">
        <v>2.12000012397766</v>
      </c>
      <c r="W48" s="31" t="n">
        <v>2.11999988555908</v>
      </c>
      <c r="X48" s="31" t="n">
        <v>2.11999988555908</v>
      </c>
      <c r="Y48" s="31" t="n">
        <v>2.11999988555908</v>
      </c>
      <c r="Z48" s="31" t="n">
        <v>2.11999988555908</v>
      </c>
      <c r="AA48" s="39" t="n">
        <v>3.54167536624023</v>
      </c>
      <c r="AB48" s="39" t="n">
        <v>3.54167536540805</v>
      </c>
      <c r="AC48" s="39" t="n">
        <v>3.51317070336292</v>
      </c>
      <c r="AD48" s="39" t="n">
        <v>3.51074779759283</v>
      </c>
      <c r="AE48" s="39" t="n">
        <v>3.51935143683579</v>
      </c>
      <c r="AF48" s="39" t="n">
        <v>3.51723671600479</v>
      </c>
      <c r="AG48" s="42" t="n">
        <v>3.52089719795133</v>
      </c>
      <c r="AH48" s="35"/>
      <c r="AI48" s="9"/>
      <c r="AJ48" s="9"/>
      <c r="AK48" s="9" t="n">
        <v>2.39999985694885</v>
      </c>
      <c r="AL48" s="9" t="n">
        <v>2.39999985694885</v>
      </c>
      <c r="AM48" s="9" t="n">
        <v>2.39999985694885</v>
      </c>
      <c r="AN48" s="9" t="n">
        <v>2.39999985694885</v>
      </c>
      <c r="AO48" s="9" t="n">
        <v>2.11999988555908</v>
      </c>
      <c r="AP48" s="9" t="n">
        <v>9.59000015258789</v>
      </c>
      <c r="AQ48" s="9" t="n">
        <v>9.59000015258789</v>
      </c>
      <c r="AR48" s="9" t="n">
        <v>9.59000015258789</v>
      </c>
      <c r="AS48" s="9" t="n">
        <v>2.12000012397766</v>
      </c>
      <c r="AT48" s="9" t="n">
        <v>2.11999988555908</v>
      </c>
      <c r="AU48" s="9" t="n">
        <v>2.11999988555908</v>
      </c>
      <c r="AV48" s="9" t="n">
        <v>2.11999988555908</v>
      </c>
      <c r="AW48" s="9" t="n">
        <v>2.11999988555908</v>
      </c>
      <c r="AX48" s="9" t="n">
        <v>2.11999988555908</v>
      </c>
      <c r="AY48" s="9" t="n">
        <v>2.11999988555908</v>
      </c>
      <c r="AZ48" s="9" t="n">
        <v>2.11999988555908</v>
      </c>
      <c r="BA48" s="9" t="n">
        <v>2.11999988555908</v>
      </c>
      <c r="BB48" s="9" t="n">
        <v>9.59000015258789</v>
      </c>
      <c r="BC48" s="9" t="n">
        <v>9.59000015258789</v>
      </c>
      <c r="BD48" s="9" t="n">
        <v>9.59000015258789</v>
      </c>
      <c r="BE48" s="9" t="n">
        <v>2.12000012397766</v>
      </c>
      <c r="BF48" s="9" t="n">
        <v>2.11999988555908</v>
      </c>
      <c r="BG48" s="9" t="n">
        <v>2.11999988555908</v>
      </c>
      <c r="BH48" s="9" t="n">
        <v>2.11999988555908</v>
      </c>
      <c r="BI48" s="9" t="n">
        <v>2.11999988555908</v>
      </c>
      <c r="BJ48" s="9" t="n">
        <v>2.11999988555908</v>
      </c>
      <c r="BK48" s="9" t="n">
        <v>2.11999988555908</v>
      </c>
      <c r="BL48" s="9" t="n">
        <v>2.11999988555908</v>
      </c>
      <c r="BM48" s="9" t="n">
        <v>2.11999988555908</v>
      </c>
      <c r="BN48" s="9" t="n">
        <v>9.59000015258789</v>
      </c>
      <c r="BO48" s="9" t="n">
        <v>9.59000015258789</v>
      </c>
      <c r="BP48" s="9" t="n">
        <v>9.59000015258789</v>
      </c>
      <c r="BQ48" s="9" t="n">
        <v>2.12000012397766</v>
      </c>
      <c r="BR48" s="9" t="n">
        <v>2.11999988555908</v>
      </c>
      <c r="BS48" s="9" t="n">
        <v>2.11999988555908</v>
      </c>
      <c r="BT48" s="9" t="n">
        <v>2.11999988555908</v>
      </c>
      <c r="BU48" s="9" t="n">
        <v>2.11999988555908</v>
      </c>
      <c r="BV48" s="9" t="n">
        <v>2.11999988555908</v>
      </c>
      <c r="BW48" s="9" t="n">
        <v>2.11999988555908</v>
      </c>
      <c r="BX48" s="9" t="n">
        <v>2.11999988555908</v>
      </c>
      <c r="BY48" s="9" t="n">
        <v>2.11999988555908</v>
      </c>
      <c r="BZ48" s="9" t="n">
        <v>9.59000015258789</v>
      </c>
      <c r="CA48" s="9" t="n">
        <v>9.59000015258789</v>
      </c>
      <c r="CB48" s="9" t="n">
        <v>9.59000015258789</v>
      </c>
      <c r="CC48" s="9" t="n">
        <v>2.12000012397766</v>
      </c>
      <c r="CD48" s="9" t="n">
        <v>2.11999988555908</v>
      </c>
      <c r="CE48" s="9" t="n">
        <v>2.11999988555908</v>
      </c>
      <c r="CF48" s="9" t="n">
        <v>2.11999988555908</v>
      </c>
      <c r="CG48" s="9" t="n">
        <v>2.11999988555908</v>
      </c>
      <c r="CH48" s="9" t="n">
        <v>2.11999988555908</v>
      </c>
      <c r="CI48" s="9" t="n">
        <v>2.11999988555908</v>
      </c>
      <c r="CJ48" s="9" t="n">
        <v>2.11999988555908</v>
      </c>
      <c r="CK48" s="9" t="n">
        <v>2.11999988555908</v>
      </c>
      <c r="CL48" s="9" t="n">
        <v>9.59000015258789</v>
      </c>
      <c r="CM48" s="9" t="n">
        <v>9.59000015258789</v>
      </c>
      <c r="CN48" s="9" t="n">
        <v>9.59000015258789</v>
      </c>
      <c r="CO48" s="9" t="n">
        <v>2.12000012397766</v>
      </c>
      <c r="CP48" s="9" t="n">
        <v>2.11999988555908</v>
      </c>
      <c r="CQ48" s="9" t="n">
        <v>2.11999988555908</v>
      </c>
      <c r="CR48" s="9" t="n">
        <v>2.11999988555908</v>
      </c>
      <c r="CS48" s="9" t="n">
        <v>2.11999988555908</v>
      </c>
      <c r="CT48" s="9" t="n">
        <v>2.11999988555908</v>
      </c>
      <c r="CU48" s="9" t="n">
        <v>2.11999988555908</v>
      </c>
      <c r="CV48" s="9" t="n">
        <v>2.11999988555908</v>
      </c>
      <c r="CW48" s="9" t="n">
        <v>2.11999988555908</v>
      </c>
      <c r="CX48" s="9" t="n">
        <v>9.59000015258789</v>
      </c>
      <c r="CY48" s="9" t="n">
        <v>9.59000015258789</v>
      </c>
      <c r="CZ48" s="9" t="n">
        <v>9.59000015258789</v>
      </c>
      <c r="DA48" s="9" t="n">
        <v>2.12000012397766</v>
      </c>
      <c r="DB48" s="9" t="n">
        <v>2.11999988555908</v>
      </c>
      <c r="DC48" s="9" t="n">
        <v>2.11999988555908</v>
      </c>
      <c r="DD48" s="9" t="n">
        <v>2.11999988555908</v>
      </c>
      <c r="DE48" s="9" t="n">
        <v>2.11999988555908</v>
      </c>
      <c r="DF48" s="9" t="n">
        <v>2.11999988555908</v>
      </c>
      <c r="DG48" s="9" t="n">
        <v>2.11999988555908</v>
      </c>
      <c r="DH48" s="9" t="n">
        <v>2.11999988555908</v>
      </c>
      <c r="DI48" s="9" t="n">
        <v>2.11999988555908</v>
      </c>
      <c r="DJ48" s="9" t="n">
        <v>9.59000015258789</v>
      </c>
      <c r="DK48" s="9" t="n">
        <v>9.59000015258789</v>
      </c>
      <c r="DL48" s="9" t="n">
        <v>9.59000015258789</v>
      </c>
      <c r="DM48" s="9" t="n">
        <v>2.12000012397766</v>
      </c>
      <c r="DN48" s="9" t="n">
        <v>2.11999988555908</v>
      </c>
      <c r="DO48" s="9" t="n">
        <v>2.11999988555908</v>
      </c>
      <c r="DP48" s="9" t="n">
        <v>2.11999988555908</v>
      </c>
      <c r="DQ48" s="9" t="n">
        <v>2.11999988555908</v>
      </c>
      <c r="DR48" s="9" t="n">
        <v>2.11999988555908</v>
      </c>
      <c r="DS48" s="9" t="n">
        <v>2.11999988555908</v>
      </c>
      <c r="DT48" s="9" t="n">
        <v>2.11999988555908</v>
      </c>
      <c r="DU48" s="9" t="n">
        <v>2.11999988555908</v>
      </c>
      <c r="DV48" s="9" t="n">
        <v>9.59000015258789</v>
      </c>
      <c r="DW48" s="9" t="n">
        <v>9.59000015258789</v>
      </c>
      <c r="DX48" s="9" t="n">
        <v>9.59000015258789</v>
      </c>
      <c r="DY48" s="9" t="n">
        <v>2.12000012397766</v>
      </c>
      <c r="DZ48" s="9" t="n">
        <v>2.11999988555908</v>
      </c>
      <c r="EA48" s="9" t="n">
        <v>2.11999988555908</v>
      </c>
      <c r="EB48" s="9" t="n">
        <v>2.11999988555908</v>
      </c>
      <c r="EC48" s="9" t="n">
        <v>2.11999988555908</v>
      </c>
      <c r="ED48" s="9" t="n">
        <v>2.11999988555908</v>
      </c>
      <c r="EE48" s="9" t="n">
        <v>2.11999988555908</v>
      </c>
      <c r="EF48" s="9" t="n">
        <v>2.11999988555908</v>
      </c>
      <c r="EG48" s="9" t="n">
        <v>2.11999988555908</v>
      </c>
      <c r="EH48" s="9" t="n">
        <v>9.59000015258789</v>
      </c>
      <c r="EI48" s="9" t="n">
        <v>9.59000015258789</v>
      </c>
      <c r="EJ48" s="9" t="n">
        <v>9.59000015258789</v>
      </c>
      <c r="EK48" s="9" t="n">
        <v>2.12000012397766</v>
      </c>
      <c r="EL48" s="9" t="n">
        <v>2.11999988555908</v>
      </c>
      <c r="EM48" s="9" t="n">
        <v>2.11999988555908</v>
      </c>
      <c r="EN48" s="9" t="n">
        <v>2.11999988555908</v>
      </c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14.1" hidden="true" customHeight="true" outlineLevel="0" collapsed="false">
      <c r="A49" s="37" t="s">
        <v>22</v>
      </c>
      <c r="B49" s="9" t="n">
        <v>0.701923131942749</v>
      </c>
      <c r="C49" s="51" t="n">
        <v>6.51882356755874</v>
      </c>
      <c r="D49" s="51" t="n">
        <v>5.43872344240229</v>
      </c>
      <c r="E49" s="51" t="n">
        <v>1.69000005722046</v>
      </c>
      <c r="F49" s="31" t="n">
        <v>1.69000005722046</v>
      </c>
      <c r="G49" s="51" t="n">
        <v>1.69000005722046</v>
      </c>
      <c r="H49" s="51" t="n">
        <v>1.69000005722046</v>
      </c>
      <c r="I49" s="51" t="n">
        <v>1.69000005722046</v>
      </c>
      <c r="J49" s="39" t="n">
        <v>2.92770914251154</v>
      </c>
      <c r="K49" s="31" t="n">
        <v>1.69000005722046</v>
      </c>
      <c r="L49" s="31" t="n">
        <v>1.69000005722046</v>
      </c>
      <c r="M49" s="31" t="n">
        <v>1.69000005722046</v>
      </c>
      <c r="N49" s="31" t="n">
        <v>1.69000005722046</v>
      </c>
      <c r="O49" s="31" t="n">
        <v>1.69000005722046</v>
      </c>
      <c r="P49" s="31" t="n">
        <v>1.69000005722046</v>
      </c>
      <c r="Q49" s="31" t="n">
        <v>1.69000005722046</v>
      </c>
      <c r="R49" s="31" t="n">
        <v>5.66000003814697</v>
      </c>
      <c r="S49" s="31" t="n">
        <v>5.52165874418258</v>
      </c>
      <c r="T49" s="31" t="n">
        <v>5.48127663389166</v>
      </c>
      <c r="U49" s="31" t="n">
        <v>5.5620408544735</v>
      </c>
      <c r="V49" s="31" t="n">
        <v>1.69000005722046</v>
      </c>
      <c r="W49" s="31" t="n">
        <v>1.69000005722046</v>
      </c>
      <c r="X49" s="31" t="n">
        <v>1.69000005722046</v>
      </c>
      <c r="Y49" s="31" t="n">
        <v>1.69000005722046</v>
      </c>
      <c r="Z49" s="31" t="n">
        <v>1.69000005722046</v>
      </c>
      <c r="AA49" s="39" t="n">
        <v>2.67851663176718</v>
      </c>
      <c r="AB49" s="39" t="n">
        <v>2.67851663176718</v>
      </c>
      <c r="AC49" s="39" t="n">
        <v>2.65668994790586</v>
      </c>
      <c r="AD49" s="39" t="n">
        <v>2.65500874809597</v>
      </c>
      <c r="AE49" s="39" t="n">
        <v>2.66138777905761</v>
      </c>
      <c r="AF49" s="39" t="n">
        <v>2.65980338824754</v>
      </c>
      <c r="AG49" s="42" t="n">
        <v>2.67780663445934</v>
      </c>
      <c r="AH49" s="35"/>
      <c r="AI49" s="9"/>
      <c r="AJ49" s="9"/>
      <c r="AK49" s="9" t="n">
        <v>41.2588918158349</v>
      </c>
      <c r="AL49" s="9" t="n">
        <v>38.9742716008967</v>
      </c>
      <c r="AM49" s="9" t="n">
        <v>33.2235294416839</v>
      </c>
      <c r="AN49" s="9" t="n">
        <v>31.5260882170304</v>
      </c>
      <c r="AO49" s="9" t="n">
        <v>1.69000005722046</v>
      </c>
      <c r="AP49" s="9" t="n">
        <v>7.46000003814697</v>
      </c>
      <c r="AQ49" s="9" t="n">
        <v>7.46000003814697</v>
      </c>
      <c r="AR49" s="9" t="n">
        <v>7.46000003814697</v>
      </c>
      <c r="AS49" s="9" t="n">
        <v>1.69000005722046</v>
      </c>
      <c r="AT49" s="9" t="n">
        <v>1.69000005722046</v>
      </c>
      <c r="AU49" s="9" t="n">
        <v>1.69000005722046</v>
      </c>
      <c r="AV49" s="9" t="n">
        <v>1.69000005722046</v>
      </c>
      <c r="AW49" s="9" t="n">
        <v>1.69000005722046</v>
      </c>
      <c r="AX49" s="9" t="n">
        <v>1.69000005722046</v>
      </c>
      <c r="AY49" s="9" t="n">
        <v>1.69000005722046</v>
      </c>
      <c r="AZ49" s="9" t="n">
        <v>1.69000005722046</v>
      </c>
      <c r="BA49" s="9" t="n">
        <v>1.69000005722046</v>
      </c>
      <c r="BB49" s="9" t="n">
        <v>7.46000003814697</v>
      </c>
      <c r="BC49" s="9" t="n">
        <v>7.46000003814697</v>
      </c>
      <c r="BD49" s="9" t="n">
        <v>7.46000003814697</v>
      </c>
      <c r="BE49" s="9" t="n">
        <v>1.69000005722046</v>
      </c>
      <c r="BF49" s="9" t="n">
        <v>1.69000005722046</v>
      </c>
      <c r="BG49" s="9" t="n">
        <v>1.69000005722046</v>
      </c>
      <c r="BH49" s="9" t="n">
        <v>1.69000005722046</v>
      </c>
      <c r="BI49" s="9" t="n">
        <v>1.69000005722046</v>
      </c>
      <c r="BJ49" s="9" t="n">
        <v>1.69000005722046</v>
      </c>
      <c r="BK49" s="9" t="n">
        <v>1.69000005722046</v>
      </c>
      <c r="BL49" s="9" t="n">
        <v>1.69000005722046</v>
      </c>
      <c r="BM49" s="9" t="n">
        <v>1.69000005722046</v>
      </c>
      <c r="BN49" s="9" t="n">
        <v>7.46000003814697</v>
      </c>
      <c r="BO49" s="9" t="n">
        <v>7.46000003814697</v>
      </c>
      <c r="BP49" s="9" t="n">
        <v>7.46000003814697</v>
      </c>
      <c r="BQ49" s="9" t="n">
        <v>1.69000005722046</v>
      </c>
      <c r="BR49" s="9" t="n">
        <v>1.69000005722046</v>
      </c>
      <c r="BS49" s="9" t="n">
        <v>1.69000005722046</v>
      </c>
      <c r="BT49" s="9" t="n">
        <v>1.69000005722046</v>
      </c>
      <c r="BU49" s="9" t="n">
        <v>1.69000005722046</v>
      </c>
      <c r="BV49" s="9" t="n">
        <v>1.69000005722046</v>
      </c>
      <c r="BW49" s="9" t="n">
        <v>1.69000005722046</v>
      </c>
      <c r="BX49" s="9" t="n">
        <v>1.69000005722046</v>
      </c>
      <c r="BY49" s="9" t="n">
        <v>1.69000005722046</v>
      </c>
      <c r="BZ49" s="9" t="n">
        <v>7.46000003814697</v>
      </c>
      <c r="CA49" s="9" t="n">
        <v>7.46000003814697</v>
      </c>
      <c r="CB49" s="9" t="n">
        <v>7.46000003814697</v>
      </c>
      <c r="CC49" s="9" t="n">
        <v>1.69000005722046</v>
      </c>
      <c r="CD49" s="9" t="n">
        <v>1.69000005722046</v>
      </c>
      <c r="CE49" s="9" t="n">
        <v>1.69000005722046</v>
      </c>
      <c r="CF49" s="9" t="n">
        <v>1.69000005722046</v>
      </c>
      <c r="CG49" s="9" t="n">
        <v>1.69000005722046</v>
      </c>
      <c r="CH49" s="9" t="n">
        <v>1.69000005722046</v>
      </c>
      <c r="CI49" s="9" t="n">
        <v>1.69000005722046</v>
      </c>
      <c r="CJ49" s="9" t="n">
        <v>1.69000005722046</v>
      </c>
      <c r="CK49" s="9" t="n">
        <v>1.69000005722046</v>
      </c>
      <c r="CL49" s="9" t="n">
        <v>7.46000003814697</v>
      </c>
      <c r="CM49" s="9" t="n">
        <v>7.46000003814697</v>
      </c>
      <c r="CN49" s="9" t="n">
        <v>7.46000003814697</v>
      </c>
      <c r="CO49" s="9" t="n">
        <v>1.69000005722046</v>
      </c>
      <c r="CP49" s="9" t="n">
        <v>1.69000005722046</v>
      </c>
      <c r="CQ49" s="9" t="n">
        <v>1.69000005722046</v>
      </c>
      <c r="CR49" s="9" t="n">
        <v>1.69000005722046</v>
      </c>
      <c r="CS49" s="9" t="n">
        <v>1.69000005722046</v>
      </c>
      <c r="CT49" s="9" t="n">
        <v>1.69000005722046</v>
      </c>
      <c r="CU49" s="9" t="n">
        <v>1.69000005722046</v>
      </c>
      <c r="CV49" s="9" t="n">
        <v>1.69000005722046</v>
      </c>
      <c r="CW49" s="9" t="n">
        <v>1.69000005722046</v>
      </c>
      <c r="CX49" s="9" t="n">
        <v>7.46000003814697</v>
      </c>
      <c r="CY49" s="9" t="n">
        <v>7.46000003814697</v>
      </c>
      <c r="CZ49" s="9" t="n">
        <v>7.46000003814697</v>
      </c>
      <c r="DA49" s="9" t="n">
        <v>1.69000005722046</v>
      </c>
      <c r="DB49" s="9" t="n">
        <v>1.69000005722046</v>
      </c>
      <c r="DC49" s="9" t="n">
        <v>1.69000005722046</v>
      </c>
      <c r="DD49" s="9" t="n">
        <v>1.69000005722046</v>
      </c>
      <c r="DE49" s="9" t="n">
        <v>1.69000005722046</v>
      </c>
      <c r="DF49" s="9" t="n">
        <v>1.69000005722046</v>
      </c>
      <c r="DG49" s="9" t="n">
        <v>1.69000005722046</v>
      </c>
      <c r="DH49" s="9" t="n">
        <v>1.69000005722046</v>
      </c>
      <c r="DI49" s="9" t="n">
        <v>1.69000005722046</v>
      </c>
      <c r="DJ49" s="9" t="n">
        <v>7.46000003814697</v>
      </c>
      <c r="DK49" s="9" t="n">
        <v>7.46000003814697</v>
      </c>
      <c r="DL49" s="9" t="n">
        <v>7.46000003814697</v>
      </c>
      <c r="DM49" s="9" t="n">
        <v>1.69000005722046</v>
      </c>
      <c r="DN49" s="9" t="n">
        <v>1.69000005722046</v>
      </c>
      <c r="DO49" s="9" t="n">
        <v>1.69000005722046</v>
      </c>
      <c r="DP49" s="9" t="n">
        <v>1.69000005722046</v>
      </c>
      <c r="DQ49" s="9" t="n">
        <v>1.69000005722046</v>
      </c>
      <c r="DR49" s="9" t="n">
        <v>1.69000005722046</v>
      </c>
      <c r="DS49" s="9" t="n">
        <v>1.69000005722046</v>
      </c>
      <c r="DT49" s="9" t="n">
        <v>1.69000005722046</v>
      </c>
      <c r="DU49" s="9" t="n">
        <v>1.69000005722046</v>
      </c>
      <c r="DV49" s="9" t="n">
        <v>7.46000003814697</v>
      </c>
      <c r="DW49" s="9" t="n">
        <v>7.46000003814697</v>
      </c>
      <c r="DX49" s="9" t="n">
        <v>7.46000003814697</v>
      </c>
      <c r="DY49" s="9" t="n">
        <v>1.69000005722046</v>
      </c>
      <c r="DZ49" s="9" t="n">
        <v>1.69000005722046</v>
      </c>
      <c r="EA49" s="9" t="n">
        <v>1.69000005722046</v>
      </c>
      <c r="EB49" s="9" t="n">
        <v>1.69000005722046</v>
      </c>
      <c r="EC49" s="9" t="n">
        <v>1.69000005722046</v>
      </c>
      <c r="ED49" s="9" t="n">
        <v>1.69000005722046</v>
      </c>
      <c r="EE49" s="9" t="n">
        <v>1.69000005722046</v>
      </c>
      <c r="EF49" s="9" t="n">
        <v>1.69000005722046</v>
      </c>
      <c r="EG49" s="9" t="n">
        <v>1.69000005722046</v>
      </c>
      <c r="EH49" s="9" t="n">
        <v>7.46000003814697</v>
      </c>
      <c r="EI49" s="9" t="n">
        <v>7.46000003814697</v>
      </c>
      <c r="EJ49" s="9" t="n">
        <v>7.46000003814697</v>
      </c>
      <c r="EK49" s="9" t="n">
        <v>1.69000005722046</v>
      </c>
      <c r="EL49" s="9" t="n">
        <v>1.69000005722046</v>
      </c>
      <c r="EM49" s="9" t="n">
        <v>1.69000005722046</v>
      </c>
      <c r="EN49" s="9" t="n">
        <v>1.69000005722046</v>
      </c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4.1" hidden="true" customHeight="true" outlineLevel="0" collapsed="false">
      <c r="A50" s="37" t="s">
        <v>23</v>
      </c>
      <c r="B50" s="9" t="n">
        <v>4.93269241773165</v>
      </c>
      <c r="C50" s="51" t="n">
        <v>4.55999994277954</v>
      </c>
      <c r="D50" s="51" t="n">
        <v>4.55999994277954</v>
      </c>
      <c r="E50" s="51" t="n">
        <v>5.13000011444092</v>
      </c>
      <c r="F50" s="31" t="n">
        <v>5.13000011444092</v>
      </c>
      <c r="G50" s="51" t="n">
        <v>5.13000011444092</v>
      </c>
      <c r="H50" s="51" t="n">
        <v>5.13000011444092</v>
      </c>
      <c r="I50" s="51" t="n">
        <v>5.13000011444092</v>
      </c>
      <c r="J50" s="39" t="n">
        <v>4.96210915478793</v>
      </c>
      <c r="K50" s="31" t="n">
        <v>0</v>
      </c>
      <c r="L50" s="31" t="n">
        <v>0</v>
      </c>
      <c r="M50" s="31" t="n">
        <v>0</v>
      </c>
      <c r="N50" s="31" t="n">
        <v>0</v>
      </c>
      <c r="O50" s="31" t="n">
        <v>0</v>
      </c>
      <c r="P50" s="31" t="n">
        <v>0</v>
      </c>
      <c r="Q50" s="31" t="n">
        <v>0</v>
      </c>
      <c r="R50" s="31" t="n">
        <v>0</v>
      </c>
      <c r="S50" s="31" t="n">
        <v>0</v>
      </c>
      <c r="T50" s="31" t="n">
        <v>0</v>
      </c>
      <c r="U50" s="31" t="n">
        <v>0</v>
      </c>
      <c r="V50" s="31" t="n">
        <v>0</v>
      </c>
      <c r="W50" s="31" t="n">
        <v>0</v>
      </c>
      <c r="X50" s="31" t="n">
        <v>0</v>
      </c>
      <c r="Y50" s="31" t="n">
        <v>0</v>
      </c>
      <c r="Z50" s="31" t="n">
        <v>0</v>
      </c>
      <c r="AA50" s="39" t="n">
        <v>0</v>
      </c>
      <c r="AB50" s="39" t="n">
        <v>0</v>
      </c>
      <c r="AC50" s="39" t="n">
        <v>0</v>
      </c>
      <c r="AD50" s="39" t="n">
        <v>0</v>
      </c>
      <c r="AE50" s="39" t="n">
        <v>0</v>
      </c>
      <c r="AF50" s="39" t="n">
        <v>0</v>
      </c>
      <c r="AG50" s="42" t="n">
        <v>0.251726423517091</v>
      </c>
      <c r="AH50" s="35"/>
      <c r="AI50" s="9"/>
      <c r="AJ50" s="9"/>
      <c r="AK50" s="9" t="n">
        <v>29.19680790191</v>
      </c>
      <c r="AL50" s="9" t="n">
        <v>29.5681806044145</v>
      </c>
      <c r="AM50" s="9" t="n">
        <v>26.1033334919051</v>
      </c>
      <c r="AN50" s="9" t="n">
        <v>23.8366088867188</v>
      </c>
      <c r="AO50" s="9" t="n">
        <v>5.13000011444092</v>
      </c>
      <c r="AP50" s="9" t="n">
        <v>4.55999994277954</v>
      </c>
      <c r="AQ50" s="9" t="n">
        <v>4.55999994277954</v>
      </c>
      <c r="AR50" s="9" t="n">
        <v>4.55999994277954</v>
      </c>
      <c r="AS50" s="9" t="n">
        <v>5.13000011444092</v>
      </c>
      <c r="AT50" s="9" t="n">
        <v>5.13000011444092</v>
      </c>
      <c r="AU50" s="9" t="n">
        <v>5.13000011444092</v>
      </c>
      <c r="AV50" s="9" t="n">
        <v>5.13000011444092</v>
      </c>
      <c r="AW50" s="9" t="n">
        <v>5.13000011444092</v>
      </c>
      <c r="AX50" s="9" t="n">
        <v>5.13000011444092</v>
      </c>
      <c r="AY50" s="9" t="n">
        <v>5.13000011444092</v>
      </c>
      <c r="AZ50" s="9" t="n">
        <v>5.13000011444092</v>
      </c>
      <c r="BA50" s="9" t="n">
        <v>5.13000011444092</v>
      </c>
      <c r="BB50" s="9" t="n">
        <v>4.55999994277954</v>
      </c>
      <c r="BC50" s="9" t="n">
        <v>4.55999994277954</v>
      </c>
      <c r="BD50" s="9" t="n">
        <v>4.55999994277954</v>
      </c>
      <c r="BE50" s="9" t="n">
        <v>5.13000011444092</v>
      </c>
      <c r="BF50" s="9" t="n">
        <v>5.13000011444092</v>
      </c>
      <c r="BG50" s="9" t="n">
        <v>5.13000011444092</v>
      </c>
      <c r="BH50" s="9" t="n">
        <v>5.13000011444092</v>
      </c>
      <c r="BI50" s="9" t="n">
        <v>5.13000011444092</v>
      </c>
      <c r="BJ50" s="9" t="n">
        <v>5.13000011444092</v>
      </c>
      <c r="BK50" s="9" t="n">
        <v>5.13000011444092</v>
      </c>
      <c r="BL50" s="9" t="n">
        <v>5.13000011444092</v>
      </c>
      <c r="BM50" s="9" t="n">
        <v>5.13000011444092</v>
      </c>
      <c r="BN50" s="9" t="n">
        <v>4.55999994277954</v>
      </c>
      <c r="BO50" s="9" t="n">
        <v>4.55999994277954</v>
      </c>
      <c r="BP50" s="9" t="n">
        <v>4.55999994277954</v>
      </c>
      <c r="BQ50" s="9" t="n">
        <v>5.13000011444092</v>
      </c>
      <c r="BR50" s="9" t="n">
        <v>5.13000011444092</v>
      </c>
      <c r="BS50" s="9" t="n">
        <v>5.13000011444092</v>
      </c>
      <c r="BT50" s="9" t="n">
        <v>5.13000011444092</v>
      </c>
      <c r="BU50" s="9" t="n">
        <v>5.13000011444092</v>
      </c>
      <c r="BV50" s="9" t="n">
        <v>5.13000011444092</v>
      </c>
      <c r="BW50" s="9" t="n">
        <v>5.13000011444092</v>
      </c>
      <c r="BX50" s="9" t="n">
        <v>5.13000011444092</v>
      </c>
      <c r="BY50" s="9" t="n">
        <v>5.13000011444092</v>
      </c>
      <c r="BZ50" s="9" t="n">
        <v>4.55999994277954</v>
      </c>
      <c r="CA50" s="9" t="n">
        <v>4.55999994277954</v>
      </c>
      <c r="CB50" s="9" t="n">
        <v>4.55999994277954</v>
      </c>
      <c r="CC50" s="9" t="n">
        <v>5.13000011444092</v>
      </c>
      <c r="CD50" s="9" t="n">
        <v>5.13000011444092</v>
      </c>
      <c r="CE50" s="9" t="n">
        <v>5.13000011444092</v>
      </c>
      <c r="CF50" s="9" t="n">
        <v>5.13000011444092</v>
      </c>
      <c r="CG50" s="9" t="n">
        <v>5.13000011444092</v>
      </c>
      <c r="CH50" s="9" t="n">
        <v>5.13000011444092</v>
      </c>
      <c r="CI50" s="9" t="n">
        <v>5.13000011444092</v>
      </c>
      <c r="CJ50" s="9" t="n">
        <v>5.13000011444092</v>
      </c>
      <c r="CK50" s="9" t="n">
        <v>5.13000011444092</v>
      </c>
      <c r="CL50" s="9" t="n">
        <v>4.55999994277954</v>
      </c>
      <c r="CM50" s="9" t="n">
        <v>4.55999994277954</v>
      </c>
      <c r="CN50" s="9" t="n">
        <v>4.55999994277954</v>
      </c>
      <c r="CO50" s="9" t="n">
        <v>5.13000011444092</v>
      </c>
      <c r="CP50" s="9" t="n">
        <v>5.13000011444092</v>
      </c>
      <c r="CQ50" s="9" t="n">
        <v>5.13000011444092</v>
      </c>
      <c r="CR50" s="9" t="n">
        <v>5.13000011444092</v>
      </c>
      <c r="CS50" s="9" t="n">
        <v>5.13000011444092</v>
      </c>
      <c r="CT50" s="9" t="n">
        <v>5.13000011444092</v>
      </c>
      <c r="CU50" s="9" t="n">
        <v>5.13000011444092</v>
      </c>
      <c r="CV50" s="9" t="n">
        <v>5.13000011444092</v>
      </c>
      <c r="CW50" s="9" t="n">
        <v>5.13000011444092</v>
      </c>
      <c r="CX50" s="9" t="n">
        <v>4.55999994277954</v>
      </c>
      <c r="CY50" s="9" t="n">
        <v>4.55999994277954</v>
      </c>
      <c r="CZ50" s="9" t="n">
        <v>4.55999994277954</v>
      </c>
      <c r="DA50" s="9" t="n">
        <v>5.13000011444092</v>
      </c>
      <c r="DB50" s="9" t="n">
        <v>5.13000011444092</v>
      </c>
      <c r="DC50" s="9" t="n">
        <v>5.13000011444092</v>
      </c>
      <c r="DD50" s="9" t="n">
        <v>5.13000011444092</v>
      </c>
      <c r="DE50" s="9" t="n">
        <v>5.13000011444092</v>
      </c>
      <c r="DF50" s="9" t="n">
        <v>5.13000011444092</v>
      </c>
      <c r="DG50" s="9" t="n">
        <v>5.13000011444092</v>
      </c>
      <c r="DH50" s="9" t="n">
        <v>5.13000011444092</v>
      </c>
      <c r="DI50" s="9" t="n">
        <v>5.13000011444092</v>
      </c>
      <c r="DJ50" s="9" t="n">
        <v>4.55999994277954</v>
      </c>
      <c r="DK50" s="9" t="n">
        <v>4.55999994277954</v>
      </c>
      <c r="DL50" s="9" t="n">
        <v>4.55999994277954</v>
      </c>
      <c r="DM50" s="9" t="n">
        <v>5.13000011444092</v>
      </c>
      <c r="DN50" s="9" t="n">
        <v>5.13000011444092</v>
      </c>
      <c r="DO50" s="9" t="n">
        <v>5.13000011444092</v>
      </c>
      <c r="DP50" s="9" t="n">
        <v>5.13000011444092</v>
      </c>
      <c r="DQ50" s="9" t="n">
        <v>5.13000011444092</v>
      </c>
      <c r="DR50" s="9" t="n">
        <v>5.13000011444092</v>
      </c>
      <c r="DS50" s="9" t="n">
        <v>5.13000011444092</v>
      </c>
      <c r="DT50" s="9" t="n">
        <v>5.13000011444092</v>
      </c>
      <c r="DU50" s="9" t="n">
        <v>5.13000011444092</v>
      </c>
      <c r="DV50" s="9" t="n">
        <v>4.55999994277954</v>
      </c>
      <c r="DW50" s="9" t="n">
        <v>4.55999994277954</v>
      </c>
      <c r="DX50" s="9" t="n">
        <v>4.55999994277954</v>
      </c>
      <c r="DY50" s="9" t="n">
        <v>5.13000011444092</v>
      </c>
      <c r="DZ50" s="9" t="n">
        <v>5.13000011444092</v>
      </c>
      <c r="EA50" s="9" t="n">
        <v>5.13000011444092</v>
      </c>
      <c r="EB50" s="9" t="n">
        <v>5.13000011444092</v>
      </c>
      <c r="EC50" s="9" t="n">
        <v>5.13000011444092</v>
      </c>
      <c r="ED50" s="9" t="n">
        <v>5.13000011444092</v>
      </c>
      <c r="EE50" s="9" t="n">
        <v>5.13000011444092</v>
      </c>
      <c r="EF50" s="9" t="n">
        <v>5.13000011444092</v>
      </c>
      <c r="EG50" s="9" t="n">
        <v>5.13000011444092</v>
      </c>
      <c r="EH50" s="9" t="n">
        <v>4.55999994277954</v>
      </c>
      <c r="EI50" s="9" t="n">
        <v>4.55999994277954</v>
      </c>
      <c r="EJ50" s="9" t="n">
        <v>4.55999994277954</v>
      </c>
      <c r="EK50" s="9" t="n">
        <v>5.13000011444092</v>
      </c>
      <c r="EL50" s="9" t="n">
        <v>5.13000011444092</v>
      </c>
      <c r="EM50" s="9" t="n">
        <v>5.13000011444092</v>
      </c>
      <c r="EN50" s="9" t="n">
        <v>5.13000011444092</v>
      </c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14.1" hidden="true" customHeight="true" outlineLevel="0" collapsed="false">
      <c r="A51" s="37" t="s">
        <v>24</v>
      </c>
      <c r="B51" s="44" t="n">
        <v>1.0661546090933</v>
      </c>
      <c r="C51" s="51" t="n">
        <v>-1.40588132072898</v>
      </c>
      <c r="D51" s="51" t="n">
        <v>0.612766996343086</v>
      </c>
      <c r="E51" s="51" t="n">
        <v>0.720001220703125</v>
      </c>
      <c r="F51" s="31" t="n">
        <v>0.64824618801825</v>
      </c>
      <c r="G51" s="51" t="n">
        <v>0.612766996343086</v>
      </c>
      <c r="H51" s="51" t="n">
        <v>0.626088018002718</v>
      </c>
      <c r="I51" s="51" t="n">
        <v>0.705883549708946</v>
      </c>
      <c r="J51" s="39" t="n">
        <v>0.402182922363281</v>
      </c>
      <c r="K51" s="31" t="n">
        <v>0.633656780309327</v>
      </c>
      <c r="L51" s="31" t="n">
        <v>0.612766996343086</v>
      </c>
      <c r="M51" s="31" t="n">
        <v>0.654546564275569</v>
      </c>
      <c r="N51" s="31" t="n">
        <v>0.665985783855832</v>
      </c>
      <c r="O51" s="31" t="n">
        <v>0.705883549708946</v>
      </c>
      <c r="P51" s="31" t="n">
        <v>0.626088018002718</v>
      </c>
      <c r="Q51" s="31" t="n">
        <v>0.612766996343086</v>
      </c>
      <c r="R51" s="31" t="n">
        <v>0.720001220703125</v>
      </c>
      <c r="S51" s="31" t="n">
        <v>0.636996303596447</v>
      </c>
      <c r="T51" s="31" t="n">
        <v>0.612766996343086</v>
      </c>
      <c r="U51" s="31" t="n">
        <v>0.661225610849808</v>
      </c>
      <c r="V51" s="31" t="n">
        <v>0.67500114440918</v>
      </c>
      <c r="W51" s="31" t="n">
        <v>0.649664583867358</v>
      </c>
      <c r="X51" s="31" t="n">
        <v>0.612766996343086</v>
      </c>
      <c r="Y51" s="31" t="n">
        <v>0.67500114440918</v>
      </c>
      <c r="Z51" s="31" t="n">
        <v>0.661225610849808</v>
      </c>
      <c r="AA51" s="39" t="n">
        <v>0.653404249154669</v>
      </c>
      <c r="AB51" s="39" t="n">
        <v>0.653404249154669</v>
      </c>
      <c r="AC51" s="39" t="n">
        <v>0.652265116728142</v>
      </c>
      <c r="AD51" s="39" t="n">
        <v>0.657391636060632</v>
      </c>
      <c r="AE51" s="39" t="n">
        <v>0.0539749390244318</v>
      </c>
      <c r="AF51" s="39" t="n">
        <v>0.225840301931513</v>
      </c>
      <c r="AG51" s="42" t="n">
        <v>0.324802733230381</v>
      </c>
      <c r="AH51" s="45"/>
      <c r="AI51" s="9"/>
      <c r="AJ51" s="9"/>
      <c r="AK51" s="9" t="n">
        <v>43.6702127659574</v>
      </c>
      <c r="AL51" s="9" t="n">
        <v>42.5727265097878</v>
      </c>
      <c r="AM51" s="9" t="n">
        <v>40.1623541888069</v>
      </c>
      <c r="AN51" s="9" t="n">
        <v>39.4565212415612</v>
      </c>
      <c r="AO51" s="9" t="n">
        <v>0</v>
      </c>
      <c r="AP51" s="9" t="n">
        <v>0</v>
      </c>
      <c r="AQ51" s="9" t="n">
        <v>0</v>
      </c>
      <c r="AR51" s="9" t="n">
        <v>0</v>
      </c>
      <c r="AS51" s="9" t="n">
        <v>0</v>
      </c>
      <c r="AT51" s="9" t="n">
        <v>0</v>
      </c>
      <c r="AU51" s="9" t="n">
        <v>0</v>
      </c>
      <c r="AV51" s="9" t="n">
        <v>0</v>
      </c>
      <c r="AW51" s="9" t="n">
        <v>0</v>
      </c>
      <c r="AX51" s="9" t="n">
        <v>0</v>
      </c>
      <c r="AY51" s="9" t="n">
        <v>0</v>
      </c>
      <c r="AZ51" s="9" t="n">
        <v>0</v>
      </c>
      <c r="BA51" s="9" t="n">
        <v>0</v>
      </c>
      <c r="BB51" s="9" t="n">
        <v>0</v>
      </c>
      <c r="BC51" s="9" t="n">
        <v>0</v>
      </c>
      <c r="BD51" s="9" t="n">
        <v>0</v>
      </c>
      <c r="BE51" s="9" t="n">
        <v>0</v>
      </c>
      <c r="BF51" s="9" t="n">
        <v>0</v>
      </c>
      <c r="BG51" s="9" t="n">
        <v>0</v>
      </c>
      <c r="BH51" s="9" t="n">
        <v>0</v>
      </c>
      <c r="BI51" s="9" t="n">
        <v>0</v>
      </c>
      <c r="BJ51" s="9" t="n">
        <v>0</v>
      </c>
      <c r="BK51" s="9" t="n">
        <v>0</v>
      </c>
      <c r="BL51" s="9" t="n">
        <v>0</v>
      </c>
      <c r="BM51" s="9" t="n">
        <v>0</v>
      </c>
      <c r="BN51" s="9" t="n">
        <v>0</v>
      </c>
      <c r="BO51" s="9" t="n">
        <v>0</v>
      </c>
      <c r="BP51" s="9" t="n">
        <v>0</v>
      </c>
      <c r="BQ51" s="9" t="n">
        <v>0</v>
      </c>
      <c r="BR51" s="9" t="n">
        <v>0</v>
      </c>
      <c r="BS51" s="9" t="n">
        <v>0</v>
      </c>
      <c r="BT51" s="9" t="n">
        <v>0</v>
      </c>
      <c r="BU51" s="9" t="n">
        <v>0</v>
      </c>
      <c r="BV51" s="9" t="n">
        <v>0</v>
      </c>
      <c r="BW51" s="9" t="n">
        <v>0</v>
      </c>
      <c r="BX51" s="9" t="n">
        <v>0</v>
      </c>
      <c r="BY51" s="9" t="n">
        <v>0</v>
      </c>
      <c r="BZ51" s="9" t="n">
        <v>0</v>
      </c>
      <c r="CA51" s="9" t="n">
        <v>0</v>
      </c>
      <c r="CB51" s="9" t="n">
        <v>0</v>
      </c>
      <c r="CC51" s="9" t="n">
        <v>0</v>
      </c>
      <c r="CD51" s="9" t="n">
        <v>0</v>
      </c>
      <c r="CE51" s="9" t="n">
        <v>0</v>
      </c>
      <c r="CF51" s="9" t="n">
        <v>0</v>
      </c>
      <c r="CG51" s="9" t="n">
        <v>0</v>
      </c>
      <c r="CH51" s="9" t="n">
        <v>0</v>
      </c>
      <c r="CI51" s="9" t="n">
        <v>0</v>
      </c>
      <c r="CJ51" s="9" t="n">
        <v>0</v>
      </c>
      <c r="CK51" s="9" t="n">
        <v>0</v>
      </c>
      <c r="CL51" s="9" t="n">
        <v>0</v>
      </c>
      <c r="CM51" s="9" t="n">
        <v>0</v>
      </c>
      <c r="CN51" s="9" t="n">
        <v>0</v>
      </c>
      <c r="CO51" s="9" t="n">
        <v>0</v>
      </c>
      <c r="CP51" s="9" t="n">
        <v>0</v>
      </c>
      <c r="CQ51" s="9" t="n">
        <v>0</v>
      </c>
      <c r="CR51" s="9" t="n">
        <v>0</v>
      </c>
      <c r="CS51" s="9" t="n">
        <v>0</v>
      </c>
      <c r="CT51" s="9" t="n">
        <v>0</v>
      </c>
      <c r="CU51" s="9" t="n">
        <v>0</v>
      </c>
      <c r="CV51" s="9" t="n">
        <v>0</v>
      </c>
      <c r="CW51" s="9" t="n">
        <v>0</v>
      </c>
      <c r="CX51" s="9" t="n">
        <v>0</v>
      </c>
      <c r="CY51" s="9" t="n">
        <v>0</v>
      </c>
      <c r="CZ51" s="9" t="n">
        <v>0</v>
      </c>
      <c r="DA51" s="9" t="n">
        <v>0</v>
      </c>
      <c r="DB51" s="9" t="n">
        <v>0</v>
      </c>
      <c r="DC51" s="9" t="n">
        <v>0</v>
      </c>
      <c r="DD51" s="9" t="n">
        <v>0</v>
      </c>
      <c r="DE51" s="9" t="n">
        <v>0</v>
      </c>
      <c r="DF51" s="9" t="n">
        <v>0</v>
      </c>
      <c r="DG51" s="9" t="n">
        <v>0</v>
      </c>
      <c r="DH51" s="9" t="n">
        <v>0</v>
      </c>
      <c r="DI51" s="9" t="n">
        <v>0</v>
      </c>
      <c r="DJ51" s="9" t="n">
        <v>0</v>
      </c>
      <c r="DK51" s="9" t="n">
        <v>0</v>
      </c>
      <c r="DL51" s="9" t="n">
        <v>0</v>
      </c>
      <c r="DM51" s="9" t="n">
        <v>0</v>
      </c>
      <c r="DN51" s="9" t="n">
        <v>0</v>
      </c>
      <c r="DO51" s="9" t="n">
        <v>0</v>
      </c>
      <c r="DP51" s="9" t="n">
        <v>0</v>
      </c>
      <c r="DQ51" s="9" t="n">
        <v>0</v>
      </c>
      <c r="DR51" s="9" t="n">
        <v>0</v>
      </c>
      <c r="DS51" s="9" t="n">
        <v>0</v>
      </c>
      <c r="DT51" s="9" t="n">
        <v>0</v>
      </c>
      <c r="DU51" s="9" t="n">
        <v>0</v>
      </c>
      <c r="DV51" s="9" t="n">
        <v>0</v>
      </c>
      <c r="DW51" s="9" t="n">
        <v>0</v>
      </c>
      <c r="DX51" s="9" t="n">
        <v>0</v>
      </c>
      <c r="DY51" s="9" t="n">
        <v>0</v>
      </c>
      <c r="DZ51" s="9" t="n">
        <v>0</v>
      </c>
      <c r="EA51" s="9" t="n">
        <v>0</v>
      </c>
      <c r="EB51" s="9" t="n">
        <v>0</v>
      </c>
      <c r="EC51" s="9" t="n">
        <v>0</v>
      </c>
      <c r="ED51" s="9" t="n">
        <v>0</v>
      </c>
      <c r="EE51" s="9" t="n">
        <v>0</v>
      </c>
      <c r="EF51" s="9" t="n">
        <v>0</v>
      </c>
      <c r="EG51" s="9" t="n">
        <v>0</v>
      </c>
      <c r="EH51" s="9" t="n">
        <v>0</v>
      </c>
      <c r="EI51" s="9" t="n">
        <v>0</v>
      </c>
      <c r="EJ51" s="9" t="n">
        <v>0</v>
      </c>
      <c r="EK51" s="9" t="n">
        <v>0</v>
      </c>
      <c r="EL51" s="9" t="n">
        <v>0</v>
      </c>
      <c r="EM51" s="9" t="n">
        <v>0</v>
      </c>
      <c r="EN51" s="9" t="n">
        <v>0</v>
      </c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14.1" hidden="true" customHeight="true" outlineLevel="0" collapsed="false">
      <c r="A52" s="37" t="s">
        <v>26</v>
      </c>
      <c r="B52" s="9" t="n">
        <v>2.49999856948853</v>
      </c>
      <c r="C52" s="47" t="n">
        <v>2</v>
      </c>
      <c r="D52" s="47" t="n">
        <v>2</v>
      </c>
      <c r="E52" s="47" t="n">
        <v>1.75000047683716</v>
      </c>
      <c r="F52" s="43" t="n">
        <v>1.75</v>
      </c>
      <c r="G52" s="47" t="n">
        <v>1.75</v>
      </c>
      <c r="H52" s="47" t="n">
        <v>1.75</v>
      </c>
      <c r="I52" s="47" t="n">
        <v>1.75</v>
      </c>
      <c r="J52" s="48" t="n">
        <v>1.82363645033403</v>
      </c>
      <c r="K52" s="43" t="n">
        <v>1.54999983310699</v>
      </c>
      <c r="L52" s="43" t="n">
        <v>1.54999983310699</v>
      </c>
      <c r="M52" s="43" t="n">
        <v>1.54999983310699</v>
      </c>
      <c r="N52" s="43" t="n">
        <v>1.54999983310699</v>
      </c>
      <c r="O52" s="43" t="n">
        <v>1.54999983310699</v>
      </c>
      <c r="P52" s="43" t="n">
        <v>1.54999983310699</v>
      </c>
      <c r="Q52" s="43" t="n">
        <v>1.54999983310699</v>
      </c>
      <c r="R52" s="43" t="n">
        <v>1.54999983310699</v>
      </c>
      <c r="S52" s="43" t="n">
        <v>1.54999983310699</v>
      </c>
      <c r="T52" s="43" t="n">
        <v>1.54999983310699</v>
      </c>
      <c r="U52" s="43" t="n">
        <v>1.54999983310699</v>
      </c>
      <c r="V52" s="43" t="n">
        <v>1.54999983310699</v>
      </c>
      <c r="W52" s="43" t="n">
        <v>1.54999983310699</v>
      </c>
      <c r="X52" s="43" t="n">
        <v>1.54999983310699</v>
      </c>
      <c r="Y52" s="43" t="n">
        <v>1.54999983310699</v>
      </c>
      <c r="Z52" s="43" t="n">
        <v>1.54999983310699</v>
      </c>
      <c r="AA52" s="48" t="n">
        <v>1.54999983310699</v>
      </c>
      <c r="AB52" s="48" t="n">
        <v>1.30000019073486</v>
      </c>
      <c r="AC52" s="48" t="n">
        <v>0.75</v>
      </c>
      <c r="AD52" s="48" t="n">
        <v>0.75</v>
      </c>
      <c r="AE52" s="48" t="n">
        <v>0.919002775866616</v>
      </c>
      <c r="AF52" s="48" t="n">
        <v>0.870662176048159</v>
      </c>
      <c r="AG52" s="50" t="n">
        <v>1.03585217846823</v>
      </c>
      <c r="AH52" s="35"/>
      <c r="AI52" s="9"/>
      <c r="AJ52" s="9"/>
      <c r="AK52" s="9" t="n">
        <v>25.6329787234043</v>
      </c>
      <c r="AL52" s="9" t="n">
        <v>24.4759098399769</v>
      </c>
      <c r="AM52" s="9" t="n">
        <v>23.9264705882353</v>
      </c>
      <c r="AN52" s="9" t="n">
        <v>22.4882610155189</v>
      </c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14.1" hidden="true" customHeight="true" outlineLevel="0" collapsed="false">
      <c r="A53" s="140" t="s">
        <v>48</v>
      </c>
      <c r="B53" s="141" t="n">
        <v>55</v>
      </c>
      <c r="C53" s="31" t="n">
        <v>31.8857130323137</v>
      </c>
      <c r="D53" s="31" t="n">
        <v>34.4468098092587</v>
      </c>
      <c r="E53" s="31" t="n">
        <v>32.4550018310547</v>
      </c>
      <c r="F53" s="31" t="n">
        <v>32.9160046850277</v>
      </c>
      <c r="G53" s="31" t="n">
        <v>32.8904265545784</v>
      </c>
      <c r="H53" s="31" t="n">
        <v>32.7673921999724</v>
      </c>
      <c r="I53" s="31" t="n">
        <v>33.0901953005323</v>
      </c>
      <c r="J53" s="39" t="n">
        <v>32.9655802837317</v>
      </c>
      <c r="K53" s="31" t="n">
        <v>34.7877615923116</v>
      </c>
      <c r="L53" s="31" t="n">
        <v>35.4876152200902</v>
      </c>
      <c r="M53" s="31" t="n">
        <v>34.087907964533</v>
      </c>
      <c r="N53" s="31" t="n">
        <v>27.2548173545063</v>
      </c>
      <c r="O53" s="31" t="n">
        <v>28.0813725789388</v>
      </c>
      <c r="P53" s="31" t="n">
        <v>26.4282621300739</v>
      </c>
      <c r="Q53" s="31" t="n">
        <v>25.7287238912379</v>
      </c>
      <c r="R53" s="31" t="n">
        <v>25.9150024414062</v>
      </c>
      <c r="S53" s="31" t="n">
        <v>30.6382662665052</v>
      </c>
      <c r="T53" s="31" t="n">
        <v>29.9500005194481</v>
      </c>
      <c r="U53" s="31" t="n">
        <v>31.3265320135623</v>
      </c>
      <c r="V53" s="31" t="n">
        <v>27.4916683832804</v>
      </c>
      <c r="W53" s="31" t="n">
        <v>28.6176775897436</v>
      </c>
      <c r="X53" s="31" t="n">
        <v>28.0404265383457</v>
      </c>
      <c r="Y53" s="31" t="n">
        <v>29.3177091280619</v>
      </c>
      <c r="Z53" s="31" t="n">
        <v>28.4948971028231</v>
      </c>
      <c r="AA53" s="39" t="n">
        <v>29.152332092871</v>
      </c>
      <c r="AB53" s="39" t="n">
        <v>27.4894172282327</v>
      </c>
      <c r="AC53" s="39" t="n">
        <v>26.9502666420222</v>
      </c>
      <c r="AD53" s="39" t="n">
        <v>26.9433966197138</v>
      </c>
      <c r="AE53" s="39" t="n">
        <v>28.337034286914</v>
      </c>
      <c r="AF53" s="39" t="n">
        <v>27.9393877131505</v>
      </c>
      <c r="AG53" s="67" t="n">
        <v>28.2748194453076</v>
      </c>
      <c r="AH53" s="45"/>
      <c r="AI53" s="9"/>
      <c r="AJ53" s="9"/>
      <c r="AK53" s="9"/>
      <c r="AL53" s="9"/>
      <c r="AM53" s="9"/>
      <c r="AN53" s="9"/>
      <c r="AO53" s="9" t="n">
        <v>56.9285714285714</v>
      </c>
      <c r="AP53" s="9" t="n">
        <v>25.0249996185303</v>
      </c>
      <c r="AQ53" s="9" t="n">
        <v>28.75</v>
      </c>
      <c r="AR53" s="9" t="n">
        <v>40.9000015258789</v>
      </c>
      <c r="AS53" s="9" t="n">
        <v>29.3999996185303</v>
      </c>
      <c r="AT53" s="9" t="n">
        <v>27.3999996185303</v>
      </c>
      <c r="AU53" s="9" t="n">
        <v>28.1499996185303</v>
      </c>
      <c r="AV53" s="9" t="n">
        <v>28.0499992370605</v>
      </c>
      <c r="AW53" s="9" t="n">
        <v>26.8500003814697</v>
      </c>
      <c r="AX53" s="9" t="n">
        <v>23.5</v>
      </c>
      <c r="AY53" s="9" t="n">
        <v>23.8999996185303</v>
      </c>
      <c r="AZ53" s="9" t="n">
        <v>21.6499996185303</v>
      </c>
      <c r="BA53" s="9" t="n">
        <v>22.6499996185303</v>
      </c>
      <c r="BB53" s="9" t="n">
        <v>23.0249996185303</v>
      </c>
      <c r="BC53" s="9" t="n">
        <v>26.75</v>
      </c>
      <c r="BD53" s="9" t="n">
        <v>38.9000015258789</v>
      </c>
      <c r="BE53" s="9" t="n">
        <v>27.3999996185303</v>
      </c>
      <c r="BF53" s="9" t="n">
        <v>25.3999996185303</v>
      </c>
      <c r="BG53" s="9" t="n">
        <v>26.1499996185303</v>
      </c>
      <c r="BH53" s="9" t="n">
        <v>26.0499992370605</v>
      </c>
      <c r="BI53" s="9" t="n">
        <v>26.3500003814697</v>
      </c>
      <c r="BJ53" s="9" t="n">
        <v>23</v>
      </c>
      <c r="BK53" s="9" t="n">
        <v>23.3999996185303</v>
      </c>
      <c r="BL53" s="9" t="n">
        <v>21.1499996185303</v>
      </c>
      <c r="BM53" s="9" t="n">
        <v>22.1499996185303</v>
      </c>
      <c r="BN53" s="9" t="n">
        <v>22.5249996185303</v>
      </c>
      <c r="BO53" s="9" t="n">
        <v>26.25</v>
      </c>
      <c r="BP53" s="9" t="n">
        <v>38.4000015258789</v>
      </c>
      <c r="BQ53" s="9" t="n">
        <v>26.8999996185303</v>
      </c>
      <c r="BR53" s="9" t="n">
        <v>24.8999996185303</v>
      </c>
      <c r="BS53" s="9" t="n">
        <v>25.6499996185303</v>
      </c>
      <c r="BT53" s="9" t="n">
        <v>25.5499992370605</v>
      </c>
      <c r="BU53" s="9" t="n">
        <v>26.3500003814697</v>
      </c>
      <c r="BV53" s="9" t="n">
        <v>23</v>
      </c>
      <c r="BW53" s="9" t="n">
        <v>23.3999996185303</v>
      </c>
      <c r="BX53" s="9" t="n">
        <v>21.1499996185303</v>
      </c>
      <c r="BY53" s="9" t="n">
        <v>22.1499996185303</v>
      </c>
      <c r="BZ53" s="9" t="n">
        <v>22.5249996185303</v>
      </c>
      <c r="CA53" s="9" t="n">
        <v>26.25</v>
      </c>
      <c r="CB53" s="9" t="n">
        <v>38.4000015258789</v>
      </c>
      <c r="CC53" s="9" t="n">
        <v>26.8999996185303</v>
      </c>
      <c r="CD53" s="9" t="n">
        <v>24.8999996185303</v>
      </c>
      <c r="CE53" s="9" t="n">
        <v>25.6499996185303</v>
      </c>
      <c r="CF53" s="9" t="n">
        <v>25.5499992370605</v>
      </c>
      <c r="CG53" s="9" t="n">
        <v>26.3500003814697</v>
      </c>
      <c r="CH53" s="9" t="n">
        <v>23</v>
      </c>
      <c r="CI53" s="9" t="n">
        <v>23.3999996185303</v>
      </c>
      <c r="CJ53" s="9" t="n">
        <v>21.1499996185303</v>
      </c>
      <c r="CK53" s="9" t="n">
        <v>22.1499996185303</v>
      </c>
      <c r="CL53" s="9" t="n">
        <v>22.5249996185303</v>
      </c>
      <c r="CM53" s="9" t="n">
        <v>26.25</v>
      </c>
      <c r="CN53" s="9" t="n">
        <v>38.4000015258789</v>
      </c>
      <c r="CO53" s="9" t="n">
        <v>26.8999996185303</v>
      </c>
      <c r="CP53" s="9" t="n">
        <v>24.8999996185303</v>
      </c>
      <c r="CQ53" s="9" t="n">
        <v>25.6499996185303</v>
      </c>
      <c r="CR53" s="9" t="n">
        <v>25.5499992370605</v>
      </c>
      <c r="CS53" s="9" t="n">
        <v>26.8500003814697</v>
      </c>
      <c r="CT53" s="9" t="n">
        <v>23.5</v>
      </c>
      <c r="CU53" s="9" t="n">
        <v>23.8999996185303</v>
      </c>
      <c r="CV53" s="9" t="n">
        <v>21.6499996185303</v>
      </c>
      <c r="CW53" s="9" t="n">
        <v>22.6499996185303</v>
      </c>
      <c r="CX53" s="9" t="n">
        <v>23.0249996185303</v>
      </c>
      <c r="CY53" s="9" t="n">
        <v>26.75</v>
      </c>
      <c r="CZ53" s="9" t="n">
        <v>38.9000015258789</v>
      </c>
      <c r="DA53" s="9" t="n">
        <v>27.3999996185303</v>
      </c>
      <c r="DB53" s="9" t="n">
        <v>25.3999996185303</v>
      </c>
      <c r="DC53" s="9" t="n">
        <v>26.1499996185303</v>
      </c>
      <c r="DD53" s="9" t="n">
        <v>26.0499992370605</v>
      </c>
      <c r="DE53" s="9" t="n">
        <v>27.3500003814697</v>
      </c>
      <c r="DF53" s="9" t="n">
        <v>24</v>
      </c>
      <c r="DG53" s="9" t="n">
        <v>24.3999996185303</v>
      </c>
      <c r="DH53" s="9" t="n">
        <v>22.1499996185303</v>
      </c>
      <c r="DI53" s="9" t="n">
        <v>23.1499996185303</v>
      </c>
      <c r="DJ53" s="9" t="n">
        <v>23.5249996185303</v>
      </c>
      <c r="DK53" s="9" t="n">
        <v>27.25</v>
      </c>
      <c r="DL53" s="9" t="n">
        <v>39.4000015258789</v>
      </c>
      <c r="DM53" s="9" t="n">
        <v>27.8999996185303</v>
      </c>
      <c r="DN53" s="9" t="n">
        <v>25.8999996185303</v>
      </c>
      <c r="DO53" s="9" t="n">
        <v>26.6499996185303</v>
      </c>
      <c r="DP53" s="9" t="n">
        <v>26.5499992370605</v>
      </c>
      <c r="DQ53" s="9" t="n">
        <v>27.8500003814697</v>
      </c>
      <c r="DR53" s="9" t="n">
        <v>24.5</v>
      </c>
      <c r="DS53" s="9" t="n">
        <v>24.8999996185303</v>
      </c>
      <c r="DT53" s="9" t="n">
        <v>22.6499996185303</v>
      </c>
      <c r="DU53" s="9" t="n">
        <v>23.6499996185303</v>
      </c>
      <c r="DV53" s="9" t="n">
        <v>24.0249996185303</v>
      </c>
      <c r="DW53" s="9" t="n">
        <v>27.75</v>
      </c>
      <c r="DX53" s="9" t="n">
        <v>39.9000015258789</v>
      </c>
      <c r="DY53" s="9" t="n">
        <v>28.3999996185303</v>
      </c>
      <c r="DZ53" s="9" t="n">
        <v>26.3999996185303</v>
      </c>
      <c r="EA53" s="9" t="n">
        <v>27.1499996185303</v>
      </c>
      <c r="EB53" s="9" t="n">
        <v>27.0499992370605</v>
      </c>
      <c r="EC53" s="9" t="n">
        <v>28.3500003814697</v>
      </c>
      <c r="ED53" s="9" t="n">
        <v>25</v>
      </c>
      <c r="EE53" s="9" t="n">
        <v>25.3999996185303</v>
      </c>
      <c r="EF53" s="9" t="n">
        <v>23.1499996185303</v>
      </c>
      <c r="EG53" s="9" t="n">
        <v>24.1499996185303</v>
      </c>
      <c r="EH53" s="9" t="n">
        <v>24.5249996185303</v>
      </c>
      <c r="EI53" s="9" t="n">
        <v>28.25</v>
      </c>
      <c r="EJ53" s="9" t="n">
        <v>40.4000015258789</v>
      </c>
      <c r="EK53" s="9" t="n">
        <v>28.8999996185303</v>
      </c>
      <c r="EL53" s="9" t="n">
        <v>26.8999996185303</v>
      </c>
      <c r="EM53" s="9" t="n">
        <v>27.6499996185303</v>
      </c>
      <c r="EN53" s="9" t="n">
        <v>27.5499992370605</v>
      </c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14.1" hidden="true" customHeight="true" outlineLevel="0" collapsed="false">
      <c r="A54" s="140" t="s">
        <v>28</v>
      </c>
      <c r="B54" s="141" t="n">
        <v>39.4999961853027</v>
      </c>
      <c r="C54" s="31" t="n">
        <v>18.2714283534459</v>
      </c>
      <c r="D54" s="31" t="n">
        <v>18.9158497668327</v>
      </c>
      <c r="E54" s="31" t="n">
        <v>19.1999980926514</v>
      </c>
      <c r="F54" s="31" t="n">
        <v>20.661744106245</v>
      </c>
      <c r="G54" s="31" t="n">
        <v>20.0648514767911</v>
      </c>
      <c r="H54" s="31" t="n">
        <v>20.7823914237644</v>
      </c>
      <c r="I54" s="31" t="n">
        <v>21.1379894181794</v>
      </c>
      <c r="J54" s="39" t="n">
        <v>19.8029721785283</v>
      </c>
      <c r="K54" s="31" t="n">
        <v>22.5203085665085</v>
      </c>
      <c r="L54" s="31" t="n">
        <v>22.4042547104207</v>
      </c>
      <c r="M54" s="31" t="n">
        <v>22.6363624225963</v>
      </c>
      <c r="N54" s="31" t="n">
        <v>21.5899626641627</v>
      </c>
      <c r="O54" s="31" t="n">
        <v>21.7454903546502</v>
      </c>
      <c r="P54" s="31" t="n">
        <v>21.4344349736753</v>
      </c>
      <c r="Q54" s="31" t="n">
        <v>21.7234042553192</v>
      </c>
      <c r="R54" s="31" t="n">
        <v>22.2000007629395</v>
      </c>
      <c r="S54" s="31" t="n">
        <v>22.5388617173931</v>
      </c>
      <c r="T54" s="31" t="n">
        <v>22.4042546698388</v>
      </c>
      <c r="U54" s="31" t="n">
        <v>22.6734687649474</v>
      </c>
      <c r="V54" s="31" t="n">
        <v>21.2495623429616</v>
      </c>
      <c r="W54" s="31" t="n">
        <v>21.5261103571793</v>
      </c>
      <c r="X54" s="31" t="n">
        <v>21.3821278024227</v>
      </c>
      <c r="Y54" s="31" t="n">
        <v>21.6239585081736</v>
      </c>
      <c r="Z54" s="31" t="n">
        <v>21.5722447609415</v>
      </c>
      <c r="AA54" s="39" t="n">
        <v>21.9178584866083</v>
      </c>
      <c r="AB54" s="39" t="n">
        <v>22.4553229613246</v>
      </c>
      <c r="AC54" s="39" t="n">
        <v>22.3331412803836</v>
      </c>
      <c r="AD54" s="39" t="n">
        <v>22.6401737544848</v>
      </c>
      <c r="AE54" s="39" t="n">
        <v>24.8432647327333</v>
      </c>
      <c r="AF54" s="39" t="n">
        <v>24.1692323269226</v>
      </c>
      <c r="AG54" s="67" t="n">
        <v>23.529924535427</v>
      </c>
      <c r="AH54" s="45"/>
      <c r="AI54" s="9"/>
      <c r="AJ54" s="9"/>
      <c r="AK54" s="9"/>
      <c r="AL54" s="9"/>
      <c r="AM54" s="9"/>
      <c r="AN54" s="9"/>
      <c r="AO54" s="9" t="n">
        <v>44.1964269365583</v>
      </c>
      <c r="AP54" s="9" t="n">
        <v>16.7200012207031</v>
      </c>
      <c r="AQ54" s="9" t="n">
        <v>16.4099998474121</v>
      </c>
      <c r="AR54" s="9" t="n">
        <v>17.6499990844726</v>
      </c>
      <c r="AS54" s="9" t="n">
        <v>17.6599998474121</v>
      </c>
      <c r="AT54" s="9" t="n">
        <v>16.3600006103516</v>
      </c>
      <c r="AU54" s="9" t="n">
        <v>14.6099996566772</v>
      </c>
      <c r="AV54" s="9" t="n">
        <v>15.4600009918213</v>
      </c>
      <c r="AW54" s="9" t="n">
        <v>18.5599975585938</v>
      </c>
      <c r="AX54" s="9" t="n">
        <v>18.709997177124</v>
      </c>
      <c r="AY54" s="9" t="n">
        <v>15.9599990844727</v>
      </c>
      <c r="AZ54" s="9" t="n">
        <v>16.2099990844727</v>
      </c>
      <c r="BA54" s="9" t="n">
        <v>15.6599998474121</v>
      </c>
      <c r="BB54" s="9" t="n">
        <v>15.7200012207031</v>
      </c>
      <c r="BC54" s="9" t="n">
        <v>15.4099998474121</v>
      </c>
      <c r="BD54" s="9" t="n">
        <v>16.6499990844726</v>
      </c>
      <c r="BE54" s="9" t="n">
        <v>16.6599998474121</v>
      </c>
      <c r="BF54" s="9" t="n">
        <v>15.3600006103516</v>
      </c>
      <c r="BG54" s="9" t="n">
        <v>13.6099996566772</v>
      </c>
      <c r="BH54" s="9" t="n">
        <v>14.4600009918213</v>
      </c>
      <c r="BI54" s="9" t="n">
        <v>18.6599975585938</v>
      </c>
      <c r="BJ54" s="9" t="n">
        <v>18.809997177124</v>
      </c>
      <c r="BK54" s="9" t="n">
        <v>16.0599990844727</v>
      </c>
      <c r="BL54" s="9" t="n">
        <v>16.3099990844727</v>
      </c>
      <c r="BM54" s="9" t="n">
        <v>15.7599998474121</v>
      </c>
      <c r="BN54" s="9" t="n">
        <v>15.8200012207031</v>
      </c>
      <c r="BO54" s="9" t="n">
        <v>15.5099998474121</v>
      </c>
      <c r="BP54" s="9" t="n">
        <v>16.5599990844727</v>
      </c>
      <c r="BQ54" s="9" t="n">
        <v>16.7599998474121</v>
      </c>
      <c r="BR54" s="9" t="n">
        <v>15.4600006103516</v>
      </c>
      <c r="BS54" s="9" t="n">
        <v>13.7099996566772</v>
      </c>
      <c r="BT54" s="9" t="n">
        <v>14.5600009918213</v>
      </c>
      <c r="BU54" s="9" t="n">
        <v>18.8099975585938</v>
      </c>
      <c r="BV54" s="9" t="n">
        <v>18.959997177124</v>
      </c>
      <c r="BW54" s="9" t="n">
        <v>16.2099990844727</v>
      </c>
      <c r="BX54" s="9" t="n">
        <v>16.6499990844726</v>
      </c>
      <c r="BY54" s="9" t="n">
        <v>15.9099998474121</v>
      </c>
      <c r="BZ54" s="9" t="n">
        <v>15.9700012207031</v>
      </c>
      <c r="CA54" s="9" t="n">
        <v>15.6599998474121</v>
      </c>
      <c r="CB54" s="9" t="n">
        <v>16.7099990844727</v>
      </c>
      <c r="CC54" s="9" t="n">
        <v>16.9099998474121</v>
      </c>
      <c r="CD54" s="9" t="n">
        <v>15.6100006103516</v>
      </c>
      <c r="CE54" s="9" t="n">
        <v>13.8599996566772</v>
      </c>
      <c r="CF54" s="9" t="n">
        <v>14.7100009918213</v>
      </c>
      <c r="CG54" s="9" t="n">
        <v>19.0099975585938</v>
      </c>
      <c r="CH54" s="9" t="n">
        <v>19.159997177124</v>
      </c>
      <c r="CI54" s="9" t="n">
        <v>16.4099990844727</v>
      </c>
      <c r="CJ54" s="9" t="n">
        <v>16.6599990844727</v>
      </c>
      <c r="CK54" s="9" t="n">
        <v>16.1099998474121</v>
      </c>
      <c r="CL54" s="9" t="n">
        <v>16.1700012207031</v>
      </c>
      <c r="CM54" s="9" t="n">
        <v>15.8599998474121</v>
      </c>
      <c r="CN54" s="9" t="n">
        <v>16.9099990844727</v>
      </c>
      <c r="CO54" s="9" t="n">
        <v>17.1099998474121</v>
      </c>
      <c r="CP54" s="9" t="n">
        <v>15.8100006103516</v>
      </c>
      <c r="CQ54" s="9" t="n">
        <v>14.0599996566772</v>
      </c>
      <c r="CR54" s="9" t="n">
        <v>14.9100009918213</v>
      </c>
      <c r="CS54" s="9" t="n">
        <v>19.2599975585938</v>
      </c>
      <c r="CT54" s="9" t="n">
        <v>19.409997177124</v>
      </c>
      <c r="CU54" s="9" t="n">
        <v>16.6599990844727</v>
      </c>
      <c r="CV54" s="9" t="n">
        <v>16.9099990844727</v>
      </c>
      <c r="CW54" s="9" t="n">
        <v>16.3599998474121</v>
      </c>
      <c r="CX54" s="9" t="n">
        <v>16.4200012207031</v>
      </c>
      <c r="CY54" s="9" t="n">
        <v>16.1099998474121</v>
      </c>
      <c r="CZ54" s="9" t="n">
        <v>17.1599990844727</v>
      </c>
      <c r="DA54" s="9" t="n">
        <v>17.3599998474121</v>
      </c>
      <c r="DB54" s="9" t="n">
        <v>16.0600006103516</v>
      </c>
      <c r="DC54" s="9" t="n">
        <v>14.3099996566772</v>
      </c>
      <c r="DD54" s="9" t="n">
        <v>15.1600009918213</v>
      </c>
      <c r="DE54" s="9" t="n">
        <v>19.5099975585938</v>
      </c>
      <c r="DF54" s="9" t="n">
        <v>19.659997177124</v>
      </c>
      <c r="DG54" s="9" t="n">
        <v>16.9099990844727</v>
      </c>
      <c r="DH54" s="9" t="n">
        <v>17.1599990844727</v>
      </c>
      <c r="DI54" s="9" t="n">
        <v>16.6099998474121</v>
      </c>
      <c r="DJ54" s="9" t="n">
        <v>16.6700012207031</v>
      </c>
      <c r="DK54" s="9" t="n">
        <v>16.3599998474121</v>
      </c>
      <c r="DL54" s="9" t="n">
        <v>17.4099990844727</v>
      </c>
      <c r="DM54" s="9" t="n">
        <v>17.6099998474121</v>
      </c>
      <c r="DN54" s="9" t="n">
        <v>16.3100006103516</v>
      </c>
      <c r="DO54" s="9" t="n">
        <v>14.5599996566772</v>
      </c>
      <c r="DP54" s="9" t="n">
        <v>15.4100009918213</v>
      </c>
      <c r="DQ54" s="9" t="n">
        <v>19.7599975585938</v>
      </c>
      <c r="DR54" s="9" t="n">
        <v>19.909997177124</v>
      </c>
      <c r="DS54" s="9" t="n">
        <v>17.1599990844727</v>
      </c>
      <c r="DT54" s="9" t="n">
        <v>17.4099990844727</v>
      </c>
      <c r="DU54" s="9" t="n">
        <v>16.8599998474121</v>
      </c>
      <c r="DV54" s="9" t="n">
        <v>16.9200012207031</v>
      </c>
      <c r="DW54" s="9" t="n">
        <v>16.6099998474121</v>
      </c>
      <c r="DX54" s="9" t="n">
        <v>17.6599990844727</v>
      </c>
      <c r="DY54" s="9" t="n">
        <v>17.8599998474121</v>
      </c>
      <c r="DZ54" s="9" t="n">
        <v>16.5600006103516</v>
      </c>
      <c r="EA54" s="9" t="n">
        <v>14.8099996566772</v>
      </c>
      <c r="EB54" s="9" t="n">
        <v>15.6600009918213</v>
      </c>
      <c r="EC54" s="9" t="n">
        <v>20.0099975585938</v>
      </c>
      <c r="ED54" s="9" t="n">
        <v>20.159997177124</v>
      </c>
      <c r="EE54" s="9" t="n">
        <v>17.4099990844727</v>
      </c>
      <c r="EF54" s="9" t="n">
        <v>17.6599990844727</v>
      </c>
      <c r="EG54" s="9" t="n">
        <v>17.1099998474121</v>
      </c>
      <c r="EH54" s="9" t="n">
        <v>17.1700012207031</v>
      </c>
      <c r="EI54" s="9" t="n">
        <v>16.8599998474121</v>
      </c>
      <c r="EJ54" s="9" t="n">
        <v>17.9099990844727</v>
      </c>
      <c r="EK54" s="9" t="n">
        <v>18.1099998474121</v>
      </c>
      <c r="EL54" s="9" t="n">
        <v>16.8100006103516</v>
      </c>
      <c r="EM54" s="9" t="n">
        <v>15.0599996566772</v>
      </c>
      <c r="EN54" s="9" t="n">
        <v>15.9100009918213</v>
      </c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9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9"/>
      <c r="HB54" s="9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9"/>
      <c r="HQ54" s="9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9"/>
      <c r="IF54" s="9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9"/>
      <c r="IU54" s="9"/>
      <c r="IV54" s="9"/>
      <c r="IW54" s="9"/>
    </row>
    <row r="55" customFormat="false" ht="14.1" hidden="true" customHeight="true" outlineLevel="0" collapsed="false">
      <c r="A55" s="52" t="s">
        <v>29</v>
      </c>
      <c r="B55" s="141" t="n">
        <v>57.25</v>
      </c>
      <c r="C55" s="31" t="n">
        <v>38.5877133047921</v>
      </c>
      <c r="D55" s="31" t="n">
        <v>35.5212765957447</v>
      </c>
      <c r="E55" s="31" t="n">
        <v>34.8</v>
      </c>
      <c r="F55" s="31" t="n">
        <v>34.9725844787381</v>
      </c>
      <c r="G55" s="31" t="n">
        <v>33.7478692886677</v>
      </c>
      <c r="H55" s="31" t="n">
        <v>34.2228260869565</v>
      </c>
      <c r="I55" s="31" t="n">
        <v>36.94705806059</v>
      </c>
      <c r="J55" s="39" t="n">
        <v>35.5245282004536</v>
      </c>
      <c r="K55" s="31" t="n">
        <v>36.0015470073117</v>
      </c>
      <c r="L55" s="31" t="n">
        <v>36.5212765957447</v>
      </c>
      <c r="M55" s="31" t="n">
        <v>35.4818174188787</v>
      </c>
      <c r="N55" s="31" t="n">
        <v>32.7344164023111</v>
      </c>
      <c r="O55" s="31" t="n">
        <v>33.1427463456696</v>
      </c>
      <c r="P55" s="31" t="n">
        <v>32.3260864589525</v>
      </c>
      <c r="Q55" s="31" t="n">
        <v>35.6819151208756</v>
      </c>
      <c r="R55" s="31" t="n">
        <v>34.0549987792969</v>
      </c>
      <c r="S55" s="31" t="n">
        <v>38.0562190032243</v>
      </c>
      <c r="T55" s="31" t="n">
        <v>37.9797849452242</v>
      </c>
      <c r="U55" s="31" t="n">
        <v>38.1326530612245</v>
      </c>
      <c r="V55" s="31" t="n">
        <v>30.375</v>
      </c>
      <c r="W55" s="31" t="n">
        <v>32.6169792972575</v>
      </c>
      <c r="X55" s="31" t="n">
        <v>31.4074437567528</v>
      </c>
      <c r="Y55" s="31" t="n">
        <v>32.03125</v>
      </c>
      <c r="Z55" s="31" t="n">
        <v>34.4122441350197</v>
      </c>
      <c r="AA55" s="39" t="n">
        <v>34.2865264719485</v>
      </c>
      <c r="AB55" s="39" t="n">
        <v>32.8815349771922</v>
      </c>
      <c r="AC55" s="39" t="n">
        <v>31.8895636116586</v>
      </c>
      <c r="AD55" s="39" t="n">
        <v>31.5499295840056</v>
      </c>
      <c r="AE55" s="39" t="n">
        <v>32.64447964917</v>
      </c>
      <c r="AF55" s="39" t="n">
        <v>32.3799319536258</v>
      </c>
      <c r="AG55" s="67" t="n">
        <v>32.7932075108288</v>
      </c>
      <c r="AH55" s="45"/>
      <c r="AI55" s="9"/>
      <c r="AJ55" s="9"/>
      <c r="AK55" s="9"/>
      <c r="AL55" s="9"/>
      <c r="AM55" s="9"/>
      <c r="AN55" s="9"/>
      <c r="AO55" s="9" t="n">
        <v>60.0621428571429</v>
      </c>
      <c r="AP55" s="9" t="n">
        <v>19.5549983978272</v>
      </c>
      <c r="AQ55" s="9" t="n">
        <v>24.0499973297119</v>
      </c>
      <c r="AR55" s="9" t="n">
        <v>29.3999977111816</v>
      </c>
      <c r="AS55" s="9" t="n">
        <v>19.9499980926514</v>
      </c>
      <c r="AT55" s="9" t="n">
        <v>19.6499988555908</v>
      </c>
      <c r="AU55" s="9" t="n">
        <v>19.5749980926514</v>
      </c>
      <c r="AV55" s="9" t="n">
        <v>20.9999992370605</v>
      </c>
      <c r="AW55" s="9" t="n">
        <v>20.7900009155273</v>
      </c>
      <c r="AX55" s="9" t="n">
        <v>20.5999984741211</v>
      </c>
      <c r="AY55" s="9" t="n">
        <v>19.6000003814697</v>
      </c>
      <c r="AZ55" s="9" t="n">
        <v>19.5999984741211</v>
      </c>
      <c r="BA55" s="9" t="n">
        <v>19.5999984741211</v>
      </c>
      <c r="BB55" s="9" t="n">
        <v>19.5549983978272</v>
      </c>
      <c r="BC55" s="9" t="n">
        <v>24.0499973297119</v>
      </c>
      <c r="BD55" s="9" t="n">
        <v>29.3999977111816</v>
      </c>
      <c r="BE55" s="9" t="n">
        <v>19.9499980926514</v>
      </c>
      <c r="BF55" s="9" t="n">
        <v>19.6499988555908</v>
      </c>
      <c r="BG55" s="9" t="n">
        <v>19.5749980926514</v>
      </c>
      <c r="BH55" s="9" t="n">
        <v>20.9999992370605</v>
      </c>
      <c r="BI55" s="9" t="n">
        <v>20.7900009155273</v>
      </c>
      <c r="BJ55" s="9" t="n">
        <v>20.5999984741211</v>
      </c>
      <c r="BK55" s="9" t="n">
        <v>19.6000003814697</v>
      </c>
      <c r="BL55" s="9" t="n">
        <v>19.5999984741211</v>
      </c>
      <c r="BM55" s="9" t="n">
        <v>19.5999984741211</v>
      </c>
      <c r="BN55" s="9" t="n">
        <v>19.5549983978272</v>
      </c>
      <c r="BO55" s="9" t="n">
        <v>24.0499973297119</v>
      </c>
      <c r="BP55" s="9" t="n">
        <v>29.3999977111816</v>
      </c>
      <c r="BQ55" s="9" t="n">
        <v>19.9499980926514</v>
      </c>
      <c r="BR55" s="9" t="n">
        <v>19.6499988555908</v>
      </c>
      <c r="BS55" s="9" t="n">
        <v>19.5749980926514</v>
      </c>
      <c r="BT55" s="9" t="n">
        <v>20.9999992370605</v>
      </c>
      <c r="BU55" s="9" t="n">
        <v>20.7900009155273</v>
      </c>
      <c r="BV55" s="9" t="n">
        <v>20.5999984741211</v>
      </c>
      <c r="BW55" s="9" t="n">
        <v>19.6000003814697</v>
      </c>
      <c r="BX55" s="9" t="n">
        <v>19.5999984741211</v>
      </c>
      <c r="BY55" s="9" t="n">
        <v>19.5999984741211</v>
      </c>
      <c r="BZ55" s="9" t="n">
        <v>19.5549983978272</v>
      </c>
      <c r="CA55" s="9" t="n">
        <v>24.0499973297119</v>
      </c>
      <c r="CB55" s="9" t="n">
        <v>29.3999977111816</v>
      </c>
      <c r="CC55" s="9" t="n">
        <v>19.9499980926514</v>
      </c>
      <c r="CD55" s="9" t="n">
        <v>19.6499988555908</v>
      </c>
      <c r="CE55" s="9" t="n">
        <v>19.5749980926514</v>
      </c>
      <c r="CF55" s="9" t="n">
        <v>20.9999992370605</v>
      </c>
      <c r="CG55" s="9" t="n">
        <v>20.7900009155273</v>
      </c>
      <c r="CH55" s="9" t="n">
        <v>20.5999984741211</v>
      </c>
      <c r="CI55" s="9" t="n">
        <v>19.6000003814697</v>
      </c>
      <c r="CJ55" s="9" t="n">
        <v>19.5999984741211</v>
      </c>
      <c r="CK55" s="9" t="n">
        <v>19.5999984741211</v>
      </c>
      <c r="CL55" s="9" t="n">
        <v>19.5549983978272</v>
      </c>
      <c r="CM55" s="9" t="n">
        <v>24.0499973297119</v>
      </c>
      <c r="CN55" s="9" t="n">
        <v>29.3999977111816</v>
      </c>
      <c r="CO55" s="9" t="n">
        <v>19.9499980926514</v>
      </c>
      <c r="CP55" s="9" t="n">
        <v>19.6499988555908</v>
      </c>
      <c r="CQ55" s="9" t="n">
        <v>19.5749980926514</v>
      </c>
      <c r="CR55" s="9" t="n">
        <v>20.9999992370605</v>
      </c>
      <c r="CS55" s="9" t="n">
        <v>20.7900009155273</v>
      </c>
      <c r="CT55" s="9" t="n">
        <v>20.5999984741211</v>
      </c>
      <c r="CU55" s="9" t="n">
        <v>19.6000003814697</v>
      </c>
      <c r="CV55" s="9" t="n">
        <v>19.5999984741211</v>
      </c>
      <c r="CW55" s="9" t="n">
        <v>19.5999984741211</v>
      </c>
      <c r="CX55" s="9" t="n">
        <v>19.5549983978272</v>
      </c>
      <c r="CY55" s="9" t="n">
        <v>24.0499973297119</v>
      </c>
      <c r="CZ55" s="9" t="n">
        <v>29.3999977111816</v>
      </c>
      <c r="DA55" s="9" t="n">
        <v>19.9499980926514</v>
      </c>
      <c r="DB55" s="9" t="n">
        <v>19.6499988555908</v>
      </c>
      <c r="DC55" s="9" t="n">
        <v>19.5749980926514</v>
      </c>
      <c r="DD55" s="9" t="n">
        <v>20.9999992370605</v>
      </c>
      <c r="DE55" s="9" t="n">
        <v>20.7900009155273</v>
      </c>
      <c r="DF55" s="9" t="n">
        <v>20.5999984741211</v>
      </c>
      <c r="DG55" s="9" t="n">
        <v>19.6000003814697</v>
      </c>
      <c r="DH55" s="9" t="n">
        <v>19.5999984741211</v>
      </c>
      <c r="DI55" s="9" t="n">
        <v>19.5999984741211</v>
      </c>
      <c r="DJ55" s="9" t="n">
        <v>19.5549983978272</v>
      </c>
      <c r="DK55" s="9" t="n">
        <v>24.0499973297119</v>
      </c>
      <c r="DL55" s="9" t="n">
        <v>29.3999977111816</v>
      </c>
      <c r="DM55" s="9" t="n">
        <v>19.9499980926514</v>
      </c>
      <c r="DN55" s="9" t="n">
        <v>19.6499988555908</v>
      </c>
      <c r="DO55" s="9" t="n">
        <v>19.5749980926514</v>
      </c>
      <c r="DP55" s="9" t="n">
        <v>20.9999992370605</v>
      </c>
      <c r="DQ55" s="9" t="n">
        <v>20.9900009155273</v>
      </c>
      <c r="DR55" s="9" t="n">
        <v>20.7999984741211</v>
      </c>
      <c r="DS55" s="9" t="n">
        <v>19.8000003814697</v>
      </c>
      <c r="DT55" s="9" t="n">
        <v>19.7999984741211</v>
      </c>
      <c r="DU55" s="9" t="n">
        <v>19.7999984741211</v>
      </c>
      <c r="DV55" s="9" t="n">
        <v>19.7549983978271</v>
      </c>
      <c r="DW55" s="9" t="n">
        <v>24.2499973297119</v>
      </c>
      <c r="DX55" s="9" t="n">
        <v>29.5999977111816</v>
      </c>
      <c r="DY55" s="9" t="n">
        <v>20.1499980926514</v>
      </c>
      <c r="DZ55" s="9" t="n">
        <v>19.8499988555908</v>
      </c>
      <c r="EA55" s="9" t="n">
        <v>19.7749980926514</v>
      </c>
      <c r="EB55" s="9" t="n">
        <v>21.1999992370605</v>
      </c>
      <c r="EC55" s="9" t="n">
        <v>21.1900009155273</v>
      </c>
      <c r="ED55" s="9" t="n">
        <v>20.9999984741211</v>
      </c>
      <c r="EE55" s="9" t="n">
        <v>20.0000003814697</v>
      </c>
      <c r="EF55" s="9" t="n">
        <v>19.9999984741211</v>
      </c>
      <c r="EG55" s="9" t="n">
        <v>19.9999984741211</v>
      </c>
      <c r="EH55" s="9" t="n">
        <v>19.9549983978271</v>
      </c>
      <c r="EI55" s="9" t="n">
        <v>24.4499973297119</v>
      </c>
      <c r="EJ55" s="9" t="n">
        <v>29.7999977111816</v>
      </c>
      <c r="EK55" s="9" t="n">
        <v>20.3499980926514</v>
      </c>
      <c r="EL55" s="9" t="n">
        <v>20.0499988555908</v>
      </c>
      <c r="EM55" s="9" t="n">
        <v>19.9749980926514</v>
      </c>
      <c r="EN55" s="9" t="n">
        <v>21.3999992370605</v>
      </c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9"/>
      <c r="HQ55" s="9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9"/>
      <c r="IF55" s="9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9"/>
      <c r="IU55" s="9"/>
      <c r="IV55" s="9"/>
      <c r="IW55" s="9"/>
    </row>
    <row r="56" customFormat="false" ht="14.1" hidden="true" customHeight="true" outlineLevel="0" collapsed="false">
      <c r="A56" s="52" t="s">
        <v>31</v>
      </c>
      <c r="B56" s="141" t="n">
        <v>44.875</v>
      </c>
      <c r="C56" s="31" t="n">
        <v>32.084</v>
      </c>
      <c r="D56" s="31" t="n">
        <v>33.1063829787234</v>
      </c>
      <c r="E56" s="31" t="n">
        <v>26.45</v>
      </c>
      <c r="F56" s="31" t="n">
        <v>26.5895532670987</v>
      </c>
      <c r="G56" s="31" t="n">
        <v>26.6808510638298</v>
      </c>
      <c r="H56" s="31" t="n">
        <v>26.695652173913</v>
      </c>
      <c r="I56" s="31" t="n">
        <v>26.3921565635532</v>
      </c>
      <c r="J56" s="39" t="n">
        <v>28.3675361765986</v>
      </c>
      <c r="K56" s="31" t="n">
        <v>29.8530680436922</v>
      </c>
      <c r="L56" s="31" t="n">
        <v>31.0800006947619</v>
      </c>
      <c r="M56" s="31" t="n">
        <v>28.6261353926225</v>
      </c>
      <c r="N56" s="31" t="n">
        <v>24.0562385793232</v>
      </c>
      <c r="O56" s="31" t="n">
        <v>24.1076951868394</v>
      </c>
      <c r="P56" s="31" t="n">
        <v>24.0047819718071</v>
      </c>
      <c r="Q56" s="31" t="n">
        <v>24.0825526460688</v>
      </c>
      <c r="R56" s="31" t="n">
        <v>25.0002494812012</v>
      </c>
      <c r="S56" s="31" t="n">
        <v>25.7548033597932</v>
      </c>
      <c r="T56" s="31" t="n">
        <v>25.2078721066739</v>
      </c>
      <c r="U56" s="31" t="n">
        <v>26.3017346129125</v>
      </c>
      <c r="V56" s="31" t="n">
        <v>24.5999994277954</v>
      </c>
      <c r="W56" s="31" t="n">
        <v>24.5249552758148</v>
      </c>
      <c r="X56" s="31" t="n">
        <v>23.7468067331517</v>
      </c>
      <c r="Y56" s="31" t="n">
        <v>23.9749982357025</v>
      </c>
      <c r="Z56" s="31" t="n">
        <v>25.8530608585903</v>
      </c>
      <c r="AA56" s="39" t="n">
        <v>25.5217620157238</v>
      </c>
      <c r="AB56" s="39" t="n">
        <v>27.7666791679555</v>
      </c>
      <c r="AC56" s="39" t="n">
        <v>25.8455115952974</v>
      </c>
      <c r="AD56" s="39" t="n">
        <v>25.2107976830524</v>
      </c>
      <c r="AE56" s="39" t="n">
        <v>25.5789567074849</v>
      </c>
      <c r="AF56" s="39" t="n">
        <v>25.5643465672199</v>
      </c>
      <c r="AG56" s="67" t="n">
        <v>25.9341233578805</v>
      </c>
      <c r="AH56" s="45"/>
      <c r="AI56" s="9"/>
      <c r="AJ56" s="9"/>
      <c r="AK56" s="9"/>
      <c r="AL56" s="9"/>
      <c r="AM56" s="9"/>
      <c r="AN56" s="9"/>
      <c r="AO56" s="9" t="n">
        <v>46.9003571428571</v>
      </c>
      <c r="AP56" s="9" t="n">
        <v>19.5549983978272</v>
      </c>
      <c r="AQ56" s="9" t="n">
        <v>24.0499973297119</v>
      </c>
      <c r="AR56" s="9" t="n">
        <v>29.3999977111816</v>
      </c>
      <c r="AS56" s="9" t="n">
        <v>19.9499980926514</v>
      </c>
      <c r="AT56" s="9" t="n">
        <v>19.6499988555908</v>
      </c>
      <c r="AU56" s="9" t="n">
        <v>19.5749980926514</v>
      </c>
      <c r="AV56" s="9" t="n">
        <v>20.9999992370605</v>
      </c>
      <c r="AW56" s="9" t="n">
        <v>20.7900009155273</v>
      </c>
      <c r="AX56" s="9" t="n">
        <v>20.5999984741211</v>
      </c>
      <c r="AY56" s="9" t="n">
        <v>19.6000003814697</v>
      </c>
      <c r="AZ56" s="9" t="n">
        <v>19.5999984741211</v>
      </c>
      <c r="BA56" s="9" t="n">
        <v>19.5999984741211</v>
      </c>
      <c r="BB56" s="9" t="n">
        <v>19.5549983978272</v>
      </c>
      <c r="BC56" s="9" t="n">
        <v>24.0499973297119</v>
      </c>
      <c r="BD56" s="9" t="n">
        <v>29.3999977111816</v>
      </c>
      <c r="BE56" s="9" t="n">
        <v>19.9499980926514</v>
      </c>
      <c r="BF56" s="9" t="n">
        <v>19.6499988555908</v>
      </c>
      <c r="BG56" s="9" t="n">
        <v>19.5749980926514</v>
      </c>
      <c r="BH56" s="9" t="n">
        <v>20.9999992370605</v>
      </c>
      <c r="BI56" s="9" t="n">
        <v>20.7900009155273</v>
      </c>
      <c r="BJ56" s="9" t="n">
        <v>20.5999984741211</v>
      </c>
      <c r="BK56" s="9" t="n">
        <v>19.6000003814697</v>
      </c>
      <c r="BL56" s="9" t="n">
        <v>19.5999984741211</v>
      </c>
      <c r="BM56" s="9" t="n">
        <v>19.5999984741211</v>
      </c>
      <c r="BN56" s="9" t="n">
        <v>19.5549983978272</v>
      </c>
      <c r="BO56" s="9" t="n">
        <v>24.0499973297119</v>
      </c>
      <c r="BP56" s="9" t="n">
        <v>29.3999977111816</v>
      </c>
      <c r="BQ56" s="9" t="n">
        <v>19.9499980926514</v>
      </c>
      <c r="BR56" s="9" t="n">
        <v>19.6499988555908</v>
      </c>
      <c r="BS56" s="9" t="n">
        <v>19.5749980926514</v>
      </c>
      <c r="BT56" s="9" t="n">
        <v>20.9999992370605</v>
      </c>
      <c r="BU56" s="9" t="n">
        <v>20.7900009155273</v>
      </c>
      <c r="BV56" s="9" t="n">
        <v>20.5999984741211</v>
      </c>
      <c r="BW56" s="9" t="n">
        <v>19.6000003814697</v>
      </c>
      <c r="BX56" s="9" t="n">
        <v>19.5999984741211</v>
      </c>
      <c r="BY56" s="9" t="n">
        <v>19.5999984741211</v>
      </c>
      <c r="BZ56" s="9" t="n">
        <v>19.5549983978272</v>
      </c>
      <c r="CA56" s="9" t="n">
        <v>24.0499973297119</v>
      </c>
      <c r="CB56" s="9" t="n">
        <v>29.3999977111816</v>
      </c>
      <c r="CC56" s="9" t="n">
        <v>19.9499980926514</v>
      </c>
      <c r="CD56" s="9" t="n">
        <v>19.6499988555908</v>
      </c>
      <c r="CE56" s="9" t="n">
        <v>19.5749980926514</v>
      </c>
      <c r="CF56" s="9" t="n">
        <v>20.9999992370605</v>
      </c>
      <c r="CG56" s="9" t="n">
        <v>20.7900009155273</v>
      </c>
      <c r="CH56" s="9" t="n">
        <v>20.5999984741211</v>
      </c>
      <c r="CI56" s="9" t="n">
        <v>19.6000003814697</v>
      </c>
      <c r="CJ56" s="9" t="n">
        <v>19.5999984741211</v>
      </c>
      <c r="CK56" s="9" t="n">
        <v>19.5999984741211</v>
      </c>
      <c r="CL56" s="9" t="n">
        <v>19.5549983978272</v>
      </c>
      <c r="CM56" s="9" t="n">
        <v>24.0499973297119</v>
      </c>
      <c r="CN56" s="9" t="n">
        <v>29.3999977111816</v>
      </c>
      <c r="CO56" s="9" t="n">
        <v>19.9499980926514</v>
      </c>
      <c r="CP56" s="9" t="n">
        <v>19.6499988555908</v>
      </c>
      <c r="CQ56" s="9" t="n">
        <v>19.5749980926514</v>
      </c>
      <c r="CR56" s="9" t="n">
        <v>20.9999992370605</v>
      </c>
      <c r="CS56" s="9" t="n">
        <v>20.7900009155273</v>
      </c>
      <c r="CT56" s="9" t="n">
        <v>20.5999984741211</v>
      </c>
      <c r="CU56" s="9" t="n">
        <v>19.6000003814697</v>
      </c>
      <c r="CV56" s="9" t="n">
        <v>19.5999984741211</v>
      </c>
      <c r="CW56" s="9" t="n">
        <v>19.5999984741211</v>
      </c>
      <c r="CX56" s="9" t="n">
        <v>19.5549983978272</v>
      </c>
      <c r="CY56" s="9" t="n">
        <v>24.0499973297119</v>
      </c>
      <c r="CZ56" s="9" t="n">
        <v>29.3999977111816</v>
      </c>
      <c r="DA56" s="9" t="n">
        <v>19.9499980926514</v>
      </c>
      <c r="DB56" s="9" t="n">
        <v>19.6499988555908</v>
      </c>
      <c r="DC56" s="9" t="n">
        <v>19.5749980926514</v>
      </c>
      <c r="DD56" s="9" t="n">
        <v>20.9999992370605</v>
      </c>
      <c r="DE56" s="9" t="n">
        <v>20.7900009155273</v>
      </c>
      <c r="DF56" s="9" t="n">
        <v>20.5999984741211</v>
      </c>
      <c r="DG56" s="9" t="n">
        <v>19.6000003814697</v>
      </c>
      <c r="DH56" s="9" t="n">
        <v>19.5999984741211</v>
      </c>
      <c r="DI56" s="9" t="n">
        <v>19.5999984741211</v>
      </c>
      <c r="DJ56" s="9" t="n">
        <v>19.5549983978272</v>
      </c>
      <c r="DK56" s="9" t="n">
        <v>24.0499973297119</v>
      </c>
      <c r="DL56" s="9" t="n">
        <v>29.3999977111816</v>
      </c>
      <c r="DM56" s="9" t="n">
        <v>19.9499980926514</v>
      </c>
      <c r="DN56" s="9" t="n">
        <v>19.6499988555908</v>
      </c>
      <c r="DO56" s="9" t="n">
        <v>19.5749980926514</v>
      </c>
      <c r="DP56" s="9" t="n">
        <v>20.9999992370605</v>
      </c>
      <c r="DQ56" s="9" t="n">
        <v>20.9900009155273</v>
      </c>
      <c r="DR56" s="9" t="n">
        <v>20.7999984741211</v>
      </c>
      <c r="DS56" s="9" t="n">
        <v>19.8000003814697</v>
      </c>
      <c r="DT56" s="9" t="n">
        <v>19.7999984741211</v>
      </c>
      <c r="DU56" s="9" t="n">
        <v>19.7999984741211</v>
      </c>
      <c r="DV56" s="9" t="n">
        <v>19.7549983978271</v>
      </c>
      <c r="DW56" s="9" t="n">
        <v>24.2499973297119</v>
      </c>
      <c r="DX56" s="9" t="n">
        <v>29.5999977111816</v>
      </c>
      <c r="DY56" s="9" t="n">
        <v>20.1499980926514</v>
      </c>
      <c r="DZ56" s="9" t="n">
        <v>19.8499988555908</v>
      </c>
      <c r="EA56" s="9" t="n">
        <v>19.7749980926514</v>
      </c>
      <c r="EB56" s="9" t="n">
        <v>21.1999992370605</v>
      </c>
      <c r="EC56" s="9" t="n">
        <v>21.1900009155273</v>
      </c>
      <c r="ED56" s="9" t="n">
        <v>20.9999984741211</v>
      </c>
      <c r="EE56" s="9" t="n">
        <v>20.0000003814697</v>
      </c>
      <c r="EF56" s="9" t="n">
        <v>19.9999984741211</v>
      </c>
      <c r="EG56" s="9" t="n">
        <v>19.9999984741211</v>
      </c>
      <c r="EH56" s="9" t="n">
        <v>19.9549983978271</v>
      </c>
      <c r="EI56" s="9" t="n">
        <v>24.4499973297119</v>
      </c>
      <c r="EJ56" s="9" t="n">
        <v>29.7999977111816</v>
      </c>
      <c r="EK56" s="9" t="n">
        <v>20.3499980926514</v>
      </c>
      <c r="EL56" s="9" t="n">
        <v>20.0499988555908</v>
      </c>
      <c r="EM56" s="9" t="n">
        <v>19.9749980926514</v>
      </c>
      <c r="EN56" s="9" t="n">
        <v>21.3999992370605</v>
      </c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9"/>
      <c r="FX56" s="9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9"/>
      <c r="GM56" s="9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9"/>
      <c r="HB56" s="9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9"/>
      <c r="HQ56" s="9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9"/>
      <c r="IF56" s="9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9"/>
      <c r="IU56" s="9"/>
      <c r="IV56" s="9"/>
      <c r="IW56" s="9"/>
    </row>
    <row r="57" customFormat="false" ht="14.1" hidden="true" customHeight="true" outlineLevel="0" collapsed="false">
      <c r="A57" s="52" t="s">
        <v>32</v>
      </c>
      <c r="B57" s="141" t="n">
        <v>67.5</v>
      </c>
      <c r="C57" s="31" t="n">
        <v>44.4137133047921</v>
      </c>
      <c r="D57" s="31" t="n">
        <v>39.8404255319149</v>
      </c>
      <c r="E57" s="31" t="n">
        <v>37.8</v>
      </c>
      <c r="F57" s="31" t="n">
        <v>37.8126185188728</v>
      </c>
      <c r="G57" s="31" t="n">
        <v>36.5829756716464</v>
      </c>
      <c r="H57" s="31" t="n">
        <v>37.0597826086957</v>
      </c>
      <c r="I57" s="31" t="n">
        <v>39.7950972762762</v>
      </c>
      <c r="J57" s="39" t="n">
        <v>39.0242021134971</v>
      </c>
      <c r="K57" s="31" t="n">
        <v>41.0618955512573</v>
      </c>
      <c r="L57" s="31" t="n">
        <v>40.3510638297872</v>
      </c>
      <c r="M57" s="31" t="n">
        <v>41.7727272727273</v>
      </c>
      <c r="N57" s="31" t="n">
        <v>36.9830140051228</v>
      </c>
      <c r="O57" s="31" t="n">
        <v>41.0225505454867</v>
      </c>
      <c r="P57" s="31" t="n">
        <v>32.9434774647588</v>
      </c>
      <c r="Q57" s="31" t="n">
        <v>35.487233263381</v>
      </c>
      <c r="R57" s="31" t="n">
        <v>45.1549987792969</v>
      </c>
      <c r="S57" s="31" t="n">
        <v>39.7461886080876</v>
      </c>
      <c r="T57" s="31" t="n">
        <v>42.7882955835221</v>
      </c>
      <c r="U57" s="31" t="n">
        <v>36.7040816326531</v>
      </c>
      <c r="V57" s="31" t="n">
        <v>34.625</v>
      </c>
      <c r="W57" s="31" t="n">
        <v>34.8181344933785</v>
      </c>
      <c r="X57" s="31" t="n">
        <v>33.5829756716464</v>
      </c>
      <c r="Y57" s="31" t="n">
        <v>34.25</v>
      </c>
      <c r="Z57" s="31" t="n">
        <v>36.6214278084891</v>
      </c>
      <c r="AA57" s="39" t="n">
        <v>37.9687603056743</v>
      </c>
      <c r="AB57" s="39" t="n">
        <v>36.1051302871571</v>
      </c>
      <c r="AC57" s="39" t="n">
        <v>34.7895636116586</v>
      </c>
      <c r="AD57" s="39" t="n">
        <v>34.4499295840056</v>
      </c>
      <c r="AE57" s="39" t="n">
        <v>35.54447964917</v>
      </c>
      <c r="AF57" s="39" t="n">
        <v>35.2799319536258</v>
      </c>
      <c r="AG57" s="67" t="n">
        <v>35.840137111736</v>
      </c>
      <c r="AH57" s="45"/>
      <c r="AI57" s="9"/>
      <c r="AJ57" s="9"/>
      <c r="AK57" s="9"/>
      <c r="AL57" s="9"/>
      <c r="AM57" s="9"/>
      <c r="AN57" s="9"/>
      <c r="AO57" s="9" t="n">
        <v>71.7721428571429</v>
      </c>
      <c r="AP57" s="9" t="n">
        <v>19.5549983978272</v>
      </c>
      <c r="AQ57" s="9" t="n">
        <v>24.0499973297119</v>
      </c>
      <c r="AR57" s="9" t="n">
        <v>29.3999977111816</v>
      </c>
      <c r="AS57" s="9" t="n">
        <v>19.9499980926514</v>
      </c>
      <c r="AT57" s="9" t="n">
        <v>19.6499988555908</v>
      </c>
      <c r="AU57" s="9" t="n">
        <v>19.5749980926514</v>
      </c>
      <c r="AV57" s="9" t="n">
        <v>20.9999992370605</v>
      </c>
      <c r="AW57" s="9" t="n">
        <v>20.7900009155273</v>
      </c>
      <c r="AX57" s="9" t="n">
        <v>20.5999984741211</v>
      </c>
      <c r="AY57" s="9" t="n">
        <v>19.6000003814697</v>
      </c>
      <c r="AZ57" s="9" t="n">
        <v>19.5999984741211</v>
      </c>
      <c r="BA57" s="9" t="n">
        <v>19.5999984741211</v>
      </c>
      <c r="BB57" s="9" t="n">
        <v>19.5549983978272</v>
      </c>
      <c r="BC57" s="9" t="n">
        <v>24.0499973297119</v>
      </c>
      <c r="BD57" s="9" t="n">
        <v>29.3999977111816</v>
      </c>
      <c r="BE57" s="9" t="n">
        <v>19.9499980926514</v>
      </c>
      <c r="BF57" s="9" t="n">
        <v>19.6499988555908</v>
      </c>
      <c r="BG57" s="9" t="n">
        <v>19.5749980926514</v>
      </c>
      <c r="BH57" s="9" t="n">
        <v>20.9999992370605</v>
      </c>
      <c r="BI57" s="9" t="n">
        <v>20.7900009155273</v>
      </c>
      <c r="BJ57" s="9" t="n">
        <v>20.5999984741211</v>
      </c>
      <c r="BK57" s="9" t="n">
        <v>19.6000003814697</v>
      </c>
      <c r="BL57" s="9" t="n">
        <v>19.5999984741211</v>
      </c>
      <c r="BM57" s="9" t="n">
        <v>19.5999984741211</v>
      </c>
      <c r="BN57" s="9" t="n">
        <v>19.5549983978272</v>
      </c>
      <c r="BO57" s="9" t="n">
        <v>24.0499973297119</v>
      </c>
      <c r="BP57" s="9" t="n">
        <v>29.3999977111816</v>
      </c>
      <c r="BQ57" s="9" t="n">
        <v>19.9499980926514</v>
      </c>
      <c r="BR57" s="9" t="n">
        <v>19.6499988555908</v>
      </c>
      <c r="BS57" s="9" t="n">
        <v>19.5749980926514</v>
      </c>
      <c r="BT57" s="9" t="n">
        <v>20.9999992370605</v>
      </c>
      <c r="BU57" s="9" t="n">
        <v>20.7900009155273</v>
      </c>
      <c r="BV57" s="9" t="n">
        <v>20.5999984741211</v>
      </c>
      <c r="BW57" s="9" t="n">
        <v>19.6000003814697</v>
      </c>
      <c r="BX57" s="9" t="n">
        <v>19.5999984741211</v>
      </c>
      <c r="BY57" s="9" t="n">
        <v>19.5999984741211</v>
      </c>
      <c r="BZ57" s="9" t="n">
        <v>19.5549983978272</v>
      </c>
      <c r="CA57" s="9" t="n">
        <v>24.0499973297119</v>
      </c>
      <c r="CB57" s="9" t="n">
        <v>29.3999977111816</v>
      </c>
      <c r="CC57" s="9" t="n">
        <v>19.9499980926514</v>
      </c>
      <c r="CD57" s="9" t="n">
        <v>19.6499988555908</v>
      </c>
      <c r="CE57" s="9" t="n">
        <v>19.5749980926514</v>
      </c>
      <c r="CF57" s="9" t="n">
        <v>20.9999992370605</v>
      </c>
      <c r="CG57" s="9" t="n">
        <v>20.7900009155273</v>
      </c>
      <c r="CH57" s="9" t="n">
        <v>20.5999984741211</v>
      </c>
      <c r="CI57" s="9" t="n">
        <v>19.6000003814697</v>
      </c>
      <c r="CJ57" s="9" t="n">
        <v>19.5999984741211</v>
      </c>
      <c r="CK57" s="9" t="n">
        <v>19.5999984741211</v>
      </c>
      <c r="CL57" s="9" t="n">
        <v>19.5549983978272</v>
      </c>
      <c r="CM57" s="9" t="n">
        <v>24.0499973297119</v>
      </c>
      <c r="CN57" s="9" t="n">
        <v>29.3999977111816</v>
      </c>
      <c r="CO57" s="9" t="n">
        <v>19.9499980926514</v>
      </c>
      <c r="CP57" s="9" t="n">
        <v>19.6499988555908</v>
      </c>
      <c r="CQ57" s="9" t="n">
        <v>19.5749980926514</v>
      </c>
      <c r="CR57" s="9" t="n">
        <v>20.9999992370605</v>
      </c>
      <c r="CS57" s="9" t="n">
        <v>20.7900009155273</v>
      </c>
      <c r="CT57" s="9" t="n">
        <v>20.5999984741211</v>
      </c>
      <c r="CU57" s="9" t="n">
        <v>19.6000003814697</v>
      </c>
      <c r="CV57" s="9" t="n">
        <v>19.5999984741211</v>
      </c>
      <c r="CW57" s="9" t="n">
        <v>19.5999984741211</v>
      </c>
      <c r="CX57" s="9" t="n">
        <v>19.5549983978272</v>
      </c>
      <c r="CY57" s="9" t="n">
        <v>24.0499973297119</v>
      </c>
      <c r="CZ57" s="9" t="n">
        <v>29.3999977111816</v>
      </c>
      <c r="DA57" s="9" t="n">
        <v>19.9499980926514</v>
      </c>
      <c r="DB57" s="9" t="n">
        <v>19.6499988555908</v>
      </c>
      <c r="DC57" s="9" t="n">
        <v>19.5749980926514</v>
      </c>
      <c r="DD57" s="9" t="n">
        <v>20.9999992370605</v>
      </c>
      <c r="DE57" s="9" t="n">
        <v>20.7900009155273</v>
      </c>
      <c r="DF57" s="9" t="n">
        <v>20.5999984741211</v>
      </c>
      <c r="DG57" s="9" t="n">
        <v>19.6000003814697</v>
      </c>
      <c r="DH57" s="9" t="n">
        <v>19.5999984741211</v>
      </c>
      <c r="DI57" s="9" t="n">
        <v>19.5999984741211</v>
      </c>
      <c r="DJ57" s="9" t="n">
        <v>19.5549983978272</v>
      </c>
      <c r="DK57" s="9" t="n">
        <v>24.0499973297119</v>
      </c>
      <c r="DL57" s="9" t="n">
        <v>29.3999977111816</v>
      </c>
      <c r="DM57" s="9" t="n">
        <v>19.9499980926514</v>
      </c>
      <c r="DN57" s="9" t="n">
        <v>19.6499988555908</v>
      </c>
      <c r="DO57" s="9" t="n">
        <v>19.5749980926514</v>
      </c>
      <c r="DP57" s="9" t="n">
        <v>20.9999992370605</v>
      </c>
      <c r="DQ57" s="9" t="n">
        <v>20.9900009155273</v>
      </c>
      <c r="DR57" s="9" t="n">
        <v>20.7999984741211</v>
      </c>
      <c r="DS57" s="9" t="n">
        <v>19.8000003814697</v>
      </c>
      <c r="DT57" s="9" t="n">
        <v>19.7999984741211</v>
      </c>
      <c r="DU57" s="9" t="n">
        <v>19.7999984741211</v>
      </c>
      <c r="DV57" s="9" t="n">
        <v>19.7549983978271</v>
      </c>
      <c r="DW57" s="9" t="n">
        <v>24.2499973297119</v>
      </c>
      <c r="DX57" s="9" t="n">
        <v>29.5999977111816</v>
      </c>
      <c r="DY57" s="9" t="n">
        <v>20.1499980926514</v>
      </c>
      <c r="DZ57" s="9" t="n">
        <v>19.8499988555908</v>
      </c>
      <c r="EA57" s="9" t="n">
        <v>19.7749980926514</v>
      </c>
      <c r="EB57" s="9" t="n">
        <v>21.1999992370605</v>
      </c>
      <c r="EC57" s="9" t="n">
        <v>21.1900009155273</v>
      </c>
      <c r="ED57" s="9" t="n">
        <v>20.9999984741211</v>
      </c>
      <c r="EE57" s="9" t="n">
        <v>20.0000003814697</v>
      </c>
      <c r="EF57" s="9" t="n">
        <v>19.9999984741211</v>
      </c>
      <c r="EG57" s="9" t="n">
        <v>19.9999984741211</v>
      </c>
      <c r="EH57" s="9" t="n">
        <v>19.9549983978271</v>
      </c>
      <c r="EI57" s="9" t="n">
        <v>24.4499973297119</v>
      </c>
      <c r="EJ57" s="9" t="n">
        <v>29.7999977111816</v>
      </c>
      <c r="EK57" s="9" t="n">
        <v>20.3499980926514</v>
      </c>
      <c r="EL57" s="9" t="n">
        <v>20.0499988555908</v>
      </c>
      <c r="EM57" s="9" t="n">
        <v>19.9749980926514</v>
      </c>
      <c r="EN57" s="9" t="n">
        <v>21.3999992370605</v>
      </c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9"/>
      <c r="GM57" s="9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9"/>
      <c r="HB57" s="9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9"/>
      <c r="HQ57" s="9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9"/>
      <c r="IF57" s="9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9"/>
      <c r="IU57" s="9"/>
      <c r="IV57" s="9"/>
      <c r="IW57" s="9"/>
    </row>
    <row r="58" customFormat="false" ht="14.1" hidden="true" customHeight="true" outlineLevel="0" collapsed="false">
      <c r="A58" s="140" t="s">
        <v>33</v>
      </c>
      <c r="B58" s="141" t="n">
        <v>33.9999961853027</v>
      </c>
      <c r="C58" s="31" t="n">
        <v>15.7145707266671</v>
      </c>
      <c r="D58" s="31" t="n">
        <v>15.9734040929916</v>
      </c>
      <c r="E58" s="31" t="n">
        <v>17.0600002288818</v>
      </c>
      <c r="F58" s="31" t="n">
        <v>15.362810162392</v>
      </c>
      <c r="G58" s="31" t="n">
        <v>14.1370232155983</v>
      </c>
      <c r="H58" s="31" t="n">
        <v>14.3043484480485</v>
      </c>
      <c r="I58" s="31" t="n">
        <v>17.6470588235294</v>
      </c>
      <c r="J58" s="39" t="n">
        <v>15.8557974601137</v>
      </c>
      <c r="K58" s="31" t="n">
        <v>19.0780041914152</v>
      </c>
      <c r="L58" s="31" t="n">
        <v>19.8219158091444</v>
      </c>
      <c r="M58" s="31" t="n">
        <v>18.3340925736861</v>
      </c>
      <c r="N58" s="31" t="n">
        <v>17.0448944241393</v>
      </c>
      <c r="O58" s="31" t="n">
        <v>17.6919616998411</v>
      </c>
      <c r="P58" s="31" t="n">
        <v>16.3978271484375</v>
      </c>
      <c r="Q58" s="31" t="n">
        <v>18.2163837514025</v>
      </c>
      <c r="R58" s="31" t="n">
        <v>22.2900009155273</v>
      </c>
      <c r="S58" s="31" t="n">
        <v>24.7726326551947</v>
      </c>
      <c r="T58" s="31" t="n">
        <v>24.4389370857401</v>
      </c>
      <c r="U58" s="31" t="n">
        <v>25.1063282246492</v>
      </c>
      <c r="V58" s="31" t="n">
        <v>18.519167582194</v>
      </c>
      <c r="W58" s="31" t="n">
        <v>18.3117118023259</v>
      </c>
      <c r="X58" s="31" t="n">
        <v>16.384470310617</v>
      </c>
      <c r="Y58" s="31" t="n">
        <v>17.6025009155273</v>
      </c>
      <c r="Z58" s="31" t="n">
        <v>20.9481641808335</v>
      </c>
      <c r="AA58" s="39" t="n">
        <v>19.6767899777877</v>
      </c>
      <c r="AB58" s="39" t="n">
        <v>20.1291451312693</v>
      </c>
      <c r="AC58" s="39" t="n">
        <v>21.1816524047054</v>
      </c>
      <c r="AD58" s="39" t="n">
        <v>21.5783051764447</v>
      </c>
      <c r="AE58" s="39" t="n">
        <v>22.4962072538698</v>
      </c>
      <c r="AF58" s="39" t="n">
        <v>22.1769769382263</v>
      </c>
      <c r="AG58" s="67" t="n">
        <v>21.3770761679235</v>
      </c>
      <c r="AH58" s="45"/>
      <c r="AI58" s="9"/>
      <c r="AJ58" s="9"/>
      <c r="AK58" s="9"/>
      <c r="AL58" s="9"/>
      <c r="AM58" s="9"/>
      <c r="AN58" s="9"/>
      <c r="AO58" s="9" t="n">
        <v>40.2857099260603</v>
      </c>
      <c r="AP58" s="9" t="n">
        <v>14.3500003814697</v>
      </c>
      <c r="AQ58" s="9" t="n">
        <v>14.25</v>
      </c>
      <c r="AR58" s="9" t="n">
        <v>14.25</v>
      </c>
      <c r="AS58" s="9" t="n">
        <v>14.3500003814697</v>
      </c>
      <c r="AT58" s="9" t="n">
        <v>14.9000005722046</v>
      </c>
      <c r="AU58" s="9" t="n">
        <v>15.3000001907349</v>
      </c>
      <c r="AV58" s="9" t="n">
        <v>15.3000001907349</v>
      </c>
      <c r="AW58" s="9" t="n">
        <v>15.5</v>
      </c>
      <c r="AX58" s="9" t="n">
        <v>15.6000003814697</v>
      </c>
      <c r="AY58" s="9" t="n">
        <v>15</v>
      </c>
      <c r="AZ58" s="9" t="n">
        <v>14.75</v>
      </c>
      <c r="BA58" s="9" t="n">
        <v>14.6000003814697</v>
      </c>
      <c r="BB58" s="9" t="n">
        <v>14.6000003814697</v>
      </c>
      <c r="BC58" s="9" t="n">
        <v>14.5</v>
      </c>
      <c r="BD58" s="9" t="n">
        <v>14.5</v>
      </c>
      <c r="BE58" s="9" t="n">
        <v>14.6000003814697</v>
      </c>
      <c r="BF58" s="9" t="n">
        <v>15.1500005722046</v>
      </c>
      <c r="BG58" s="9" t="n">
        <v>15.5500001907349</v>
      </c>
      <c r="BH58" s="9" t="n">
        <v>15.5500001907349</v>
      </c>
      <c r="BI58" s="9" t="n">
        <v>15.75</v>
      </c>
      <c r="BJ58" s="9" t="n">
        <v>15.8500003814697</v>
      </c>
      <c r="BK58" s="9" t="n">
        <v>15.25</v>
      </c>
      <c r="BL58" s="9" t="n">
        <v>15</v>
      </c>
      <c r="BM58" s="9" t="n">
        <v>14.8500003814697</v>
      </c>
      <c r="BN58" s="9" t="n">
        <v>14.8500003814697</v>
      </c>
      <c r="BO58" s="9" t="n">
        <v>14.75</v>
      </c>
      <c r="BP58" s="9" t="n">
        <v>14.75</v>
      </c>
      <c r="BQ58" s="9" t="n">
        <v>14.8500003814697</v>
      </c>
      <c r="BR58" s="9" t="n">
        <v>15.4000005722046</v>
      </c>
      <c r="BS58" s="9" t="n">
        <v>15.8000001907349</v>
      </c>
      <c r="BT58" s="9" t="n">
        <v>15.8000001907349</v>
      </c>
      <c r="BU58" s="9" t="n">
        <v>16.25</v>
      </c>
      <c r="BV58" s="9" t="n">
        <v>16.3500003814697</v>
      </c>
      <c r="BW58" s="9" t="n">
        <v>15.75</v>
      </c>
      <c r="BX58" s="9" t="n">
        <v>15.5</v>
      </c>
      <c r="BY58" s="9" t="n">
        <v>15.3500003814697</v>
      </c>
      <c r="BZ58" s="9" t="n">
        <v>15.3500003814697</v>
      </c>
      <c r="CA58" s="9" t="n">
        <v>15.25</v>
      </c>
      <c r="CB58" s="9" t="n">
        <v>15.25</v>
      </c>
      <c r="CC58" s="9" t="n">
        <v>15.3500003814697</v>
      </c>
      <c r="CD58" s="9" t="n">
        <v>15.9000005722046</v>
      </c>
      <c r="CE58" s="9" t="n">
        <v>16.3000001907349</v>
      </c>
      <c r="CF58" s="9" t="n">
        <v>16.3000001907349</v>
      </c>
      <c r="CG58" s="9" t="n">
        <v>16.75</v>
      </c>
      <c r="CH58" s="9" t="n">
        <v>16.8500003814697</v>
      </c>
      <c r="CI58" s="9" t="n">
        <v>16.25</v>
      </c>
      <c r="CJ58" s="9" t="n">
        <v>16</v>
      </c>
      <c r="CK58" s="9" t="n">
        <v>15.8500003814697</v>
      </c>
      <c r="CL58" s="9" t="n">
        <v>15.8500003814697</v>
      </c>
      <c r="CM58" s="9" t="n">
        <v>15.75</v>
      </c>
      <c r="CN58" s="9" t="n">
        <v>15.75</v>
      </c>
      <c r="CO58" s="9" t="n">
        <v>15.8500003814697</v>
      </c>
      <c r="CP58" s="9" t="n">
        <v>16.4000005722046</v>
      </c>
      <c r="CQ58" s="9" t="n">
        <v>16.8000001907349</v>
      </c>
      <c r="CR58" s="9" t="n">
        <v>16.8000001907349</v>
      </c>
      <c r="CS58" s="9" t="n">
        <v>17.25</v>
      </c>
      <c r="CT58" s="9" t="n">
        <v>17.3500003814697</v>
      </c>
      <c r="CU58" s="9" t="n">
        <v>16.75</v>
      </c>
      <c r="CV58" s="9" t="n">
        <v>16.5</v>
      </c>
      <c r="CW58" s="9" t="n">
        <v>16.3500003814697</v>
      </c>
      <c r="CX58" s="9" t="n">
        <v>16.3500003814697</v>
      </c>
      <c r="CY58" s="9" t="n">
        <v>16.25</v>
      </c>
      <c r="CZ58" s="9" t="n">
        <v>16.25</v>
      </c>
      <c r="DA58" s="9" t="n">
        <v>16.3500003814697</v>
      </c>
      <c r="DB58" s="9" t="n">
        <v>16.9000005722046</v>
      </c>
      <c r="DC58" s="9" t="n">
        <v>17.3000001907349</v>
      </c>
      <c r="DD58" s="9" t="n">
        <v>17.3000001907349</v>
      </c>
      <c r="DE58" s="9" t="n">
        <v>17.75</v>
      </c>
      <c r="DF58" s="9" t="n">
        <v>17.8500003814697</v>
      </c>
      <c r="DG58" s="9" t="n">
        <v>17.25</v>
      </c>
      <c r="DH58" s="9" t="n">
        <v>17</v>
      </c>
      <c r="DI58" s="9" t="n">
        <v>16.8500003814697</v>
      </c>
      <c r="DJ58" s="9" t="n">
        <v>16.8500003814697</v>
      </c>
      <c r="DK58" s="9" t="n">
        <v>16.75</v>
      </c>
      <c r="DL58" s="9" t="n">
        <v>16.75</v>
      </c>
      <c r="DM58" s="9" t="n">
        <v>16.8500003814697</v>
      </c>
      <c r="DN58" s="9" t="n">
        <v>17.4000005722046</v>
      </c>
      <c r="DO58" s="9" t="n">
        <v>17.8000001907349</v>
      </c>
      <c r="DP58" s="9" t="n">
        <v>17.8000001907349</v>
      </c>
      <c r="DQ58" s="9" t="n">
        <v>18.25</v>
      </c>
      <c r="DR58" s="9" t="n">
        <v>18.3500003814697</v>
      </c>
      <c r="DS58" s="9" t="n">
        <v>17.75</v>
      </c>
      <c r="DT58" s="9" t="n">
        <v>17.5</v>
      </c>
      <c r="DU58" s="9" t="n">
        <v>17.3500003814697</v>
      </c>
      <c r="DV58" s="9" t="n">
        <v>17.3500003814697</v>
      </c>
      <c r="DW58" s="9" t="n">
        <v>17.25</v>
      </c>
      <c r="DX58" s="9" t="n">
        <v>17.25</v>
      </c>
      <c r="DY58" s="9" t="n">
        <v>17.3500003814697</v>
      </c>
      <c r="DZ58" s="9" t="n">
        <v>17.9000005722046</v>
      </c>
      <c r="EA58" s="9" t="n">
        <v>18.3000001907349</v>
      </c>
      <c r="EB58" s="9" t="n">
        <v>18.3000001907349</v>
      </c>
      <c r="EC58" s="9" t="n">
        <v>18.75</v>
      </c>
      <c r="ED58" s="9" t="n">
        <v>18.8500003814697</v>
      </c>
      <c r="EE58" s="9" t="n">
        <v>18.25</v>
      </c>
      <c r="EF58" s="9" t="n">
        <v>18</v>
      </c>
      <c r="EG58" s="9" t="n">
        <v>17.8500003814697</v>
      </c>
      <c r="EH58" s="9" t="n">
        <v>17.8500003814697</v>
      </c>
      <c r="EI58" s="9" t="n">
        <v>17.75</v>
      </c>
      <c r="EJ58" s="9" t="n">
        <v>17.75</v>
      </c>
      <c r="EK58" s="9" t="n">
        <v>17.8500003814697</v>
      </c>
      <c r="EL58" s="9" t="n">
        <v>18.4000005722046</v>
      </c>
      <c r="EM58" s="9" t="n">
        <v>18.8000001907349</v>
      </c>
      <c r="EN58" s="9" t="n">
        <v>18.8000001907349</v>
      </c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  <c r="GT58" s="9"/>
      <c r="GU58" s="9"/>
      <c r="GV58" s="9"/>
      <c r="GW58" s="9"/>
      <c r="GX58" s="9"/>
      <c r="GY58" s="9"/>
      <c r="GZ58" s="9"/>
      <c r="HA58" s="9"/>
      <c r="HB58" s="9"/>
      <c r="HC58" s="9"/>
      <c r="HD58" s="9"/>
      <c r="HE58" s="9"/>
      <c r="HF58" s="9"/>
      <c r="HG58" s="9"/>
      <c r="HH58" s="9"/>
      <c r="HI58" s="9"/>
      <c r="HJ58" s="9"/>
      <c r="HK58" s="9"/>
      <c r="HL58" s="9"/>
      <c r="HM58" s="9"/>
      <c r="HN58" s="9"/>
      <c r="HO58" s="9"/>
      <c r="HP58" s="9"/>
      <c r="HQ58" s="9"/>
      <c r="HR58" s="9"/>
      <c r="HS58" s="9"/>
      <c r="HT58" s="9"/>
      <c r="HU58" s="9"/>
      <c r="HV58" s="9"/>
      <c r="HW58" s="9"/>
      <c r="HX58" s="9"/>
      <c r="HY58" s="9"/>
      <c r="HZ58" s="9"/>
      <c r="IA58" s="9"/>
      <c r="IB58" s="9"/>
      <c r="IC58" s="9"/>
      <c r="ID58" s="9"/>
      <c r="IE58" s="9"/>
      <c r="IF58" s="9"/>
      <c r="IG58" s="9"/>
      <c r="IH58" s="9"/>
      <c r="II58" s="9"/>
      <c r="IJ58" s="9"/>
      <c r="IK58" s="9"/>
      <c r="IL58" s="9"/>
      <c r="IM58" s="9"/>
      <c r="IN58" s="9"/>
      <c r="IO58" s="9"/>
      <c r="IP58" s="9"/>
      <c r="IQ58" s="9"/>
      <c r="IR58" s="9"/>
      <c r="IS58" s="9"/>
      <c r="IT58" s="9"/>
      <c r="IU58" s="9"/>
      <c r="IV58" s="9"/>
      <c r="IW58" s="9"/>
    </row>
    <row r="59" customFormat="false" ht="14.1" hidden="true" customHeight="true" outlineLevel="0" collapsed="false">
      <c r="A59" s="140" t="s">
        <v>34</v>
      </c>
      <c r="B59" s="141" t="n">
        <v>34</v>
      </c>
      <c r="C59" s="31" t="n">
        <v>15.6140015738351</v>
      </c>
      <c r="D59" s="31" t="n">
        <v>15.6329798596971</v>
      </c>
      <c r="E59" s="31" t="n">
        <v>16.7600002288818</v>
      </c>
      <c r="F59" s="31" t="n">
        <v>15.0428782426615</v>
      </c>
      <c r="G59" s="31" t="n">
        <v>13.8072359815557</v>
      </c>
      <c r="H59" s="31" t="n">
        <v>13.9782614915267</v>
      </c>
      <c r="I59" s="31" t="n">
        <v>17.343137254902</v>
      </c>
      <c r="J59" s="39" t="n">
        <v>15.564058839411</v>
      </c>
      <c r="K59" s="31" t="n">
        <v>18.754019665303</v>
      </c>
      <c r="L59" s="31" t="n">
        <v>19.4921285751018</v>
      </c>
      <c r="M59" s="31" t="n">
        <v>18.0159107555043</v>
      </c>
      <c r="N59" s="31" t="n">
        <v>16.7298901615647</v>
      </c>
      <c r="O59" s="31" t="n">
        <v>17.3880401312136</v>
      </c>
      <c r="P59" s="31" t="n">
        <v>16.0717401919158</v>
      </c>
      <c r="Q59" s="31" t="n">
        <v>17.88659651736</v>
      </c>
      <c r="R59" s="31" t="n">
        <v>21.9900009155273</v>
      </c>
      <c r="S59" s="31" t="n">
        <v>24.4495757728673</v>
      </c>
      <c r="T59" s="31" t="n">
        <v>24.1091498516976</v>
      </c>
      <c r="U59" s="31" t="n">
        <v>24.790001694037</v>
      </c>
      <c r="V59" s="31" t="n">
        <v>18.206667582194</v>
      </c>
      <c r="W59" s="31" t="n">
        <v>17.9921738807743</v>
      </c>
      <c r="X59" s="31" t="n">
        <v>16.0546830765745</v>
      </c>
      <c r="Y59" s="31" t="n">
        <v>17.2900009155273</v>
      </c>
      <c r="Z59" s="31" t="n">
        <v>20.6318376502212</v>
      </c>
      <c r="AA59" s="39" t="n">
        <v>19.358290850388</v>
      </c>
      <c r="AB59" s="39" t="n">
        <v>19.9308904894151</v>
      </c>
      <c r="AC59" s="39" t="n">
        <v>20.8275930989495</v>
      </c>
      <c r="AD59" s="39" t="n">
        <v>21.1996964064888</v>
      </c>
      <c r="AE59" s="39" t="n">
        <v>22.1197706399436</v>
      </c>
      <c r="AF59" s="39" t="n">
        <v>21.8034269524238</v>
      </c>
      <c r="AG59" s="67" t="n">
        <v>21.0319446985238</v>
      </c>
      <c r="AH59" s="45"/>
      <c r="AI59" s="9"/>
      <c r="AJ59" s="9"/>
      <c r="AK59" s="9"/>
      <c r="AL59" s="9"/>
      <c r="AM59" s="9"/>
      <c r="AN59" s="9"/>
      <c r="AO59" s="9" t="n">
        <v>38.2499989100865</v>
      </c>
      <c r="AP59" s="9" t="n">
        <v>15.9499998092651</v>
      </c>
      <c r="AQ59" s="9" t="n">
        <v>16.8500003814697</v>
      </c>
      <c r="AR59" s="9" t="n">
        <v>16.8500003814697</v>
      </c>
      <c r="AS59" s="9" t="n">
        <v>17</v>
      </c>
      <c r="AT59" s="9" t="n">
        <v>18.4000015258789</v>
      </c>
      <c r="AU59" s="9" t="n">
        <v>18.7999992370605</v>
      </c>
      <c r="AV59" s="9" t="n">
        <v>18.9500007629395</v>
      </c>
      <c r="AW59" s="9" t="n">
        <v>18.9500007629395</v>
      </c>
      <c r="AX59" s="9" t="n">
        <v>17.25</v>
      </c>
      <c r="AY59" s="9" t="n">
        <v>17.6500015258789</v>
      </c>
      <c r="AZ59" s="9" t="n">
        <v>16.8500003814697</v>
      </c>
      <c r="BA59" s="9" t="n">
        <v>16.7000007629395</v>
      </c>
      <c r="BB59" s="9" t="n">
        <v>16.1999998092651</v>
      </c>
      <c r="BC59" s="9" t="n">
        <v>17.1000003814697</v>
      </c>
      <c r="BD59" s="9" t="n">
        <v>17.1000003814697</v>
      </c>
      <c r="BE59" s="9" t="n">
        <v>17.25</v>
      </c>
      <c r="BF59" s="9" t="n">
        <v>18.6500015258789</v>
      </c>
      <c r="BG59" s="9" t="n">
        <v>19.0499992370605</v>
      </c>
      <c r="BH59" s="9" t="n">
        <v>19.2000007629395</v>
      </c>
      <c r="BI59" s="9" t="n">
        <v>19.2000007629395</v>
      </c>
      <c r="BJ59" s="9" t="n">
        <v>17.5</v>
      </c>
      <c r="BK59" s="9" t="n">
        <v>17.9000015258789</v>
      </c>
      <c r="BL59" s="9" t="n">
        <v>17.1000003814697</v>
      </c>
      <c r="BM59" s="9" t="n">
        <v>16.9500007629395</v>
      </c>
      <c r="BN59" s="9" t="n">
        <v>16.4499998092651</v>
      </c>
      <c r="BO59" s="9" t="n">
        <v>17.3500003814697</v>
      </c>
      <c r="BP59" s="9" t="n">
        <v>17.3500003814697</v>
      </c>
      <c r="BQ59" s="9" t="n">
        <v>17.5</v>
      </c>
      <c r="BR59" s="9" t="n">
        <v>18.9000015258789</v>
      </c>
      <c r="BS59" s="9" t="n">
        <v>19.2999992370605</v>
      </c>
      <c r="BT59" s="9" t="n">
        <v>19.6400007629394</v>
      </c>
      <c r="BU59" s="9" t="n">
        <v>19.7000007629395</v>
      </c>
      <c r="BV59" s="9" t="n">
        <v>18</v>
      </c>
      <c r="BW59" s="9" t="n">
        <v>18.4000015258789</v>
      </c>
      <c r="BX59" s="9" t="n">
        <v>17.6000003814697</v>
      </c>
      <c r="BY59" s="9" t="n">
        <v>17.6400007629394</v>
      </c>
      <c r="BZ59" s="9" t="n">
        <v>16.9499998092651</v>
      </c>
      <c r="CA59" s="9" t="n">
        <v>17.8500003814697</v>
      </c>
      <c r="CB59" s="9" t="n">
        <v>17.8500003814697</v>
      </c>
      <c r="CC59" s="9" t="n">
        <v>18</v>
      </c>
      <c r="CD59" s="9" t="n">
        <v>19.4000015258789</v>
      </c>
      <c r="CE59" s="9" t="n">
        <v>19.7999992370605</v>
      </c>
      <c r="CF59" s="9" t="n">
        <v>19.9500007629395</v>
      </c>
      <c r="CG59" s="9" t="n">
        <v>20.2000007629395</v>
      </c>
      <c r="CH59" s="9" t="n">
        <v>18.5</v>
      </c>
      <c r="CI59" s="9" t="n">
        <v>18.9000015258789</v>
      </c>
      <c r="CJ59" s="9" t="n">
        <v>18.1000003814697</v>
      </c>
      <c r="CK59" s="9" t="n">
        <v>17.9500007629395</v>
      </c>
      <c r="CL59" s="9" t="n">
        <v>17.4499998092651</v>
      </c>
      <c r="CM59" s="9" t="n">
        <v>18.3500003814697</v>
      </c>
      <c r="CN59" s="9" t="n">
        <v>18.3500003814697</v>
      </c>
      <c r="CO59" s="9" t="n">
        <v>18.5</v>
      </c>
      <c r="CP59" s="9" t="n">
        <v>19.9000015258789</v>
      </c>
      <c r="CQ59" s="9" t="n">
        <v>20.2999992370605</v>
      </c>
      <c r="CR59" s="9" t="n">
        <v>20.6400007629394</v>
      </c>
      <c r="CS59" s="9" t="n">
        <v>20.7000007629395</v>
      </c>
      <c r="CT59" s="9" t="n">
        <v>19</v>
      </c>
      <c r="CU59" s="9" t="n">
        <v>19.4000015258789</v>
      </c>
      <c r="CV59" s="9" t="n">
        <v>18.6000003814697</v>
      </c>
      <c r="CW59" s="9" t="n">
        <v>18.6400007629394</v>
      </c>
      <c r="CX59" s="9" t="n">
        <v>17.9499998092651</v>
      </c>
      <c r="CY59" s="9" t="n">
        <v>18.8500003814697</v>
      </c>
      <c r="CZ59" s="9" t="n">
        <v>18.8500003814697</v>
      </c>
      <c r="DA59" s="9" t="n">
        <v>19</v>
      </c>
      <c r="DB59" s="9" t="n">
        <v>20.4000015258789</v>
      </c>
      <c r="DC59" s="9" t="n">
        <v>20.7999992370605</v>
      </c>
      <c r="DD59" s="9" t="n">
        <v>20.9500007629395</v>
      </c>
      <c r="DE59" s="9" t="n">
        <v>21.2000007629395</v>
      </c>
      <c r="DF59" s="9" t="n">
        <v>19.5</v>
      </c>
      <c r="DG59" s="9" t="n">
        <v>19.9000015258789</v>
      </c>
      <c r="DH59" s="9" t="n">
        <v>19.1000003814697</v>
      </c>
      <c r="DI59" s="9" t="n">
        <v>18.9500007629395</v>
      </c>
      <c r="DJ59" s="9" t="n">
        <v>18.4499998092651</v>
      </c>
      <c r="DK59" s="9" t="n">
        <v>19.3500003814697</v>
      </c>
      <c r="DL59" s="9" t="n">
        <v>19.3500003814697</v>
      </c>
      <c r="DM59" s="9" t="n">
        <v>19.5</v>
      </c>
      <c r="DN59" s="9" t="n">
        <v>20.9000015258789</v>
      </c>
      <c r="DO59" s="9" t="n">
        <v>21.2999992370605</v>
      </c>
      <c r="DP59" s="9" t="n">
        <v>21.6400007629394</v>
      </c>
      <c r="DQ59" s="9" t="n">
        <v>21.7000007629395</v>
      </c>
      <c r="DR59" s="9" t="n">
        <v>20</v>
      </c>
      <c r="DS59" s="9" t="n">
        <v>20.4000015258789</v>
      </c>
      <c r="DT59" s="9" t="n">
        <v>19.6000003814697</v>
      </c>
      <c r="DU59" s="9" t="n">
        <v>19.6400007629394</v>
      </c>
      <c r="DV59" s="9" t="n">
        <v>18.9499998092651</v>
      </c>
      <c r="DW59" s="9" t="n">
        <v>19.8500003814697</v>
      </c>
      <c r="DX59" s="9" t="n">
        <v>19.8500003814697</v>
      </c>
      <c r="DY59" s="9" t="n">
        <v>20</v>
      </c>
      <c r="DZ59" s="9" t="n">
        <v>21.4000015258789</v>
      </c>
      <c r="EA59" s="9" t="n">
        <v>21.7999992370605</v>
      </c>
      <c r="EB59" s="9" t="n">
        <v>21.9500007629395</v>
      </c>
      <c r="EC59" s="9" t="n">
        <v>22.2000007629395</v>
      </c>
      <c r="ED59" s="9" t="n">
        <v>20.5</v>
      </c>
      <c r="EE59" s="9" t="n">
        <v>20.9000015258789</v>
      </c>
      <c r="EF59" s="9" t="n">
        <v>20.1000003814697</v>
      </c>
      <c r="EG59" s="9" t="n">
        <v>19.9500007629395</v>
      </c>
      <c r="EH59" s="9" t="n">
        <v>19.4499998092651</v>
      </c>
      <c r="EI59" s="9" t="n">
        <v>20.3500003814697</v>
      </c>
      <c r="EJ59" s="9" t="n">
        <v>20.3500003814697</v>
      </c>
      <c r="EK59" s="9" t="n">
        <v>20.5</v>
      </c>
      <c r="EL59" s="9" t="n">
        <v>21.9000015258789</v>
      </c>
      <c r="EM59" s="9" t="n">
        <v>22.2999992370605</v>
      </c>
      <c r="EN59" s="9" t="n">
        <v>22.6400007629394</v>
      </c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  <c r="FU59" s="9"/>
      <c r="FV59" s="9"/>
      <c r="FW59" s="9"/>
      <c r="FX59" s="9"/>
      <c r="FY59" s="9"/>
      <c r="FZ59" s="9"/>
      <c r="GA59" s="9"/>
      <c r="GB59" s="9"/>
      <c r="GC59" s="9"/>
      <c r="GD59" s="9"/>
      <c r="GE59" s="9"/>
      <c r="GF59" s="9"/>
      <c r="GG59" s="9"/>
      <c r="GH59" s="9"/>
      <c r="GI59" s="9"/>
      <c r="GJ59" s="9"/>
      <c r="GK59" s="9"/>
      <c r="GL59" s="9"/>
      <c r="GM59" s="9"/>
      <c r="GN59" s="9"/>
      <c r="GO59" s="9"/>
      <c r="GP59" s="9"/>
      <c r="GQ59" s="9"/>
      <c r="GR59" s="9"/>
      <c r="GS59" s="9"/>
      <c r="GT59" s="9"/>
      <c r="GU59" s="9"/>
      <c r="GV59" s="9"/>
      <c r="GW59" s="9"/>
      <c r="GX59" s="9"/>
      <c r="GY59" s="9"/>
      <c r="GZ59" s="9"/>
      <c r="HA59" s="9"/>
      <c r="HB59" s="9"/>
      <c r="HC59" s="9"/>
      <c r="HD59" s="9"/>
      <c r="HE59" s="9"/>
      <c r="HF59" s="9"/>
      <c r="HG59" s="9"/>
      <c r="HH59" s="9"/>
      <c r="HI59" s="9"/>
      <c r="HJ59" s="9"/>
      <c r="HK59" s="9"/>
      <c r="HL59" s="9"/>
      <c r="HM59" s="9"/>
      <c r="HN59" s="9"/>
      <c r="HO59" s="9"/>
      <c r="HP59" s="9"/>
      <c r="HQ59" s="9"/>
      <c r="HR59" s="9"/>
      <c r="HS59" s="9"/>
      <c r="HT59" s="9"/>
      <c r="HU59" s="9"/>
      <c r="HV59" s="9"/>
      <c r="HW59" s="9"/>
      <c r="HX59" s="9"/>
      <c r="HY59" s="9"/>
      <c r="HZ59" s="9"/>
      <c r="IA59" s="9"/>
      <c r="IB59" s="9"/>
      <c r="IC59" s="9"/>
      <c r="ID59" s="9"/>
      <c r="IE59" s="9"/>
      <c r="IF59" s="9"/>
      <c r="IG59" s="9"/>
      <c r="IH59" s="9"/>
      <c r="II59" s="9"/>
      <c r="IJ59" s="9"/>
      <c r="IK59" s="9"/>
      <c r="IL59" s="9"/>
      <c r="IM59" s="9"/>
      <c r="IN59" s="9"/>
      <c r="IO59" s="9"/>
      <c r="IP59" s="9"/>
      <c r="IQ59" s="9"/>
      <c r="IR59" s="9"/>
      <c r="IS59" s="9"/>
      <c r="IT59" s="9"/>
      <c r="IU59" s="9"/>
      <c r="IV59" s="9"/>
      <c r="IW59" s="9"/>
    </row>
    <row r="60" customFormat="false" ht="14.1" hidden="true" customHeight="true" outlineLevel="0" collapsed="false">
      <c r="A60" s="140" t="s">
        <v>36</v>
      </c>
      <c r="B60" s="141" t="n">
        <v>36.5</v>
      </c>
      <c r="C60" s="31" t="n">
        <v>22.4857170649937</v>
      </c>
      <c r="D60" s="31" t="n">
        <v>22.3451077481534</v>
      </c>
      <c r="E60" s="31" t="n">
        <v>16.4810000610352</v>
      </c>
      <c r="F60" s="31" t="n">
        <v>15.7026782423397</v>
      </c>
      <c r="G60" s="31" t="n">
        <v>14.2274472662743</v>
      </c>
      <c r="H60" s="31" t="n">
        <v>14.6899999120961</v>
      </c>
      <c r="I60" s="31" t="n">
        <v>18.1905875486486</v>
      </c>
      <c r="J60" s="39" t="n">
        <v>17.8747106773266</v>
      </c>
      <c r="K60" s="31" t="n">
        <v>19.3507166591327</v>
      </c>
      <c r="L60" s="31" t="n">
        <v>20.0823414173532</v>
      </c>
      <c r="M60" s="31" t="n">
        <v>18.6190919009122</v>
      </c>
      <c r="N60" s="31" t="n">
        <v>17.3353201975095</v>
      </c>
      <c r="O60" s="31" t="n">
        <v>18.0041184518852</v>
      </c>
      <c r="P60" s="31" t="n">
        <v>16.6665219431338</v>
      </c>
      <c r="Q60" s="31" t="n">
        <v>18.4759584386298</v>
      </c>
      <c r="R60" s="31" t="n">
        <v>22.6100009918213</v>
      </c>
      <c r="S60" s="31" t="n">
        <v>25.046518220624</v>
      </c>
      <c r="T60" s="31" t="n">
        <v>24.6993623692939</v>
      </c>
      <c r="U60" s="31" t="n">
        <v>25.3936740719542</v>
      </c>
      <c r="V60" s="31" t="n">
        <v>18.814167658488</v>
      </c>
      <c r="W60" s="31" t="n">
        <v>18.5930608140063</v>
      </c>
      <c r="X60" s="31" t="n">
        <v>16.6461704132405</v>
      </c>
      <c r="Y60" s="31" t="n">
        <v>17.8975008328756</v>
      </c>
      <c r="Z60" s="31" t="n">
        <v>21.2355111959029</v>
      </c>
      <c r="AA60" s="39" t="n">
        <v>19.960000773791</v>
      </c>
      <c r="AB60" s="39" t="n">
        <v>20.2569278364198</v>
      </c>
      <c r="AC60" s="39" t="n">
        <v>21.4991289198606</v>
      </c>
      <c r="AD60" s="39" t="n">
        <v>21.7813043478261</v>
      </c>
      <c r="AE60" s="39" t="n">
        <v>23.0094142259414</v>
      </c>
      <c r="AF60" s="39" t="n">
        <v>22.6178117998506</v>
      </c>
      <c r="AG60" s="67" t="n">
        <v>21.8484041626389</v>
      </c>
      <c r="AH60" s="45"/>
      <c r="AI60" s="9"/>
      <c r="AJ60" s="9"/>
      <c r="AK60" s="9"/>
      <c r="AL60" s="9"/>
      <c r="AM60" s="9"/>
      <c r="AN60" s="9"/>
      <c r="AO60" s="9" t="n">
        <v>41.1428571428571</v>
      </c>
      <c r="AP60" s="9" t="n">
        <v>18.75</v>
      </c>
      <c r="AQ60" s="9" t="n">
        <v>20.1499996185303</v>
      </c>
      <c r="AR60" s="9" t="n">
        <v>20.1499996185303</v>
      </c>
      <c r="AS60" s="9" t="n">
        <v>16.5</v>
      </c>
      <c r="AT60" s="9" t="n">
        <v>16</v>
      </c>
      <c r="AU60" s="9" t="n">
        <v>16.5</v>
      </c>
      <c r="AV60" s="9" t="n">
        <v>17</v>
      </c>
      <c r="AW60" s="9" t="n">
        <v>18.5</v>
      </c>
      <c r="AX60" s="9" t="n">
        <v>18.25</v>
      </c>
      <c r="AY60" s="9" t="n">
        <v>17.3999996185303</v>
      </c>
      <c r="AZ60" s="9" t="n">
        <v>16.8999996185303</v>
      </c>
      <c r="BA60" s="9" t="n">
        <v>18.1499996185303</v>
      </c>
      <c r="BB60" s="9" t="n">
        <v>19.75</v>
      </c>
      <c r="BC60" s="9" t="n">
        <v>21.1499996185303</v>
      </c>
      <c r="BD60" s="9" t="n">
        <v>21.1499996185303</v>
      </c>
      <c r="BE60" s="9" t="n">
        <v>17.5</v>
      </c>
      <c r="BF60" s="9" t="n">
        <v>17</v>
      </c>
      <c r="BG60" s="9" t="n">
        <v>17.5</v>
      </c>
      <c r="BH60" s="9" t="n">
        <v>18</v>
      </c>
      <c r="BI60" s="9" t="n">
        <v>19.25</v>
      </c>
      <c r="BJ60" s="9" t="n">
        <v>19</v>
      </c>
      <c r="BK60" s="9" t="n">
        <v>18.1499996185303</v>
      </c>
      <c r="BL60" s="9" t="n">
        <v>17.6499996185303</v>
      </c>
      <c r="BM60" s="9" t="n">
        <v>18.8999996185303</v>
      </c>
      <c r="BN60" s="9" t="n">
        <v>20.5</v>
      </c>
      <c r="BO60" s="9" t="n">
        <v>21.8999996185303</v>
      </c>
      <c r="BP60" s="9" t="n">
        <v>21.8999996185303</v>
      </c>
      <c r="BQ60" s="9" t="n">
        <v>18.25</v>
      </c>
      <c r="BR60" s="9" t="n">
        <v>17.75</v>
      </c>
      <c r="BS60" s="9" t="n">
        <v>18.25</v>
      </c>
      <c r="BT60" s="9" t="n">
        <v>18.75</v>
      </c>
      <c r="BU60" s="9" t="n">
        <v>20</v>
      </c>
      <c r="BV60" s="9" t="n">
        <v>19.75</v>
      </c>
      <c r="BW60" s="9" t="n">
        <v>18.8999996185303</v>
      </c>
      <c r="BX60" s="9" t="n">
        <v>18.3999996185303</v>
      </c>
      <c r="BY60" s="9" t="n">
        <v>19.6499996185303</v>
      </c>
      <c r="BZ60" s="9" t="n">
        <v>21.25</v>
      </c>
      <c r="CA60" s="9" t="n">
        <v>22.6499996185303</v>
      </c>
      <c r="CB60" s="9" t="n">
        <v>22.6499996185303</v>
      </c>
      <c r="CC60" s="9" t="n">
        <v>19</v>
      </c>
      <c r="CD60" s="9" t="n">
        <v>18.5</v>
      </c>
      <c r="CE60" s="9" t="n">
        <v>19</v>
      </c>
      <c r="CF60" s="9" t="n">
        <v>19.5</v>
      </c>
      <c r="CG60" s="9" t="n">
        <v>20.75</v>
      </c>
      <c r="CH60" s="9" t="n">
        <v>20.5</v>
      </c>
      <c r="CI60" s="9" t="n">
        <v>19.6499996185303</v>
      </c>
      <c r="CJ60" s="9" t="n">
        <v>19.1499996185303</v>
      </c>
      <c r="CK60" s="9" t="n">
        <v>20.3999996185303</v>
      </c>
      <c r="CL60" s="9" t="n">
        <v>22</v>
      </c>
      <c r="CM60" s="9" t="n">
        <v>23.3999996185303</v>
      </c>
      <c r="CN60" s="9" t="n">
        <v>23.3999996185303</v>
      </c>
      <c r="CO60" s="9" t="n">
        <v>19.75</v>
      </c>
      <c r="CP60" s="9" t="n">
        <v>19.25</v>
      </c>
      <c r="CQ60" s="9" t="n">
        <v>19.75</v>
      </c>
      <c r="CR60" s="9" t="n">
        <v>20.25</v>
      </c>
      <c r="CS60" s="9" t="n">
        <v>21.5</v>
      </c>
      <c r="CT60" s="9" t="n">
        <v>21.25</v>
      </c>
      <c r="CU60" s="9" t="n">
        <v>20.3999996185303</v>
      </c>
      <c r="CV60" s="9" t="n">
        <v>19.8999996185303</v>
      </c>
      <c r="CW60" s="9" t="n">
        <v>21.1499996185303</v>
      </c>
      <c r="CX60" s="9" t="n">
        <v>22.75</v>
      </c>
      <c r="CY60" s="9" t="n">
        <v>24.1499996185303</v>
      </c>
      <c r="CZ60" s="9" t="n">
        <v>24.1499996185303</v>
      </c>
      <c r="DA60" s="9" t="n">
        <v>20.5</v>
      </c>
      <c r="DB60" s="9" t="n">
        <v>20</v>
      </c>
      <c r="DC60" s="9" t="n">
        <v>20.5</v>
      </c>
      <c r="DD60" s="9" t="n">
        <v>21</v>
      </c>
      <c r="DE60" s="9" t="n">
        <v>22.25</v>
      </c>
      <c r="DF60" s="9" t="n">
        <v>22</v>
      </c>
      <c r="DG60" s="9" t="n">
        <v>21.1499996185303</v>
      </c>
      <c r="DH60" s="9" t="n">
        <v>20.6499996185303</v>
      </c>
      <c r="DI60" s="9" t="n">
        <v>21.8999996185303</v>
      </c>
      <c r="DJ60" s="9" t="n">
        <v>23.5</v>
      </c>
      <c r="DK60" s="9" t="n">
        <v>24.8999996185303</v>
      </c>
      <c r="DL60" s="9" t="n">
        <v>24.8999996185303</v>
      </c>
      <c r="DM60" s="9" t="n">
        <v>21.25</v>
      </c>
      <c r="DN60" s="9" t="n">
        <v>20.75</v>
      </c>
      <c r="DO60" s="9" t="n">
        <v>21.25</v>
      </c>
      <c r="DP60" s="9" t="n">
        <v>21.75</v>
      </c>
      <c r="DQ60" s="9" t="n">
        <v>23</v>
      </c>
      <c r="DR60" s="9" t="n">
        <v>22.75</v>
      </c>
      <c r="DS60" s="9" t="n">
        <v>21.8999996185303</v>
      </c>
      <c r="DT60" s="9" t="n">
        <v>21.3999996185303</v>
      </c>
      <c r="DU60" s="9" t="n">
        <v>22.6499996185303</v>
      </c>
      <c r="DV60" s="9" t="n">
        <v>24.25</v>
      </c>
      <c r="DW60" s="9" t="n">
        <v>25.6499996185303</v>
      </c>
      <c r="DX60" s="9" t="n">
        <v>25.6499996185303</v>
      </c>
      <c r="DY60" s="9" t="n">
        <v>22</v>
      </c>
      <c r="DZ60" s="9" t="n">
        <v>21.5</v>
      </c>
      <c r="EA60" s="9" t="n">
        <v>22</v>
      </c>
      <c r="EB60" s="9" t="n">
        <v>22.5</v>
      </c>
      <c r="EC60" s="9" t="n">
        <v>23.75</v>
      </c>
      <c r="ED60" s="9" t="n">
        <v>23.5</v>
      </c>
      <c r="EE60" s="9" t="n">
        <v>22.6499996185303</v>
      </c>
      <c r="EF60" s="9" t="n">
        <v>22.1499996185303</v>
      </c>
      <c r="EG60" s="9" t="n">
        <v>23.3999996185303</v>
      </c>
      <c r="EH60" s="9" t="n">
        <v>25</v>
      </c>
      <c r="EI60" s="9" t="n">
        <v>26.3999996185303</v>
      </c>
      <c r="EJ60" s="9" t="n">
        <v>26.3999996185303</v>
      </c>
      <c r="EK60" s="9" t="n">
        <v>22.75</v>
      </c>
      <c r="EL60" s="9" t="n">
        <v>22.25</v>
      </c>
      <c r="EM60" s="9" t="n">
        <v>22.75</v>
      </c>
      <c r="EN60" s="9" t="n">
        <v>23.25</v>
      </c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  <c r="GC60" s="9"/>
      <c r="GD60" s="9"/>
      <c r="GE60" s="9"/>
      <c r="GF60" s="9"/>
      <c r="GG60" s="9"/>
      <c r="GH60" s="9"/>
      <c r="GI60" s="9"/>
      <c r="GJ60" s="9"/>
      <c r="GK60" s="9"/>
      <c r="GL60" s="9"/>
      <c r="GM60" s="9"/>
      <c r="GN60" s="9"/>
      <c r="GO60" s="9"/>
      <c r="GP60" s="9"/>
      <c r="GQ60" s="9"/>
      <c r="GR60" s="9"/>
      <c r="GS60" s="9"/>
      <c r="GT60" s="9"/>
      <c r="GU60" s="9"/>
      <c r="GV60" s="9"/>
      <c r="GW60" s="9"/>
      <c r="GX60" s="9"/>
      <c r="GY60" s="9"/>
      <c r="GZ60" s="9"/>
      <c r="HA60" s="9"/>
      <c r="HB60" s="9"/>
      <c r="HC60" s="9"/>
      <c r="HD60" s="9"/>
      <c r="HE60" s="9"/>
      <c r="HF60" s="9"/>
      <c r="HG60" s="9"/>
      <c r="HH60" s="9"/>
      <c r="HI60" s="9"/>
      <c r="HJ60" s="9"/>
      <c r="HK60" s="9"/>
      <c r="HL60" s="9"/>
      <c r="HM60" s="9"/>
      <c r="HN60" s="9"/>
      <c r="HO60" s="9"/>
      <c r="HP60" s="9"/>
      <c r="HQ60" s="9"/>
      <c r="HR60" s="9"/>
      <c r="HS60" s="9"/>
      <c r="HT60" s="9"/>
      <c r="HU60" s="9"/>
      <c r="HV60" s="9"/>
      <c r="HW60" s="9"/>
      <c r="HX60" s="9"/>
      <c r="HY60" s="9"/>
      <c r="HZ60" s="9"/>
      <c r="IA60" s="9"/>
      <c r="IB60" s="9"/>
      <c r="IC60" s="9"/>
      <c r="ID60" s="9"/>
      <c r="IE60" s="9"/>
      <c r="IF60" s="9"/>
      <c r="IG60" s="9"/>
      <c r="IH60" s="9"/>
      <c r="II60" s="9"/>
      <c r="IJ60" s="9"/>
      <c r="IK60" s="9"/>
      <c r="IL60" s="9"/>
      <c r="IM60" s="9"/>
      <c r="IN60" s="9"/>
      <c r="IO60" s="9"/>
      <c r="IP60" s="9"/>
      <c r="IQ60" s="9"/>
      <c r="IR60" s="9"/>
      <c r="IS60" s="9"/>
      <c r="IT60" s="9"/>
      <c r="IU60" s="9"/>
      <c r="IV60" s="9"/>
      <c r="IW60" s="9"/>
    </row>
    <row r="61" customFormat="false" ht="14.1" hidden="true" customHeight="true" outlineLevel="0" collapsed="false">
      <c r="A61" s="140" t="s">
        <v>37</v>
      </c>
      <c r="B61" s="141" t="n">
        <v>43</v>
      </c>
      <c r="C61" s="31" t="n">
        <v>22.6714300973075</v>
      </c>
      <c r="D61" s="31" t="n">
        <v>20.2553201229014</v>
      </c>
      <c r="E61" s="31" t="n">
        <v>19.3700003814697</v>
      </c>
      <c r="F61" s="31" t="n">
        <v>20.0489011297714</v>
      </c>
      <c r="G61" s="31" t="n">
        <v>20.0329784636802</v>
      </c>
      <c r="H61" s="31" t="n">
        <v>20.0499997346298</v>
      </c>
      <c r="I61" s="31" t="n">
        <v>20.0637251910041</v>
      </c>
      <c r="J61" s="39" t="n">
        <v>20.2938408644303</v>
      </c>
      <c r="K61" s="31" t="n">
        <v>18.6954539168042</v>
      </c>
      <c r="L61" s="31" t="n">
        <v>18.5999993669226</v>
      </c>
      <c r="M61" s="31" t="n">
        <v>18.7909084666859</v>
      </c>
      <c r="N61" s="31" t="n">
        <v>18.8875951449889</v>
      </c>
      <c r="O61" s="31" t="n">
        <v>18.8882345311782</v>
      </c>
      <c r="P61" s="31" t="n">
        <v>18.8869557587997</v>
      </c>
      <c r="Q61" s="31" t="n">
        <v>19.7361694498265</v>
      </c>
      <c r="R61" s="31" t="n">
        <v>23.3499992370605</v>
      </c>
      <c r="S61" s="31" t="n">
        <v>28.0540157372777</v>
      </c>
      <c r="T61" s="31" t="n">
        <v>27.7468077476989</v>
      </c>
      <c r="U61" s="31" t="n">
        <v>28.3612237268565</v>
      </c>
      <c r="V61" s="31" t="n">
        <v>21.1666661898295</v>
      </c>
      <c r="W61" s="31" t="n">
        <v>20.0670753937644</v>
      </c>
      <c r="X61" s="31" t="n">
        <v>19.5446800881244</v>
      </c>
      <c r="Y61" s="31" t="n">
        <v>20.5708325703939</v>
      </c>
      <c r="Z61" s="31" t="n">
        <v>20.0857135227748</v>
      </c>
      <c r="AA61" s="39" t="n">
        <v>21.3406624585962</v>
      </c>
      <c r="AB61" s="39" t="n">
        <v>22.6686736368176</v>
      </c>
      <c r="AC61" s="39" t="n">
        <v>24.0923344947735</v>
      </c>
      <c r="AD61" s="39" t="n">
        <v>23.87</v>
      </c>
      <c r="AE61" s="39" t="n">
        <v>25.0842050209205</v>
      </c>
      <c r="AF61" s="39" t="n">
        <v>24.7686706497386</v>
      </c>
      <c r="AG61" s="67" t="n">
        <v>23.959220382654</v>
      </c>
      <c r="AH61" s="45"/>
      <c r="AO61" s="1" t="n">
        <v>43.3164291817801</v>
      </c>
      <c r="AP61" s="1" t="n">
        <v>21</v>
      </c>
      <c r="AQ61" s="1" t="n">
        <v>22.5</v>
      </c>
      <c r="AR61" s="1" t="n">
        <v>22.5</v>
      </c>
      <c r="AS61" s="1" t="n">
        <v>20.5</v>
      </c>
      <c r="AT61" s="1" t="n">
        <v>18</v>
      </c>
      <c r="AU61" s="1" t="n">
        <v>18</v>
      </c>
      <c r="AV61" s="1" t="n">
        <v>18</v>
      </c>
      <c r="AW61" s="1" t="n">
        <v>18.25</v>
      </c>
      <c r="AX61" s="1" t="n">
        <v>18.25</v>
      </c>
      <c r="AY61" s="1" t="n">
        <v>18.25</v>
      </c>
      <c r="AZ61" s="1" t="n">
        <v>18.25</v>
      </c>
      <c r="BA61" s="1" t="n">
        <v>19.25</v>
      </c>
      <c r="BB61" s="1" t="n">
        <v>21.25</v>
      </c>
      <c r="BC61" s="1" t="n">
        <v>22.75</v>
      </c>
      <c r="BD61" s="1" t="n">
        <v>22.75</v>
      </c>
      <c r="BE61" s="1" t="n">
        <v>20.75</v>
      </c>
      <c r="BF61" s="1" t="n">
        <v>18.25</v>
      </c>
      <c r="BG61" s="1" t="n">
        <v>18.25</v>
      </c>
      <c r="BH61" s="1" t="n">
        <v>18.25</v>
      </c>
      <c r="BI61" s="1" t="n">
        <v>18.5</v>
      </c>
      <c r="BJ61" s="1" t="n">
        <v>18.5</v>
      </c>
      <c r="BK61" s="1" t="n">
        <v>18.5</v>
      </c>
      <c r="BL61" s="1" t="n">
        <v>18.5</v>
      </c>
      <c r="BM61" s="1" t="n">
        <v>19.5</v>
      </c>
      <c r="BN61" s="1" t="n">
        <v>21.5</v>
      </c>
      <c r="BO61" s="1" t="n">
        <v>23</v>
      </c>
      <c r="BP61" s="1" t="n">
        <v>23</v>
      </c>
      <c r="BQ61" s="1" t="n">
        <v>21</v>
      </c>
      <c r="BR61" s="1" t="n">
        <v>18.5</v>
      </c>
      <c r="BS61" s="1" t="n">
        <v>18.5</v>
      </c>
      <c r="BT61" s="1" t="n">
        <v>18.5</v>
      </c>
      <c r="BU61" s="1" t="n">
        <v>19</v>
      </c>
      <c r="BV61" s="1" t="n">
        <v>19</v>
      </c>
      <c r="BW61" s="1" t="n">
        <v>19</v>
      </c>
      <c r="BX61" s="1" t="n">
        <v>19</v>
      </c>
      <c r="BY61" s="1" t="n">
        <v>20</v>
      </c>
      <c r="BZ61" s="1" t="n">
        <v>22</v>
      </c>
      <c r="CA61" s="1" t="n">
        <v>23.5</v>
      </c>
      <c r="CB61" s="1" t="n">
        <v>23.5</v>
      </c>
      <c r="CC61" s="1" t="n">
        <v>21.5</v>
      </c>
      <c r="CD61" s="1" t="n">
        <v>19</v>
      </c>
      <c r="CE61" s="1" t="n">
        <v>19</v>
      </c>
      <c r="CF61" s="1" t="n">
        <v>19</v>
      </c>
      <c r="CG61" s="1" t="n">
        <v>19.5</v>
      </c>
      <c r="CH61" s="1" t="n">
        <v>19.5</v>
      </c>
      <c r="CI61" s="1" t="n">
        <v>19.5</v>
      </c>
      <c r="CJ61" s="1" t="n">
        <v>19.5</v>
      </c>
      <c r="CK61" s="1" t="n">
        <v>20.5</v>
      </c>
      <c r="CL61" s="1" t="n">
        <v>22.5</v>
      </c>
      <c r="CM61" s="1" t="n">
        <v>24</v>
      </c>
      <c r="CN61" s="1" t="n">
        <v>24</v>
      </c>
      <c r="CO61" s="1" t="n">
        <v>22</v>
      </c>
      <c r="CP61" s="1" t="n">
        <v>19.5</v>
      </c>
      <c r="CQ61" s="1" t="n">
        <v>19.5</v>
      </c>
      <c r="CR61" s="1" t="n">
        <v>19.5</v>
      </c>
      <c r="CS61" s="1" t="n">
        <v>20</v>
      </c>
      <c r="CT61" s="1" t="n">
        <v>20</v>
      </c>
      <c r="CU61" s="1" t="n">
        <v>20</v>
      </c>
      <c r="CV61" s="1" t="n">
        <v>20</v>
      </c>
      <c r="CW61" s="1" t="n">
        <v>21</v>
      </c>
      <c r="CX61" s="1" t="n">
        <v>23</v>
      </c>
      <c r="CY61" s="1" t="n">
        <v>24.5</v>
      </c>
      <c r="CZ61" s="1" t="n">
        <v>24.5</v>
      </c>
      <c r="DA61" s="1" t="n">
        <v>22.5</v>
      </c>
      <c r="DB61" s="1" t="n">
        <v>20</v>
      </c>
      <c r="DC61" s="1" t="n">
        <v>20</v>
      </c>
      <c r="DD61" s="1" t="n">
        <v>20</v>
      </c>
      <c r="DE61" s="1" t="n">
        <v>20.5</v>
      </c>
      <c r="DF61" s="1" t="n">
        <v>20.5</v>
      </c>
      <c r="DG61" s="1" t="n">
        <v>20.5</v>
      </c>
      <c r="DH61" s="1" t="n">
        <v>20.5</v>
      </c>
      <c r="DI61" s="1" t="n">
        <v>21.5</v>
      </c>
      <c r="DJ61" s="1" t="n">
        <v>23.5</v>
      </c>
      <c r="DK61" s="1" t="n">
        <v>25</v>
      </c>
      <c r="DL61" s="1" t="n">
        <v>25</v>
      </c>
      <c r="DM61" s="1" t="n">
        <v>23</v>
      </c>
      <c r="DN61" s="1" t="n">
        <v>20.5</v>
      </c>
      <c r="DO61" s="1" t="n">
        <v>20.5</v>
      </c>
      <c r="DP61" s="1" t="n">
        <v>20.5</v>
      </c>
      <c r="DQ61" s="1" t="n">
        <v>21</v>
      </c>
      <c r="DR61" s="1" t="n">
        <v>21</v>
      </c>
      <c r="DS61" s="1" t="n">
        <v>21</v>
      </c>
      <c r="DT61" s="1" t="n">
        <v>21</v>
      </c>
      <c r="DU61" s="1" t="n">
        <v>22</v>
      </c>
      <c r="DV61" s="1" t="n">
        <v>24</v>
      </c>
      <c r="DW61" s="1" t="n">
        <v>25.5</v>
      </c>
      <c r="DX61" s="1" t="n">
        <v>25.5</v>
      </c>
      <c r="DY61" s="1" t="n">
        <v>23.5</v>
      </c>
      <c r="DZ61" s="1" t="n">
        <v>21</v>
      </c>
      <c r="EA61" s="1" t="n">
        <v>21</v>
      </c>
      <c r="EB61" s="1" t="n">
        <v>21</v>
      </c>
      <c r="EC61" s="1" t="n">
        <v>21.5</v>
      </c>
      <c r="ED61" s="1" t="n">
        <v>21.5</v>
      </c>
      <c r="EE61" s="1" t="n">
        <v>21.5</v>
      </c>
      <c r="EF61" s="1" t="n">
        <v>21.5</v>
      </c>
      <c r="EG61" s="1" t="n">
        <v>22.5</v>
      </c>
      <c r="EH61" s="1" t="n">
        <v>24.5</v>
      </c>
      <c r="EI61" s="1" t="n">
        <v>26</v>
      </c>
      <c r="EJ61" s="1" t="n">
        <v>26</v>
      </c>
      <c r="EK61" s="1" t="n">
        <v>24</v>
      </c>
      <c r="EL61" s="1" t="n">
        <v>21.5</v>
      </c>
      <c r="EM61" s="1" t="n">
        <v>21.5</v>
      </c>
      <c r="EN61" s="1" t="n">
        <v>21.5</v>
      </c>
    </row>
    <row r="62" customFormat="false" ht="14.1" hidden="true" customHeight="true" outlineLevel="0" collapsed="false">
      <c r="A62" s="140" t="s">
        <v>39</v>
      </c>
      <c r="B62" s="141" t="n">
        <v>56.5</v>
      </c>
      <c r="C62" s="31" t="n">
        <v>29.9114305768694</v>
      </c>
      <c r="D62" s="31" t="n">
        <v>27.1010656153902</v>
      </c>
      <c r="E62" s="31" t="n">
        <v>21.9040000915527</v>
      </c>
      <c r="F62" s="31" t="n">
        <v>20.9062785176142</v>
      </c>
      <c r="G62" s="31" t="n">
        <v>20.9029787753491</v>
      </c>
      <c r="H62" s="31" t="n">
        <v>20.0217391304348</v>
      </c>
      <c r="I62" s="31" t="n">
        <v>21.7941176470588</v>
      </c>
      <c r="J62" s="39" t="n">
        <v>23.2999643519305</v>
      </c>
      <c r="K62" s="31" t="n">
        <v>22.0310984746169</v>
      </c>
      <c r="L62" s="31" t="n">
        <v>22.2644684974183</v>
      </c>
      <c r="M62" s="31" t="n">
        <v>21.7977284518155</v>
      </c>
      <c r="N62" s="31" t="n">
        <v>20.5160789392184</v>
      </c>
      <c r="O62" s="31" t="n">
        <v>20.4821573145249</v>
      </c>
      <c r="P62" s="31" t="n">
        <v>20.5500005639118</v>
      </c>
      <c r="Q62" s="31" t="n">
        <v>21.7334045247829</v>
      </c>
      <c r="R62" s="31" t="n">
        <v>25.0700004577637</v>
      </c>
      <c r="S62" s="31" t="n">
        <v>27.9423672903428</v>
      </c>
      <c r="T62" s="31" t="n">
        <v>27.9559578591205</v>
      </c>
      <c r="U62" s="31" t="n">
        <v>27.9287767215651</v>
      </c>
      <c r="V62" s="31" t="n">
        <v>23.8316671053569</v>
      </c>
      <c r="W62" s="31" t="n">
        <v>21.9461713817258</v>
      </c>
      <c r="X62" s="31" t="n">
        <v>20.561064294044</v>
      </c>
      <c r="Y62" s="31" t="n">
        <v>21.6650004386902</v>
      </c>
      <c r="Z62" s="31" t="n">
        <v>23.6124494124432</v>
      </c>
      <c r="AA62" s="39" t="n">
        <v>23.1414490744706</v>
      </c>
      <c r="AB62" s="39" t="n">
        <v>22.6155849942778</v>
      </c>
      <c r="AC62" s="39" t="n">
        <v>23.1793871025591</v>
      </c>
      <c r="AD62" s="39" t="n">
        <v>22.8916959878673</v>
      </c>
      <c r="AE62" s="39" t="n">
        <v>23.8099271223635</v>
      </c>
      <c r="AF62" s="39" t="n">
        <v>23.5883904348596</v>
      </c>
      <c r="AG62" s="67" t="n">
        <v>23.4241836843826</v>
      </c>
      <c r="AH62" s="45"/>
      <c r="AO62" s="1" t="n">
        <v>61.1964285714286</v>
      </c>
      <c r="AP62" s="1" t="n">
        <v>19.25</v>
      </c>
      <c r="AQ62" s="1" t="n">
        <v>20.5</v>
      </c>
      <c r="AR62" s="1" t="n">
        <v>20.75</v>
      </c>
      <c r="AS62" s="1" t="n">
        <v>18</v>
      </c>
      <c r="AT62" s="1" t="n">
        <v>17.25</v>
      </c>
      <c r="AU62" s="1" t="n">
        <v>17.5</v>
      </c>
      <c r="AV62" s="1" t="n">
        <v>17.75</v>
      </c>
      <c r="AW62" s="1" t="n">
        <v>18.75</v>
      </c>
      <c r="AX62" s="1" t="n">
        <v>18.75</v>
      </c>
      <c r="AY62" s="1" t="n">
        <v>18</v>
      </c>
      <c r="AZ62" s="1" t="n">
        <v>17.75</v>
      </c>
      <c r="BA62" s="1" t="n">
        <v>18.75</v>
      </c>
      <c r="BB62" s="1" t="n">
        <v>20.25</v>
      </c>
      <c r="BC62" s="1" t="n">
        <v>21.5</v>
      </c>
      <c r="BD62" s="1" t="n">
        <v>21.75</v>
      </c>
      <c r="BE62" s="1" t="n">
        <v>19</v>
      </c>
      <c r="BF62" s="1" t="n">
        <v>18.25</v>
      </c>
      <c r="BG62" s="1" t="n">
        <v>18.5</v>
      </c>
      <c r="BH62" s="1" t="n">
        <v>18.75</v>
      </c>
      <c r="BI62" s="1" t="n">
        <v>19.75</v>
      </c>
      <c r="BJ62" s="1" t="n">
        <v>19.75</v>
      </c>
      <c r="BK62" s="1" t="n">
        <v>19</v>
      </c>
      <c r="BL62" s="1" t="n">
        <v>18.75</v>
      </c>
      <c r="BM62" s="1" t="n">
        <v>19.75</v>
      </c>
      <c r="BN62" s="1" t="n">
        <v>21.25</v>
      </c>
      <c r="BO62" s="1" t="n">
        <v>22.5</v>
      </c>
      <c r="BP62" s="1" t="n">
        <v>22.75</v>
      </c>
      <c r="BQ62" s="1" t="n">
        <v>20</v>
      </c>
      <c r="BR62" s="1" t="n">
        <v>19.25</v>
      </c>
      <c r="BS62" s="1" t="n">
        <v>19.5</v>
      </c>
      <c r="BT62" s="1" t="n">
        <v>19.75</v>
      </c>
      <c r="BU62" s="1" t="n">
        <v>20.75</v>
      </c>
      <c r="BV62" s="1" t="n">
        <v>20.75</v>
      </c>
      <c r="BW62" s="1" t="n">
        <v>20</v>
      </c>
      <c r="BX62" s="1" t="n">
        <v>19.75</v>
      </c>
      <c r="BY62" s="1" t="n">
        <v>20.75</v>
      </c>
      <c r="BZ62" s="1" t="n">
        <v>22.25</v>
      </c>
      <c r="CA62" s="1" t="n">
        <v>23.5</v>
      </c>
      <c r="CB62" s="1" t="n">
        <v>23.75</v>
      </c>
      <c r="CC62" s="1" t="n">
        <v>21</v>
      </c>
      <c r="CD62" s="1" t="n">
        <v>20.25</v>
      </c>
      <c r="CE62" s="1" t="n">
        <v>20.5</v>
      </c>
      <c r="CF62" s="1" t="n">
        <v>20.75</v>
      </c>
      <c r="CG62" s="1" t="n">
        <v>21.75</v>
      </c>
      <c r="CH62" s="1" t="n">
        <v>21.75</v>
      </c>
      <c r="CI62" s="1" t="n">
        <v>21</v>
      </c>
      <c r="CJ62" s="1" t="n">
        <v>20.75</v>
      </c>
      <c r="CK62" s="1" t="n">
        <v>21.75</v>
      </c>
      <c r="CL62" s="1" t="n">
        <v>23.25</v>
      </c>
      <c r="CM62" s="1" t="n">
        <v>24.5</v>
      </c>
      <c r="CN62" s="1" t="n">
        <v>24.75</v>
      </c>
      <c r="CO62" s="1" t="n">
        <v>22</v>
      </c>
      <c r="CP62" s="1" t="n">
        <v>21.25</v>
      </c>
      <c r="CQ62" s="1" t="n">
        <v>21.5</v>
      </c>
      <c r="CR62" s="1" t="n">
        <v>21.75</v>
      </c>
      <c r="CS62" s="1" t="n">
        <v>22.75</v>
      </c>
      <c r="CT62" s="1" t="n">
        <v>22.75</v>
      </c>
      <c r="CU62" s="1" t="n">
        <v>22</v>
      </c>
      <c r="CV62" s="1" t="n">
        <v>21.75</v>
      </c>
      <c r="CW62" s="1" t="n">
        <v>22.75</v>
      </c>
      <c r="CX62" s="1" t="n">
        <v>24.25</v>
      </c>
      <c r="CY62" s="1" t="n">
        <v>25.5</v>
      </c>
      <c r="CZ62" s="1" t="n">
        <v>25.75</v>
      </c>
      <c r="DA62" s="1" t="n">
        <v>23</v>
      </c>
      <c r="DB62" s="1" t="n">
        <v>22.25</v>
      </c>
      <c r="DC62" s="1" t="n">
        <v>22.5</v>
      </c>
      <c r="DD62" s="1" t="n">
        <v>22.75</v>
      </c>
      <c r="DE62" s="1" t="n">
        <v>23.75</v>
      </c>
      <c r="DF62" s="1" t="n">
        <v>23.75</v>
      </c>
      <c r="DG62" s="1" t="n">
        <v>23</v>
      </c>
      <c r="DH62" s="1" t="n">
        <v>22.75</v>
      </c>
      <c r="DI62" s="1" t="n">
        <v>23.75</v>
      </c>
      <c r="DJ62" s="1" t="n">
        <v>25.25</v>
      </c>
      <c r="DK62" s="1" t="n">
        <v>26.5</v>
      </c>
      <c r="DL62" s="1" t="n">
        <v>26.75</v>
      </c>
      <c r="DM62" s="1" t="n">
        <v>24</v>
      </c>
      <c r="DN62" s="1" t="n">
        <v>23.25</v>
      </c>
      <c r="DO62" s="1" t="n">
        <v>23.5</v>
      </c>
      <c r="DP62" s="1" t="n">
        <v>23.75</v>
      </c>
      <c r="DQ62" s="1" t="n">
        <v>24.75</v>
      </c>
      <c r="DR62" s="1" t="n">
        <v>24.75</v>
      </c>
      <c r="DS62" s="1" t="n">
        <v>24</v>
      </c>
      <c r="DT62" s="1" t="n">
        <v>23.75</v>
      </c>
      <c r="DU62" s="1" t="n">
        <v>24.75</v>
      </c>
      <c r="DV62" s="1" t="n">
        <v>26.25</v>
      </c>
      <c r="DW62" s="1" t="n">
        <v>27.5</v>
      </c>
      <c r="DX62" s="1" t="n">
        <v>27.75</v>
      </c>
      <c r="DY62" s="1" t="n">
        <v>25</v>
      </c>
      <c r="DZ62" s="1" t="n">
        <v>24.25</v>
      </c>
      <c r="EA62" s="1" t="n">
        <v>24.5</v>
      </c>
      <c r="EB62" s="1" t="n">
        <v>24.75</v>
      </c>
      <c r="EC62" s="1" t="n">
        <v>25.75</v>
      </c>
      <c r="ED62" s="1" t="n">
        <v>25.75</v>
      </c>
      <c r="EE62" s="1" t="n">
        <v>25</v>
      </c>
      <c r="EF62" s="1" t="n">
        <v>24.75</v>
      </c>
      <c r="EG62" s="1" t="n">
        <v>25.75</v>
      </c>
      <c r="EH62" s="1" t="n">
        <v>27.25</v>
      </c>
      <c r="EI62" s="1" t="n">
        <v>28.5</v>
      </c>
      <c r="EJ62" s="1" t="n">
        <v>28.75</v>
      </c>
      <c r="EK62" s="1" t="n">
        <v>26</v>
      </c>
      <c r="EL62" s="1" t="n">
        <v>25.25</v>
      </c>
      <c r="EM62" s="1" t="n">
        <v>25.5</v>
      </c>
      <c r="EN62" s="1" t="n">
        <v>25.75</v>
      </c>
    </row>
    <row r="63" customFormat="false" ht="14.1" hidden="true" customHeight="true" outlineLevel="0" collapsed="false">
      <c r="A63" s="142" t="s">
        <v>40</v>
      </c>
      <c r="B63" s="143" t="n">
        <v>48</v>
      </c>
      <c r="C63" s="56" t="n">
        <v>26.8252875191824</v>
      </c>
      <c r="D63" s="56" t="n">
        <v>25.508617878366</v>
      </c>
      <c r="E63" s="56" t="n">
        <v>21.8839992523193</v>
      </c>
      <c r="F63" s="56" t="n">
        <v>21.4355109765913</v>
      </c>
      <c r="G63" s="56" t="n">
        <v>21.5652126961566</v>
      </c>
      <c r="H63" s="56" t="n">
        <v>20.6584779490595</v>
      </c>
      <c r="I63" s="56" t="n">
        <v>22.0828422845579</v>
      </c>
      <c r="J63" s="57" t="n">
        <v>22.9060507426055</v>
      </c>
      <c r="K63" s="56" t="n">
        <v>21.5992810915241</v>
      </c>
      <c r="L63" s="56" t="n">
        <v>21.8369694567741</v>
      </c>
      <c r="M63" s="56" t="n">
        <v>21.361592726274</v>
      </c>
      <c r="N63" s="56" t="n">
        <v>20.1885717697664</v>
      </c>
      <c r="O63" s="56" t="n">
        <v>20.4268145467721</v>
      </c>
      <c r="P63" s="56" t="n">
        <v>19.9503289927607</v>
      </c>
      <c r="Q63" s="56" t="n">
        <v>21.4567570381976</v>
      </c>
      <c r="R63" s="56" t="n">
        <v>24.4480026245117</v>
      </c>
      <c r="S63" s="56" t="n">
        <v>27.7388044101386</v>
      </c>
      <c r="T63" s="56" t="n">
        <v>27.6237793780388</v>
      </c>
      <c r="U63" s="56" t="n">
        <v>27.8538294422383</v>
      </c>
      <c r="V63" s="56" t="n">
        <v>23.4980658690135</v>
      </c>
      <c r="W63" s="56" t="n">
        <v>21.7034153247665</v>
      </c>
      <c r="X63" s="56" t="n">
        <v>21.6258549791701</v>
      </c>
      <c r="Y63" s="56" t="n">
        <v>21.1998365720113</v>
      </c>
      <c r="Z63" s="56" t="n">
        <v>22.2845544231181</v>
      </c>
      <c r="AA63" s="57" t="n">
        <v>22.8160749971347</v>
      </c>
      <c r="AB63" s="57" t="n">
        <v>23.0659929245554</v>
      </c>
      <c r="AC63" s="57" t="n">
        <v>23.5940704817556</v>
      </c>
      <c r="AD63" s="57" t="n">
        <v>23.8685877871306</v>
      </c>
      <c r="AE63" s="57" t="n">
        <v>24.8904851103428</v>
      </c>
      <c r="AF63" s="57" t="n">
        <v>24.5589608490393</v>
      </c>
      <c r="AG63" s="70" t="n">
        <v>24.1341865516967</v>
      </c>
      <c r="AH63" s="61"/>
      <c r="AO63" s="1" t="n">
        <v>48.3214285714286</v>
      </c>
      <c r="AP63" s="1" t="n">
        <v>22.1924991607666</v>
      </c>
      <c r="AQ63" s="1" t="n">
        <v>24.1924991607666</v>
      </c>
      <c r="AR63" s="1" t="n">
        <v>24.6924991607666</v>
      </c>
      <c r="AS63" s="1" t="n">
        <v>21.2925003814697</v>
      </c>
      <c r="AT63" s="1" t="n">
        <v>19.7925003814697</v>
      </c>
      <c r="AU63" s="1" t="n">
        <v>19.7925003814697</v>
      </c>
      <c r="AV63" s="1" t="n">
        <v>19.6925</v>
      </c>
      <c r="AW63" s="1" t="n">
        <v>20.6424980163574</v>
      </c>
      <c r="AX63" s="1" t="n">
        <v>19.7424983978272</v>
      </c>
      <c r="AY63" s="1" t="n">
        <v>20.2424983978272</v>
      </c>
      <c r="AZ63" s="1" t="n">
        <v>20.2424983978272</v>
      </c>
      <c r="BA63" s="1" t="n">
        <v>19.9924983978272</v>
      </c>
      <c r="BB63" s="1" t="n">
        <v>22.4424991607666</v>
      </c>
      <c r="BC63" s="1" t="n">
        <v>24.4424991607666</v>
      </c>
      <c r="BD63" s="1" t="n">
        <v>24.9424991607666</v>
      </c>
      <c r="BE63" s="1" t="n">
        <v>21.5425003814697</v>
      </c>
      <c r="BF63" s="1" t="n">
        <v>20.0425003814697</v>
      </c>
      <c r="BG63" s="1" t="n">
        <v>20.0425003814697</v>
      </c>
      <c r="BH63" s="1" t="n">
        <v>19.9425</v>
      </c>
      <c r="BI63" s="1" t="n">
        <v>21.1424980163574</v>
      </c>
      <c r="BJ63" s="1" t="n">
        <v>20.2424983978272</v>
      </c>
      <c r="BK63" s="1" t="n">
        <v>20.7424983978272</v>
      </c>
      <c r="BL63" s="1" t="n">
        <v>20.7424983978272</v>
      </c>
      <c r="BM63" s="1" t="n">
        <v>20.4924983978272</v>
      </c>
      <c r="BN63" s="1" t="n">
        <v>22.9424991607666</v>
      </c>
      <c r="BO63" s="1" t="n">
        <v>24.9424991607666</v>
      </c>
      <c r="BP63" s="1" t="n">
        <v>25.4424991607666</v>
      </c>
      <c r="BQ63" s="1" t="n">
        <v>22.0425003814697</v>
      </c>
      <c r="BR63" s="1" t="n">
        <v>20.5425003814697</v>
      </c>
      <c r="BS63" s="1" t="n">
        <v>20.5425003814697</v>
      </c>
      <c r="BT63" s="1" t="n">
        <v>20.4425</v>
      </c>
      <c r="BU63" s="1" t="n">
        <v>21.8424980163574</v>
      </c>
      <c r="BV63" s="1" t="n">
        <v>20.9424983978271</v>
      </c>
      <c r="BW63" s="1" t="n">
        <v>21.4424983978271</v>
      </c>
      <c r="BX63" s="1" t="n">
        <v>21.4424983978271</v>
      </c>
      <c r="BY63" s="1" t="n">
        <v>21.1924983978271</v>
      </c>
      <c r="BZ63" s="1" t="n">
        <v>23.6424991607666</v>
      </c>
      <c r="CA63" s="1" t="n">
        <v>25.6424991607666</v>
      </c>
      <c r="CB63" s="1" t="n">
        <v>26.1424991607666</v>
      </c>
      <c r="CC63" s="1" t="n">
        <v>22.7425003814697</v>
      </c>
      <c r="CD63" s="1" t="n">
        <v>21.2425003814697</v>
      </c>
      <c r="CE63" s="1" t="n">
        <v>21.2425003814697</v>
      </c>
      <c r="CF63" s="1" t="n">
        <v>21.1425</v>
      </c>
      <c r="CG63" s="1" t="n">
        <v>22.6424980163574</v>
      </c>
      <c r="CH63" s="1" t="n">
        <v>21.7424983978272</v>
      </c>
      <c r="CI63" s="1" t="n">
        <v>22.2424983978272</v>
      </c>
      <c r="CJ63" s="1" t="n">
        <v>22.2424983978272</v>
      </c>
      <c r="CK63" s="1" t="n">
        <v>21.9924983978272</v>
      </c>
      <c r="CL63" s="1" t="n">
        <v>24.4424991607666</v>
      </c>
      <c r="CM63" s="1" t="n">
        <v>26.4424991607666</v>
      </c>
      <c r="CN63" s="1" t="n">
        <v>26.9424991607666</v>
      </c>
      <c r="CO63" s="1" t="n">
        <v>23.5425003814697</v>
      </c>
      <c r="CP63" s="1" t="n">
        <v>22.0425003814697</v>
      </c>
      <c r="CQ63" s="1" t="n">
        <v>22.0425003814697</v>
      </c>
      <c r="CR63" s="1" t="n">
        <v>21.9425</v>
      </c>
      <c r="CS63" s="1" t="n">
        <v>23.1424980163574</v>
      </c>
      <c r="CT63" s="1" t="n">
        <v>22.2424983978272</v>
      </c>
      <c r="CU63" s="1" t="n">
        <v>22.7424983978272</v>
      </c>
      <c r="CV63" s="1" t="n">
        <v>22.7424983978272</v>
      </c>
      <c r="CW63" s="1" t="n">
        <v>22.4924983978272</v>
      </c>
      <c r="CX63" s="1" t="n">
        <v>24.9424991607666</v>
      </c>
      <c r="CY63" s="1" t="n">
        <v>26.9424991607666</v>
      </c>
      <c r="CZ63" s="1" t="n">
        <v>27.4424991607666</v>
      </c>
      <c r="DA63" s="1" t="n">
        <v>24.0425003814697</v>
      </c>
      <c r="DB63" s="1" t="n">
        <v>22.5425003814697</v>
      </c>
      <c r="DC63" s="1" t="n">
        <v>22.5425003814697</v>
      </c>
      <c r="DD63" s="1" t="n">
        <v>22.4425</v>
      </c>
      <c r="DE63" s="1" t="n">
        <v>23.6424980163574</v>
      </c>
      <c r="DF63" s="1" t="n">
        <v>22.7424983978272</v>
      </c>
      <c r="DG63" s="1" t="n">
        <v>23.2424983978272</v>
      </c>
      <c r="DH63" s="1" t="n">
        <v>23.2424983978272</v>
      </c>
      <c r="DI63" s="1" t="n">
        <v>22.9924983978272</v>
      </c>
      <c r="DJ63" s="1" t="n">
        <v>25.4424991607666</v>
      </c>
      <c r="DK63" s="1" t="n">
        <v>27.4424991607666</v>
      </c>
      <c r="DL63" s="1" t="n">
        <v>27.9424991607666</v>
      </c>
      <c r="DM63" s="1" t="n">
        <v>24.5425003814697</v>
      </c>
      <c r="DN63" s="1" t="n">
        <v>23.0425003814697</v>
      </c>
      <c r="DO63" s="1" t="n">
        <v>23.0425003814697</v>
      </c>
      <c r="DP63" s="1" t="n">
        <v>22.9425</v>
      </c>
      <c r="DQ63" s="1" t="n">
        <v>24.1424980163574</v>
      </c>
      <c r="DR63" s="1" t="n">
        <v>23.2424983978272</v>
      </c>
      <c r="DS63" s="1" t="n">
        <v>23.7424983978272</v>
      </c>
      <c r="DT63" s="1" t="n">
        <v>23.7424983978272</v>
      </c>
      <c r="DU63" s="1" t="n">
        <v>23.4924983978272</v>
      </c>
      <c r="DV63" s="1" t="n">
        <v>25.9424991607666</v>
      </c>
      <c r="DW63" s="1" t="n">
        <v>27.9424991607666</v>
      </c>
      <c r="DX63" s="1" t="n">
        <v>28.4424991607666</v>
      </c>
      <c r="DY63" s="1" t="n">
        <v>25.0425003814697</v>
      </c>
      <c r="DZ63" s="1" t="n">
        <v>23.5425003814697</v>
      </c>
      <c r="EA63" s="1" t="n">
        <v>23.5425003814697</v>
      </c>
      <c r="EB63" s="1" t="n">
        <v>23.4425</v>
      </c>
      <c r="EC63" s="1" t="n">
        <v>24.6424980163574</v>
      </c>
      <c r="ED63" s="1" t="n">
        <v>23.7424983978272</v>
      </c>
      <c r="EE63" s="1" t="n">
        <v>24.2424983978272</v>
      </c>
      <c r="EF63" s="1" t="n">
        <v>24.2424983978272</v>
      </c>
      <c r="EG63" s="1" t="n">
        <v>23.9924983978272</v>
      </c>
      <c r="EH63" s="1" t="n">
        <v>26.4424991607666</v>
      </c>
      <c r="EI63" s="1" t="n">
        <v>28.4424991607666</v>
      </c>
      <c r="EJ63" s="1" t="n">
        <v>28.9424991607666</v>
      </c>
      <c r="EK63" s="1" t="n">
        <v>25.5425003814697</v>
      </c>
      <c r="EL63" s="1" t="n">
        <v>24.0425003814697</v>
      </c>
      <c r="EM63" s="1" t="n">
        <v>24.0425003814697</v>
      </c>
      <c r="EN63" s="1" t="n">
        <v>23.9425</v>
      </c>
    </row>
    <row r="64" customFormat="false" ht="10.5" hidden="false" customHeight="true" outlineLevel="0" collapsed="false"/>
    <row r="65" customFormat="false" ht="13.5" hidden="false" customHeight="true" outlineLevel="0" collapsed="false">
      <c r="A65" s="6" t="s">
        <v>42</v>
      </c>
    </row>
    <row r="66" customFormat="false" ht="13.5" hidden="false" customHeight="true" outlineLevel="0" collapsed="false">
      <c r="A66" s="71" t="s">
        <v>43</v>
      </c>
      <c r="B66" s="72"/>
      <c r="C66" s="73" t="n">
        <f aca="false">C8</f>
        <v>37073</v>
      </c>
      <c r="D66" s="73" t="n">
        <f aca="false">D8</f>
        <v>37104</v>
      </c>
      <c r="E66" s="73" t="str">
        <f aca="false">E8</f>
        <v>Sep-01</v>
      </c>
      <c r="F66" s="73" t="str">
        <f aca="false">F8</f>
        <v>Oct-Dec 01</v>
      </c>
      <c r="G66" s="73" t="n">
        <f aca="false">G8</f>
        <v>0</v>
      </c>
      <c r="H66" s="73" t="n">
        <f aca="false">H8</f>
        <v>0</v>
      </c>
      <c r="I66" s="73" t="n">
        <f aca="false">I8</f>
        <v>0</v>
      </c>
      <c r="J66" s="73" t="str">
        <f aca="false">J8</f>
        <v>2001 Total</v>
      </c>
      <c r="K66" s="73" t="str">
        <f aca="false">K8</f>
        <v>Jan-Feb '02</v>
      </c>
      <c r="L66" s="73" t="n">
        <f aca="false">L8</f>
        <v>37257</v>
      </c>
      <c r="M66" s="73" t="n">
        <f aca="false">M8</f>
        <v>37288</v>
      </c>
      <c r="N66" s="73" t="str">
        <f aca="false">N8</f>
        <v>Mar-Apr '02</v>
      </c>
      <c r="O66" s="73" t="n">
        <f aca="false">O8</f>
        <v>37316</v>
      </c>
      <c r="P66" s="73" t="n">
        <f aca="false">P8</f>
        <v>37347</v>
      </c>
      <c r="Q66" s="73" t="n">
        <f aca="false">Q8</f>
        <v>37377</v>
      </c>
      <c r="R66" s="73" t="n">
        <f aca="false">R8</f>
        <v>37408</v>
      </c>
      <c r="S66" s="73" t="str">
        <f aca="false">S8</f>
        <v>Jul-Aug '02</v>
      </c>
      <c r="T66" s="73" t="n">
        <f aca="false">T8</f>
        <v>37438</v>
      </c>
      <c r="U66" s="73" t="n">
        <f aca="false">U8</f>
        <v>37469</v>
      </c>
      <c r="V66" s="73" t="n">
        <f aca="false">V8</f>
        <v>37500</v>
      </c>
      <c r="W66" s="73" t="str">
        <f aca="false">W8</f>
        <v>Oct-Dec '02</v>
      </c>
      <c r="X66" s="73" t="n">
        <f aca="false">X8</f>
        <v>37530</v>
      </c>
      <c r="Y66" s="73" t="n">
        <f aca="false">Y8</f>
        <v>37561</v>
      </c>
      <c r="Z66" s="73" t="n">
        <f aca="false">Z8</f>
        <v>37591</v>
      </c>
      <c r="AA66" s="73" t="str">
        <f aca="false">AA8</f>
        <v>2002</v>
      </c>
      <c r="AB66" s="73" t="str">
        <f aca="false">AB8</f>
        <v>2003</v>
      </c>
      <c r="AC66" s="73" t="str">
        <f aca="false">AC8</f>
        <v>2004</v>
      </c>
      <c r="AD66" s="73" t="str">
        <f aca="false">AD8</f>
        <v>2005</v>
      </c>
      <c r="AE66" s="73" t="str">
        <f aca="false">AE8</f>
        <v>2006-2010</v>
      </c>
      <c r="AF66" s="73" t="str">
        <f aca="false">AF8</f>
        <v>&gt; 2010</v>
      </c>
      <c r="AG66" s="73" t="str">
        <f aca="false">AG8</f>
        <v>Total Off-Peak</v>
      </c>
      <c r="AH66" s="74"/>
      <c r="AI66" s="25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27"/>
      <c r="GM66" s="27"/>
      <c r="GN66" s="27"/>
      <c r="GO66" s="27"/>
      <c r="GP66" s="27"/>
      <c r="GQ66" s="27"/>
      <c r="GR66" s="27"/>
      <c r="GS66" s="27"/>
      <c r="GT66" s="27"/>
      <c r="GU66" s="27"/>
      <c r="GV66" s="27"/>
      <c r="GW66" s="27"/>
      <c r="GX66" s="27"/>
      <c r="GY66" s="27"/>
      <c r="GZ66" s="27"/>
      <c r="HA66" s="27"/>
      <c r="HB66" s="27"/>
      <c r="HC66" s="27"/>
      <c r="HD66" s="27"/>
      <c r="HE66" s="27"/>
      <c r="HF66" s="27"/>
      <c r="HG66" s="27"/>
      <c r="HH66" s="27"/>
      <c r="HI66" s="27"/>
      <c r="HJ66" s="27"/>
      <c r="HK66" s="27"/>
      <c r="HL66" s="27"/>
      <c r="HM66" s="27"/>
      <c r="HN66" s="27"/>
      <c r="HO66" s="27"/>
      <c r="HP66" s="27"/>
      <c r="HQ66" s="27"/>
      <c r="HR66" s="27"/>
      <c r="HS66" s="27"/>
      <c r="HT66" s="27"/>
      <c r="HU66" s="27"/>
      <c r="HV66" s="27"/>
      <c r="HW66" s="27"/>
      <c r="HX66" s="27"/>
      <c r="HY66" s="27"/>
      <c r="HZ66" s="27"/>
      <c r="IA66" s="27"/>
      <c r="IB66" s="27"/>
      <c r="IC66" s="27"/>
      <c r="ID66" s="27"/>
      <c r="IE66" s="27"/>
      <c r="IF66" s="27"/>
      <c r="IG66" s="27"/>
      <c r="IH66" s="27"/>
      <c r="II66" s="27"/>
      <c r="IJ66" s="27"/>
      <c r="IK66" s="27"/>
      <c r="IL66" s="27"/>
      <c r="IM66" s="27"/>
      <c r="IN66" s="27"/>
      <c r="IO66" s="27"/>
      <c r="IP66" s="27"/>
      <c r="IQ66" s="27"/>
      <c r="IR66" s="27"/>
      <c r="IS66" s="27"/>
      <c r="IT66" s="27"/>
      <c r="IU66" s="27"/>
      <c r="IV66" s="27"/>
      <c r="IW66" s="27"/>
    </row>
    <row r="67" customFormat="false" ht="12.75" hidden="true" customHeight="true" outlineLevel="0" collapsed="false">
      <c r="A67" s="75" t="s">
        <v>18</v>
      </c>
      <c r="B67" s="9" t="s">
        <v>19</v>
      </c>
      <c r="C67" s="31"/>
      <c r="D67" s="31"/>
      <c r="E67" s="31"/>
      <c r="F67" s="31"/>
      <c r="G67" s="31"/>
      <c r="H67" s="31"/>
      <c r="I67" s="31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144"/>
      <c r="AG67" s="42"/>
    </row>
    <row r="68" customFormat="false" ht="11.25" hidden="true" customHeight="false" outlineLevel="0" collapsed="false">
      <c r="A68" s="75" t="s">
        <v>20</v>
      </c>
      <c r="B68" s="38" t="s">
        <v>21</v>
      </c>
      <c r="C68" s="31"/>
      <c r="D68" s="31"/>
      <c r="E68" s="31"/>
      <c r="F68" s="31"/>
      <c r="G68" s="31"/>
      <c r="H68" s="31"/>
      <c r="I68" s="31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144"/>
      <c r="AG68" s="42"/>
    </row>
    <row r="69" customFormat="false" ht="11.25" hidden="true" customHeight="false" outlineLevel="0" collapsed="false">
      <c r="A69" s="75" t="s">
        <v>22</v>
      </c>
      <c r="B69" s="9"/>
      <c r="C69" s="31"/>
      <c r="D69" s="31"/>
      <c r="E69" s="31"/>
      <c r="F69" s="31"/>
      <c r="G69" s="31"/>
      <c r="H69" s="31"/>
      <c r="I69" s="31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144"/>
      <c r="AG69" s="42"/>
    </row>
    <row r="70" customFormat="false" ht="11.25" hidden="true" customHeight="false" outlineLevel="0" collapsed="false">
      <c r="A70" s="75" t="s">
        <v>23</v>
      </c>
      <c r="B70" s="9"/>
      <c r="C70" s="31"/>
      <c r="D70" s="31"/>
      <c r="E70" s="31"/>
      <c r="F70" s="31"/>
      <c r="G70" s="31"/>
      <c r="H70" s="31"/>
      <c r="I70" s="31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144"/>
      <c r="AG70" s="42"/>
    </row>
    <row r="71" customFormat="false" ht="11.25" hidden="true" customHeight="false" outlineLevel="0" collapsed="false">
      <c r="A71" s="75" t="s">
        <v>24</v>
      </c>
      <c r="B71" s="44" t="s">
        <v>25</v>
      </c>
      <c r="C71" s="31"/>
      <c r="D71" s="31"/>
      <c r="E71" s="31"/>
      <c r="F71" s="31"/>
      <c r="G71" s="31"/>
      <c r="H71" s="31"/>
      <c r="I71" s="31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144"/>
      <c r="AG71" s="42"/>
    </row>
    <row r="72" customFormat="false" ht="11.25" hidden="true" customHeight="false" outlineLevel="0" collapsed="false">
      <c r="A72" s="75" t="s">
        <v>26</v>
      </c>
      <c r="B72" s="9"/>
      <c r="C72" s="51"/>
      <c r="D72" s="51"/>
      <c r="E72" s="51"/>
      <c r="F72" s="31"/>
      <c r="G72" s="51"/>
      <c r="H72" s="51"/>
      <c r="I72" s="51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144"/>
      <c r="AG72" s="42"/>
    </row>
    <row r="73" customFormat="false" ht="15" hidden="false" customHeight="true" outlineLevel="0" collapsed="false">
      <c r="A73" s="52" t="s">
        <v>27</v>
      </c>
      <c r="B73" s="1" t="s">
        <v>27</v>
      </c>
      <c r="C73" s="78" t="n">
        <f aca="false">C15/'[2]Gas Curve Summary'!D13*1000</f>
        <v>8041.58490342937</v>
      </c>
      <c r="D73" s="78" t="n">
        <f aca="false">D15/'[2]Gas Curve Summary'!D14*1000</f>
        <v>7986.74004388098</v>
      </c>
      <c r="E73" s="78" t="n">
        <f aca="false">E15/('[2]Gas Curve Summary'!B15+'[2]Gas Curve Summary'!C15)*1000</f>
        <v>7394.62333813048</v>
      </c>
      <c r="F73" s="78" t="n">
        <f aca="false">F15/AVERAGE('[2]Gas Curve Summary'!D16:D18)*1000</f>
        <v>8134.77337960978</v>
      </c>
      <c r="G73" s="78"/>
      <c r="H73" s="78"/>
      <c r="I73" s="78"/>
      <c r="J73" s="79" t="n">
        <f aca="false">AVERAGE(C73:F73)</f>
        <v>7889.43041626265</v>
      </c>
      <c r="K73" s="78" t="n">
        <f aca="false">AVERAGE(L73,M73)</f>
        <v>7987.21277047005</v>
      </c>
      <c r="L73" s="78" t="n">
        <f aca="false">$L15/'[2]Gas Curve Summary'!$D19*1000</f>
        <v>8056.21230876054</v>
      </c>
      <c r="M73" s="78" t="n">
        <f aca="false">$M15/'[2]Gas Curve Summary'!$D20*1000</f>
        <v>7918.21323217957</v>
      </c>
      <c r="N73" s="78" t="n">
        <f aca="false">AVERAGE(O73:P73)</f>
        <v>7027.45216721203</v>
      </c>
      <c r="O73" s="78" t="n">
        <f aca="false">$O15/'[2]Gas Curve Summary'!$D16*1000</f>
        <v>7295.75800959699</v>
      </c>
      <c r="P73" s="78" t="n">
        <f aca="false">$P15/'[2]Gas Curve Summary'!$D22*1000</f>
        <v>6759.14632482708</v>
      </c>
      <c r="Q73" s="78" t="n">
        <f aca="false">$Q15/'[2]Gas Curve Summary'!$D23*1000</f>
        <v>6530.13296731928</v>
      </c>
      <c r="R73" s="78" t="n">
        <f aca="false">$R15/'[2]Gas Curve Summary'!$D24*1000</f>
        <v>6494.98808055295</v>
      </c>
      <c r="S73" s="78" t="n">
        <f aca="false">AVERAGE(T73:U73)</f>
        <v>6518.19859594629</v>
      </c>
      <c r="T73" s="78" t="n">
        <f aca="false">$T15/'[2]Gas Curve Summary'!$D25*1000</f>
        <v>6567.98257005442</v>
      </c>
      <c r="U73" s="78" t="n">
        <f aca="false">$U15/'[2]Gas Curve Summary'!$D26*1000</f>
        <v>6468.41462183817</v>
      </c>
      <c r="V73" s="78" t="n">
        <f aca="false">$V15/'[2]Gas Curve Summary'!$D27*1000</f>
        <v>5650.90819800215</v>
      </c>
      <c r="W73" s="78" t="n">
        <f aca="false">AVERAGE(X73:Z73)</f>
        <v>6489.84132940208</v>
      </c>
      <c r="X73" s="78" t="n">
        <f aca="false">$X15/'[2]Gas Curve Summary'!$D28*1000</f>
        <v>6365.59058759266</v>
      </c>
      <c r="Y73" s="78" t="n">
        <f aca="false">$Y15/'[2]Gas Curve Summary'!$D29*1000</f>
        <v>6733.51151310564</v>
      </c>
      <c r="Z73" s="78" t="n">
        <f aca="false">$Z15/'[2]Gas Curve Summary'!$D30*1000</f>
        <v>6370.42188750795</v>
      </c>
      <c r="AA73" s="79" t="n">
        <f aca="false">AA15/AVERAGE('[2]Gas Curve Summary'!D19:D30)*1000</f>
        <v>6701.68553859104</v>
      </c>
      <c r="AB73" s="79" t="n">
        <f aca="false">AB15/AVERAGE('[2]Gas Curve Summary'!D31:D42)*1000</f>
        <v>6182.95491313407</v>
      </c>
      <c r="AC73" s="79" t="n">
        <f aca="false">AC15/AVERAGE('[2]Gas Curve Summary'!D43:D54)*1000</f>
        <v>6059.98470088736</v>
      </c>
      <c r="AD73" s="79" t="n">
        <f aca="false">AD15/AVERAGE('[2]Gas Curve Summary'!D55:D66)*1000</f>
        <v>5998.86381880207</v>
      </c>
      <c r="AE73" s="79" t="n">
        <f aca="false">AE15/AVERAGE('[2]Gas Curve Summary'!D67:D124)*1000</f>
        <v>6078.5697636351</v>
      </c>
      <c r="AF73" s="92" t="n">
        <f aca="false">AVERAGE(AC73,AD73,AE73)</f>
        <v>6045.80609444151</v>
      </c>
      <c r="AG73" s="84" t="n">
        <f aca="false">AVERAGE(J73,AA73,AB73,AE73)</f>
        <v>6713.16015790571</v>
      </c>
    </row>
    <row r="74" customFormat="false" ht="13.7" hidden="false" customHeight="true" outlineLevel="0" collapsed="false">
      <c r="A74" s="52" t="s">
        <v>28</v>
      </c>
      <c r="B74" s="1" t="s">
        <v>28</v>
      </c>
      <c r="C74" s="78" t="n">
        <f aca="false">C16/'[2]Gas Curve Summary'!J13*1000</f>
        <v>4536.61222033132</v>
      </c>
      <c r="D74" s="78" t="n">
        <f aca="false">D16/'[2]Gas Curve Summary'!J14*1000</f>
        <v>3670.84218257961</v>
      </c>
      <c r="E74" s="78" t="n">
        <f aca="false">E16/'[2]Gas Curve Summary'!J15*1000</f>
        <v>3671.82981309072</v>
      </c>
      <c r="F74" s="78" t="n">
        <f aca="false">F16/AVERAGE('[2]Gas Curve Summary'!J16:J18)*1000</f>
        <v>5068.70817881551</v>
      </c>
      <c r="G74" s="78"/>
      <c r="H74" s="78"/>
      <c r="I74" s="78"/>
      <c r="J74" s="79" t="n">
        <f aca="false">AVERAGE(C74:F74)</f>
        <v>4236.99809870429</v>
      </c>
      <c r="K74" s="78" t="n">
        <f aca="false">AVERAGE(L74,M74)</f>
        <v>5150.63094286095</v>
      </c>
      <c r="L74" s="78" t="n">
        <f aca="false">$L16/'[2]Gas Curve Summary'!$J19*1000</f>
        <v>5103.47487708899</v>
      </c>
      <c r="M74" s="78" t="n">
        <f aca="false">$M16/'[2]Gas Curve Summary'!$J20*1000</f>
        <v>5197.78700863291</v>
      </c>
      <c r="N74" s="78" t="n">
        <f aca="false">AVERAGE(O74:P74)</f>
        <v>5501.3945810944</v>
      </c>
      <c r="O74" s="78" t="n">
        <f aca="false">$O16/'[2]Gas Curve Summary'!$J16*1000</f>
        <v>5548.73446150808</v>
      </c>
      <c r="P74" s="78" t="n">
        <f aca="false">$P16/'[2]Gas Curve Summary'!$J22*1000</f>
        <v>5454.05470068073</v>
      </c>
      <c r="Q74" s="78" t="n">
        <f aca="false">$Q16/'[2]Gas Curve Summary'!$J23*1000</f>
        <v>5513.55437952263</v>
      </c>
      <c r="R74" s="78" t="n">
        <f aca="false">$R16/'[2]Gas Curve Summary'!$J24*1000</f>
        <v>5223.52959127987</v>
      </c>
      <c r="S74" s="78" t="n">
        <f aca="false">AVERAGE(T74:U74)</f>
        <v>4538.02246938075</v>
      </c>
      <c r="T74" s="78" t="n">
        <f aca="false">$T16/'[2]Gas Curve Summary'!$J25*1000</f>
        <v>4726.6360062951</v>
      </c>
      <c r="U74" s="78" t="n">
        <f aca="false">$U16/'[2]Gas Curve Summary'!$J26*1000</f>
        <v>4349.40893246641</v>
      </c>
      <c r="V74" s="78" t="n">
        <f aca="false">$V16/'[2]Gas Curve Summary'!$J27*1000</f>
        <v>4059.13320782457</v>
      </c>
      <c r="W74" s="78" t="n">
        <f aca="false">AVERAGE(X74:Z74)</f>
        <v>4844.36580688975</v>
      </c>
      <c r="X74" s="78" t="n">
        <f aca="false">$X16/'[2]Gas Curve Summary'!$J28*1000</f>
        <v>4832.11927738366</v>
      </c>
      <c r="Y74" s="78" t="n">
        <f aca="false">$Y16/'[2]Gas Curve Summary'!$J29*1000</f>
        <v>4915.65321849821</v>
      </c>
      <c r="Z74" s="78" t="n">
        <f aca="false">$Z16/'[2]Gas Curve Summary'!$J30*1000</f>
        <v>4785.32492478738</v>
      </c>
      <c r="AA74" s="79" t="n">
        <f aca="false">AA16/AVERAGE('[2]Gas Curve Summary'!J19:J30)*1000</f>
        <v>4908.3568505981</v>
      </c>
      <c r="AB74" s="79" t="n">
        <f aca="false">AB16/AVERAGE('[2]Gas Curve Summary'!J31:J42)*1000</f>
        <v>4901.83867306802</v>
      </c>
      <c r="AC74" s="79" t="n">
        <f aca="false">AC16/AVERAGE('[2]Gas Curve Summary'!J43:J54)*1000</f>
        <v>4869.40958563518</v>
      </c>
      <c r="AD74" s="79" t="n">
        <f aca="false">AD16/AVERAGE('[2]Gas Curve Summary'!J55:J66)*1000</f>
        <v>4889.2703412784</v>
      </c>
      <c r="AE74" s="79" t="n">
        <f aca="false">AE16/AVERAGE('[2]Gas Curve Summary'!J67:J124)*1000</f>
        <v>5170.96239242404</v>
      </c>
      <c r="AF74" s="92" t="n">
        <f aca="false">AVERAGE(AC74,AD74,AE74)</f>
        <v>4976.54743977921</v>
      </c>
      <c r="AG74" s="84" t="n">
        <f aca="false">AVERAGE(J74,AA74,AB74,AE74)</f>
        <v>4804.53900369861</v>
      </c>
    </row>
    <row r="75" customFormat="false" ht="13.7" hidden="false" customHeight="true" outlineLevel="0" collapsed="false">
      <c r="A75" s="52" t="s">
        <v>29</v>
      </c>
      <c r="B75" s="1" t="s">
        <v>30</v>
      </c>
      <c r="C75" s="78" t="n">
        <f aca="false">C17/'[2]Gas Curve Summary'!J13*1000</f>
        <v>9636.12712015917</v>
      </c>
      <c r="D75" s="78" t="n">
        <f aca="false">D17/'[2]Gas Curve Summary'!J14*1000</f>
        <v>6893.31973525028</v>
      </c>
      <c r="E75" s="78" t="n">
        <f aca="false">E17/'[2]Gas Curve Summary'!J15*1000</f>
        <v>6655.19219736087</v>
      </c>
      <c r="F75" s="78" t="n">
        <f aca="false">F17/AVERAGE('[2]Gas Curve Summary'!J16:J18)*1000</f>
        <v>8579.42214704507</v>
      </c>
      <c r="G75" s="78"/>
      <c r="H75" s="78"/>
      <c r="I75" s="78"/>
      <c r="J75" s="79" t="n">
        <f aca="false">AVERAGE(C75:F75)</f>
        <v>7941.01529995385</v>
      </c>
      <c r="K75" s="78" t="n">
        <f aca="false">AVERAGE(L75,M75)</f>
        <v>8233.28612003969</v>
      </c>
      <c r="L75" s="78" t="n">
        <f aca="false">$L17/'[2]Gas Curve Summary'!$J19*1000</f>
        <v>8319.19740221975</v>
      </c>
      <c r="M75" s="78" t="n">
        <f aca="false">$M17/'[2]Gas Curve Summary'!$J20*1000</f>
        <v>8147.37483785964</v>
      </c>
      <c r="N75" s="78" t="n">
        <f aca="false">AVERAGE(O75:P75)</f>
        <v>8058.29868732831</v>
      </c>
      <c r="O75" s="78" t="n">
        <f aca="false">$O17/'[2]Gas Curve Summary'!$J21*1000</f>
        <v>7891.13008230229</v>
      </c>
      <c r="P75" s="78" t="n">
        <f aca="false">$P17/'[2]Gas Curve Summary'!$J22*1000</f>
        <v>8225.46729235433</v>
      </c>
      <c r="Q75" s="78" t="n">
        <f aca="false">$Q17/'[2]Gas Curve Summary'!$J23*1000</f>
        <v>9056.32363474</v>
      </c>
      <c r="R75" s="78" t="n">
        <f aca="false">$R17/'[2]Gas Curve Summary'!$J24*1000</f>
        <v>8012.94088924632</v>
      </c>
      <c r="S75" s="78" t="n">
        <f aca="false">AVERAGE(T75:U75)</f>
        <v>7663.76404067845</v>
      </c>
      <c r="T75" s="78" t="n">
        <f aca="false">$T17/'[2]Gas Curve Summary'!$J25*1000</f>
        <v>8012.61285764224</v>
      </c>
      <c r="U75" s="78" t="n">
        <f aca="false">$U17/'[2]Gas Curve Summary'!$J26*1000</f>
        <v>7314.91522371465</v>
      </c>
      <c r="V75" s="78" t="n">
        <f aca="false">$V17/'[2]Gas Curve Summary'!$J27*1000</f>
        <v>5802.29226361032</v>
      </c>
      <c r="W75" s="78" t="n">
        <f aca="false">AVERAGE(X75:Z75)</f>
        <v>7337.60211985178</v>
      </c>
      <c r="X75" s="78" t="n">
        <f aca="false">$X17/'[2]Gas Curve Summary'!$J28*1000</f>
        <v>7097.72740265601</v>
      </c>
      <c r="Y75" s="78" t="n">
        <f aca="false">$Y17/'[2]Gas Curve Summary'!$J29*1000</f>
        <v>7281.48442827916</v>
      </c>
      <c r="Z75" s="78" t="n">
        <f aca="false">$Z17/'[2]Gas Curve Summary'!$J30*1000</f>
        <v>7633.59452862017</v>
      </c>
      <c r="AA75" s="79" t="n">
        <f aca="false">AA17/AVERAGE('[2]Gas Curve Summary'!J19:J30)*1000</f>
        <v>7678.23677639978</v>
      </c>
      <c r="AB75" s="79" t="n">
        <f aca="false">AB17/AVERAGE('[2]Gas Curve Summary'!J31:J42)*1000</f>
        <v>7177.80724234714</v>
      </c>
      <c r="AC75" s="79" t="n">
        <f aca="false">AC17/AVERAGE('[2]Gas Curve Summary'!J43:J54)*1000</f>
        <v>6953.04546650259</v>
      </c>
      <c r="AD75" s="79" t="n">
        <f aca="false">AD17/AVERAGE('[2]Gas Curve Summary'!J55:J66)*1000</f>
        <v>6813.38123361109</v>
      </c>
      <c r="AE75" s="79" t="n">
        <f aca="false">AE17/AVERAGE('[2]Gas Curve Summary'!J67:J123)*1000</f>
        <v>6796.31295976671</v>
      </c>
      <c r="AF75" s="80" t="n">
        <f aca="false">AVERAGE(AC75,AD75,AE75)</f>
        <v>6854.24655329347</v>
      </c>
      <c r="AG75" s="84" t="n">
        <f aca="false">AVERAGE(J75:AE75)</f>
        <v>7611.26412680565</v>
      </c>
    </row>
    <row r="76" customFormat="false" ht="13.7" hidden="false" customHeight="true" outlineLevel="0" collapsed="false">
      <c r="A76" s="52" t="s">
        <v>31</v>
      </c>
      <c r="B76" s="1" t="s">
        <v>30</v>
      </c>
      <c r="C76" s="78" t="n">
        <f aca="false">C18/'[2]Gas Curve Summary'!J13*1000</f>
        <v>8006.21334417281</v>
      </c>
      <c r="D76" s="78" t="n">
        <f aca="false">D18/'[2]Gas Curve Summary'!J14*1000</f>
        <v>6424.68134654054</v>
      </c>
      <c r="E76" s="78" t="n">
        <f aca="false">E18/'[2]Gas Curve Summary'!J15*1000</f>
        <v>5058.32855230446</v>
      </c>
      <c r="F76" s="78" t="n">
        <f aca="false">F18/AVERAGE('[2]Gas Curve Summary'!J16:J18)*1000</f>
        <v>6522.90946122299</v>
      </c>
      <c r="G76" s="78"/>
      <c r="H76" s="78"/>
      <c r="I76" s="78"/>
      <c r="J76" s="79" t="n">
        <f aca="false">AVERAGE(C76:F76)</f>
        <v>6503.0331760602</v>
      </c>
      <c r="K76" s="78" t="n">
        <f aca="false">AVERAGE(L76,M76)</f>
        <v>6826.44611355264</v>
      </c>
      <c r="L76" s="78" t="n">
        <f aca="false">$L18/'[2]Gas Curve Summary'!$J19*1000</f>
        <v>7079.72680974075</v>
      </c>
      <c r="M76" s="78" t="n">
        <f aca="false">$M18/'[2]Gas Curve Summary'!$J20*1000</f>
        <v>6573.16541736453</v>
      </c>
      <c r="N76" s="78" t="n">
        <f aca="false">AVERAGE(O76:P76)</f>
        <v>5924.00722058247</v>
      </c>
      <c r="O76" s="78" t="n">
        <f aca="false">$O18/'[2]Gas Curve Summary'!$J21*1000</f>
        <v>5739.92742543795</v>
      </c>
      <c r="P76" s="78" t="n">
        <f aca="false">$P18/'[2]Gas Curve Summary'!$J22*1000</f>
        <v>6108.08701572699</v>
      </c>
      <c r="Q76" s="78" t="n">
        <f aca="false">$Q18/'[2]Gas Curve Summary'!$J23*1000</f>
        <v>6112.32300661645</v>
      </c>
      <c r="R76" s="78" t="n">
        <f aca="false">$R18/'[2]Gas Curve Summary'!$J24*1000</f>
        <v>5882.41164263557</v>
      </c>
      <c r="S76" s="78" t="n">
        <f aca="false">AVERAGE(T76:U76)</f>
        <v>5181.76441720464</v>
      </c>
      <c r="T76" s="78" t="n">
        <f aca="false">$T18/'[2]Gas Curve Summary'!$J25*1000</f>
        <v>5318.11647820124</v>
      </c>
      <c r="U76" s="78" t="n">
        <f aca="false">$U18/'[2]Gas Curve Summary'!$J26*1000</f>
        <v>5045.41235620805</v>
      </c>
      <c r="V76" s="78" t="n">
        <f aca="false">$V18/'[2]Gas Curve Summary'!$J27*1000</f>
        <v>4699.14029184249</v>
      </c>
      <c r="W76" s="78" t="n">
        <f aca="false">AVERAGE(X76:Z76)</f>
        <v>5517.18036554817</v>
      </c>
      <c r="X76" s="78" t="n">
        <f aca="false">$X18/'[2]Gas Curve Summary'!$J28*1000</f>
        <v>5366.50999619248</v>
      </c>
      <c r="Y76" s="78" t="n">
        <f aca="false">$Y18/'[2]Gas Curve Summary'!$J29*1000</f>
        <v>5450.10189490851</v>
      </c>
      <c r="Z76" s="78" t="n">
        <f aca="false">$Z18/'[2]Gas Curve Summary'!$J30*1000</f>
        <v>5734.92920554354</v>
      </c>
      <c r="AA76" s="79" t="n">
        <f aca="false">AA18/AVERAGE('[2]Gas Curve Summary'!J19:J30)*1000</f>
        <v>5715.42678340368</v>
      </c>
      <c r="AB76" s="79" t="n">
        <f aca="false">AB18/AVERAGE('[2]Gas Curve Summary'!J31:J42)*1000</f>
        <v>6191.56031580419</v>
      </c>
      <c r="AC76" s="79" t="n">
        <f aca="false">AC18/AVERAGE('[2]Gas Curve Summary'!J43:J54)*1000</f>
        <v>5750.70479569076</v>
      </c>
      <c r="AD76" s="79" t="n">
        <f aca="false">AD18/AVERAGE('[2]Gas Curve Summary'!J55:J66)*1000</f>
        <v>5558.58549179757</v>
      </c>
      <c r="AE76" s="79" t="n">
        <f aca="false">AE18/AVERAGE('[2]Gas Curve Summary'!J67:J123)*1000</f>
        <v>5441.18471214235</v>
      </c>
      <c r="AF76" s="80" t="n">
        <f aca="false">AVERAGE(AC76,AD76,AE76)</f>
        <v>5583.49166654356</v>
      </c>
      <c r="AG76" s="84" t="n">
        <f aca="false">AVERAGE(J76:AE76)</f>
        <v>5805.44295146387</v>
      </c>
    </row>
    <row r="77" customFormat="false" ht="13.7" hidden="false" customHeight="true" outlineLevel="0" collapsed="false">
      <c r="A77" s="52" t="s">
        <v>32</v>
      </c>
      <c r="B77" s="1" t="s">
        <v>30</v>
      </c>
      <c r="C77" s="78" t="n">
        <f aca="false">C19/'[2]Gas Curve Summary'!J13*1000</f>
        <v>11218.4974819268</v>
      </c>
      <c r="D77" s="78" t="n">
        <f aca="false">D19/'[2]Gas Curve Summary'!J14*1000</f>
        <v>7731.50117056373</v>
      </c>
      <c r="E77" s="78" t="n">
        <f aca="false">E19/'[2]Gas Curve Summary'!J15*1000</f>
        <v>7228.9156626506</v>
      </c>
      <c r="F77" s="78" t="n">
        <f aca="false">F19/AVERAGE('[2]Gas Curve Summary'!J16:J18)*1000</f>
        <v>9276.13505246695</v>
      </c>
      <c r="G77" s="78"/>
      <c r="H77" s="78"/>
      <c r="I77" s="78"/>
      <c r="J77" s="79" t="n">
        <f aca="false">AVERAGE(C77:F77)</f>
        <v>8863.76234190202</v>
      </c>
      <c r="K77" s="78" t="n">
        <f aca="false">AVERAGE(L77,M77)</f>
        <v>9391.74346523898</v>
      </c>
      <c r="L77" s="78" t="n">
        <f aca="false">$L19/'[2]Gas Curve Summary'!$J19*1000</f>
        <v>9191.58629380119</v>
      </c>
      <c r="M77" s="78" t="n">
        <f aca="false">$M19/'[2]Gas Curve Summary'!$J20*1000</f>
        <v>9591.90063667676</v>
      </c>
      <c r="N77" s="78" t="n">
        <f aca="false">AVERAGE(O77:P77)</f>
        <v>9074.91908989913</v>
      </c>
      <c r="O77" s="78" t="n">
        <f aca="false">$O19/'[2]Gas Curve Summary'!$J21*1000</f>
        <v>9767.2739394016</v>
      </c>
      <c r="P77" s="78" t="n">
        <f aca="false">$P19/'[2]Gas Curve Summary'!$J22*1000</f>
        <v>8382.56424039665</v>
      </c>
      <c r="Q77" s="78" t="n">
        <f aca="false">$Q19/'[2]Gas Curve Summary'!$J23*1000</f>
        <v>9006.91199578198</v>
      </c>
      <c r="R77" s="78" t="n">
        <f aca="false">$R19/'[2]Gas Curve Summary'!$J24*1000</f>
        <v>10624.7055951287</v>
      </c>
      <c r="S77" s="78" t="n">
        <f aca="false">AVERAGE(T77:U77)</f>
        <v>8033.97081411361</v>
      </c>
      <c r="T77" s="78" t="n">
        <f aca="false">$T19/'[2]Gas Curve Summary'!$J25*1000</f>
        <v>9027.06657880212</v>
      </c>
      <c r="U77" s="78" t="n">
        <f aca="false">$U19/'[2]Gas Curve Summary'!$J26*1000</f>
        <v>7040.8750494251</v>
      </c>
      <c r="V77" s="78" t="n">
        <f aca="false">$V19/'[2]Gas Curve Summary'!$J27*1000</f>
        <v>6614.13562559694</v>
      </c>
      <c r="W77" s="78" t="n">
        <f aca="false">AVERAGE(X77:Z77)</f>
        <v>7832.96215823528</v>
      </c>
      <c r="X77" s="78" t="n">
        <f aca="false">$X19/'[2]Gas Curve Summary'!$J28*1000</f>
        <v>7589.37303314044</v>
      </c>
      <c r="Y77" s="78" t="n">
        <f aca="false">$Y19/'[2]Gas Curve Summary'!$J29*1000</f>
        <v>7785.86042282337</v>
      </c>
      <c r="Z77" s="78" t="n">
        <f aca="false">$Z19/'[2]Gas Curve Summary'!$J30*1000</f>
        <v>8123.65301874204</v>
      </c>
      <c r="AA77" s="79" t="n">
        <f aca="false">AA19/AVERAGE('[2]Gas Curve Summary'!J19:J30)*1000</f>
        <v>8502.84825358013</v>
      </c>
      <c r="AB77" s="79" t="n">
        <f aca="false">AB19/AVERAGE('[2]Gas Curve Summary'!J31:J42)*1000</f>
        <v>7881.49536938596</v>
      </c>
      <c r="AC77" s="79" t="n">
        <f aca="false">AC19/AVERAGE('[2]Gas Curve Summary'!J43:J54)*1000</f>
        <v>7585.34737249311</v>
      </c>
      <c r="AD77" s="79" t="n">
        <f aca="false">AD19/AVERAGE('[2]Gas Curve Summary'!J55:J66)*1000</f>
        <v>7439.65222178752</v>
      </c>
      <c r="AE77" s="79" t="n">
        <f aca="false">AE19/AVERAGE('[2]Gas Curve Summary'!J67:J123)*1000</f>
        <v>7400.06917812704</v>
      </c>
      <c r="AF77" s="80" t="n">
        <f aca="false">AVERAGE(AC77,AD77,AE77)</f>
        <v>7475.02292413589</v>
      </c>
      <c r="AG77" s="84" t="n">
        <f aca="false">AVERAGE(J77:AE77)</f>
        <v>8397.84894065817</v>
      </c>
    </row>
    <row r="78" customFormat="false" ht="13.7" hidden="false" customHeight="true" outlineLevel="0" collapsed="false">
      <c r="A78" s="52" t="s">
        <v>33</v>
      </c>
      <c r="B78" s="1" t="s">
        <v>33</v>
      </c>
      <c r="C78" s="78" t="n">
        <f aca="false">C20/'[2]Gas Curve Summary'!F13*1000</f>
        <v>4781.04946907736</v>
      </c>
      <c r="D78" s="78" t="n">
        <f aca="false">D20/'[2]Gas Curve Summary'!F14*1000</f>
        <v>4843.36085293863</v>
      </c>
      <c r="E78" s="78" t="n">
        <f aca="false">E20/'[2]Gas Curve Summary'!B15*1000</f>
        <v>5283.36953511361</v>
      </c>
      <c r="F78" s="78" t="n">
        <f aca="false">F16/AVERAGE('[2]Gas Curve Summary'!F16:F18)*1000</f>
        <v>5647.0853476732</v>
      </c>
      <c r="G78" s="78"/>
      <c r="H78" s="78"/>
      <c r="I78" s="78"/>
      <c r="J78" s="79" t="n">
        <f aca="false">AVERAGE(C78:F78)</f>
        <v>5138.7163012007</v>
      </c>
      <c r="K78" s="78" t="n">
        <f aca="false">AVERAGE(L78,M78)</f>
        <v>4738.35558710837</v>
      </c>
      <c r="L78" s="78" t="n">
        <f aca="false">$L20/'[2]Gas Curve Summary'!$F19*1000</f>
        <v>4867.25986719322</v>
      </c>
      <c r="M78" s="78" t="n">
        <f aca="false">$M20/'[2]Gas Curve Summary'!$F20*1000</f>
        <v>4609.45130702353</v>
      </c>
      <c r="N78" s="78" t="n">
        <f aca="false">AVERAGE(O78:P78)</f>
        <v>4596.4179127117</v>
      </c>
      <c r="O78" s="78" t="n">
        <f aca="false">$O20/'[2]Gas Curve Summary'!$F21*1000</f>
        <v>4628.37454541297</v>
      </c>
      <c r="P78" s="78" t="n">
        <f aca="false">$P20/'[2]Gas Curve Summary'!$F22*1000</f>
        <v>4564.46128001044</v>
      </c>
      <c r="Q78" s="78" t="n">
        <f aca="false">$Q20/'[2]Gas Curve Summary'!$F23*1000</f>
        <v>4963.59230283447</v>
      </c>
      <c r="R78" s="78" t="n">
        <f aca="false">$R20/'[2]Gas Curve Summary'!$F24*1000</f>
        <v>5959.89329292175</v>
      </c>
      <c r="S78" s="78" t="n">
        <f aca="false">AVERAGE(T78:U78)</f>
        <v>6490.67286525976</v>
      </c>
      <c r="T78" s="78" t="n">
        <f aca="false">$T20/'[2]Gas Curve Summary'!$F25*1000</f>
        <v>6431.2992330895</v>
      </c>
      <c r="U78" s="78" t="n">
        <f aca="false">$U20/'[2]Gas Curve Summary'!$F26*1000</f>
        <v>6550.04649743001</v>
      </c>
      <c r="V78" s="78" t="n">
        <f aca="false">$V20/'[2]Gas Curve Summary'!$F27*1000</f>
        <v>4816.42849992042</v>
      </c>
      <c r="W78" s="78" t="n">
        <f aca="false">AVERAGE(X78:Z78)</f>
        <v>4612.74480762792</v>
      </c>
      <c r="X78" s="78" t="n">
        <f aca="false">$X20/'[2]Gas Curve Summary'!$F28*1000</f>
        <v>4317.3834810585</v>
      </c>
      <c r="Y78" s="78" t="n">
        <f aca="false">$Y20/'[2]Gas Curve Summary'!$F29*1000</f>
        <v>4446.19876623575</v>
      </c>
      <c r="Z78" s="78" t="n">
        <f aca="false">$Z20/'[2]Gas Curve Summary'!$F30*1000</f>
        <v>5074.6521755895</v>
      </c>
      <c r="AA78" s="79" t="n">
        <f aca="false">AA20/AVERAGE('[2]Gas Curve Summary'!F19:F30)*1000</f>
        <v>5106.98561119178</v>
      </c>
      <c r="AB78" s="79" t="n">
        <f aca="false">AB20/AVERAGE('[2]Gas Curve Summary'!F31:F42)*1000</f>
        <v>5150.09469905827</v>
      </c>
      <c r="AC78" s="79" t="n">
        <f aca="false">AC20/AVERAGE('[2]Gas Curve Summary'!F43:F54)*1000</f>
        <v>5414.76351362245</v>
      </c>
      <c r="AD78" s="79" t="n">
        <f aca="false">AD20/AVERAGE('[2]Gas Curve Summary'!F55:F66)*1000</f>
        <v>5458.02584455411</v>
      </c>
      <c r="AE78" s="79" t="n">
        <f aca="false">AE20/AVERAGE('[2]Gas Curve Summary'!F67:F124)*1000</f>
        <v>5462.55330853954</v>
      </c>
      <c r="AF78" s="92" t="n">
        <f aca="false">AVERAGE(AC78,AD78,AE78)</f>
        <v>5445.1142222387</v>
      </c>
      <c r="AG78" s="84" t="n">
        <f aca="false">AVERAGE(J78,AA78,AB78,AE78)</f>
        <v>5214.58747999757</v>
      </c>
    </row>
    <row r="79" customFormat="false" ht="13.7" hidden="false" customHeight="true" outlineLevel="0" collapsed="false">
      <c r="A79" s="52" t="s">
        <v>34</v>
      </c>
      <c r="B79" s="1" t="s">
        <v>35</v>
      </c>
      <c r="C79" s="78" t="n">
        <f aca="false">C21/'[2]Gas Curve Summary'!F13*1000</f>
        <v>4754.31220636247</v>
      </c>
      <c r="D79" s="78" t="n">
        <f aca="false">D21/'[2]Gas Curve Summary'!F14*1000</f>
        <v>4740.13943592998</v>
      </c>
      <c r="E79" s="78" t="n">
        <f aca="false">E21/'[2]Gas Curve Summary'!F15*1000</f>
        <v>4974.7700293505</v>
      </c>
      <c r="F79" s="78" t="n">
        <f aca="false">F21/AVERAGE('[2]Gas Curve Summary'!F16:F18)*1000</f>
        <v>4111.38657386092</v>
      </c>
      <c r="G79" s="78"/>
      <c r="H79" s="78"/>
      <c r="I79" s="78"/>
      <c r="J79" s="79" t="n">
        <f aca="false">AVERAGE(C79:F79)</f>
        <v>4645.15206137597</v>
      </c>
      <c r="K79" s="78" t="n">
        <f aca="false">AVERAGE(L79,M79)</f>
        <v>4657.86834119512</v>
      </c>
      <c r="L79" s="78" t="n">
        <f aca="false">$L21/'[2]Gas Curve Summary'!$F19*1000</f>
        <v>4786.28080419934</v>
      </c>
      <c r="M79" s="78" t="n">
        <f aca="false">$M21/'[2]Gas Curve Summary'!$F20*1000</f>
        <v>4529.45587819089</v>
      </c>
      <c r="N79" s="78" t="n">
        <f aca="false">AVERAGE(O79:P79)</f>
        <v>4511.27921397115</v>
      </c>
      <c r="O79" s="78" t="n">
        <f aca="false">$O21/'[2]Gas Curve Summary'!$F21*1000</f>
        <v>4548.86595976811</v>
      </c>
      <c r="P79" s="78" t="n">
        <f aca="false">$P21/'[2]Gas Curve Summary'!$F22*1000</f>
        <v>4473.69246817419</v>
      </c>
      <c r="Q79" s="78" t="n">
        <f aca="false">$Q21/'[2]Gas Curve Summary'!$F23*1000</f>
        <v>4873.73202107901</v>
      </c>
      <c r="R79" s="78" t="n">
        <f aca="false">$R21/'[2]Gas Curve Summary'!$F24*1000</f>
        <v>5879.67938917844</v>
      </c>
      <c r="S79" s="78" t="n">
        <f aca="false">AVERAGE(T79:U79)</f>
        <v>6406.01623775857</v>
      </c>
      <c r="T79" s="78" t="n">
        <f aca="false">$T21/'[2]Gas Curve Summary'!$F25*1000</f>
        <v>6344.51311886778</v>
      </c>
      <c r="U79" s="78" t="n">
        <f aca="false">$U21/'[2]Gas Curve Summary'!$F26*1000</f>
        <v>6467.51935664936</v>
      </c>
      <c r="V79" s="78" t="n">
        <f aca="false">$V21/'[2]Gas Curve Summary'!$F27*1000</f>
        <v>4735.15411760572</v>
      </c>
      <c r="W79" s="78" t="n">
        <f aca="false">AVERAGE(X79:Z79)</f>
        <v>4531.92346756315</v>
      </c>
      <c r="X79" s="78" t="n">
        <f aca="false">$X21/'[2]Gas Curve Summary'!$F28*1000</f>
        <v>4230.48302413029</v>
      </c>
      <c r="Y79" s="78" t="n">
        <f aca="false">$Y21/'[2]Gas Curve Summary'!$F29*1000</f>
        <v>4367.26469197457</v>
      </c>
      <c r="Z79" s="78" t="n">
        <f aca="false">$Z21/'[2]Gas Curve Summary'!$F30*1000</f>
        <v>4998.0226865846</v>
      </c>
      <c r="AA79" s="79" t="n">
        <f aca="false">AA21/AVERAGE('[2]Gas Curve Summary'!F19:F30)*1000</f>
        <v>5024.32118967571</v>
      </c>
      <c r="AB79" s="79" t="n">
        <f aca="false">AB21/AVERAGE('[2]Gas Curve Summary'!F31:F42)*1000</f>
        <v>5099.37072775109</v>
      </c>
      <c r="AC79" s="79" t="n">
        <f aca="false">AC21/AVERAGE('[2]Gas Curve Summary'!F43:F54)*1000</f>
        <v>5324.25370004247</v>
      </c>
      <c r="AD79" s="79" t="n">
        <f aca="false">AD21/AVERAGE('[2]Gas Curve Summary'!F55:F66)*1000</f>
        <v>5362.26037852253</v>
      </c>
      <c r="AE79" s="79" t="n">
        <f aca="false">AE21/AVERAGE('[2]Gas Curve Summary'!F67:F124)*1000</f>
        <v>5371.14656394245</v>
      </c>
      <c r="AF79" s="92" t="n">
        <f aca="false">AVERAGE(AC79,AD79,AE79)</f>
        <v>5352.55354750248</v>
      </c>
      <c r="AG79" s="84" t="n">
        <f aca="false">AVERAGE(J79,AA79,AB79,AE79)</f>
        <v>5034.9976356863</v>
      </c>
    </row>
    <row r="80" customFormat="false" ht="13.7" hidden="false" customHeight="true" outlineLevel="0" collapsed="false">
      <c r="A80" s="52" t="s">
        <v>36</v>
      </c>
      <c r="B80" s="1" t="s">
        <v>36</v>
      </c>
      <c r="C80" s="78" t="n">
        <f aca="false">C22/'[2]Gas Curve Summary'!B13*1000</f>
        <v>7130.18169199274</v>
      </c>
      <c r="D80" s="78" t="n">
        <f aca="false">D22/'[2]Gas Curve Summary'!B14*1000</f>
        <v>7086.93553699758</v>
      </c>
      <c r="E80" s="78" t="n">
        <f aca="false">E22/'[2]Gas Curve Summary'!B15*1000</f>
        <v>5104.05690797751</v>
      </c>
      <c r="F80" s="78" t="n">
        <f aca="false">F22/AVERAGE('[2]Gas Curve Summary'!B16:B18)*1000</f>
        <v>4330.18059812658</v>
      </c>
      <c r="G80" s="78"/>
      <c r="H80" s="78"/>
      <c r="I80" s="78"/>
      <c r="J80" s="79" t="n">
        <f aca="false">AVERAGE(C80:F80)</f>
        <v>5912.8386837736</v>
      </c>
      <c r="K80" s="78" t="n">
        <f aca="false">AVERAGE(L80,M80)</f>
        <v>4845.27250220055</v>
      </c>
      <c r="L80" s="78" t="n">
        <f aca="false">$L22/'[2]Gas Curve Summary'!$B19*1000</f>
        <v>4970.87658845376</v>
      </c>
      <c r="M80" s="78" t="n">
        <f aca="false">$M22/'[2]Gas Curve Summary'!$B20*1000</f>
        <v>4719.66841594733</v>
      </c>
      <c r="N80" s="78" t="n">
        <f aca="false">AVERAGE(O80:P80)</f>
        <v>4716.01715977841</v>
      </c>
      <c r="O80" s="78" t="n">
        <f aca="false">$O22/'[2]Gas Curve Summary'!$B21*1000</f>
        <v>4750.42703215967</v>
      </c>
      <c r="P80" s="78" t="n">
        <f aca="false">$P22/'[2]Gas Curve Summary'!$B22*1000</f>
        <v>4681.60728739714</v>
      </c>
      <c r="Q80" s="78" t="n">
        <f aca="false">$Q22/'[2]Gas Curve Summary'!$B23*1000</f>
        <v>5189.87596590725</v>
      </c>
      <c r="R80" s="78" t="n">
        <f aca="false">$R22/'[2]Gas Curve Summary'!$B24*1000</f>
        <v>6263.15816947958</v>
      </c>
      <c r="S80" s="78" t="n">
        <f aca="false">AVERAGE(T80:U80)</f>
        <v>6812.31188872889</v>
      </c>
      <c r="T80" s="78" t="n">
        <f aca="false">$T22/'[2]Gas Curve Summary'!$B25*1000</f>
        <v>6748.45966374149</v>
      </c>
      <c r="U80" s="78" t="n">
        <f aca="false">$U22/'[2]Gas Curve Summary'!$B26*1000</f>
        <v>6876.16411371628</v>
      </c>
      <c r="V80" s="78" t="n">
        <f aca="false">$V22/'[2]Gas Curve Summary'!$B27*1000</f>
        <v>5064.37891210981</v>
      </c>
      <c r="W80" s="78" t="n">
        <f aca="false">AVERAGE(X80:Z80)</f>
        <v>4731.50623114894</v>
      </c>
      <c r="X80" s="78" t="n">
        <f aca="false">$X22/'[2]Gas Curve Summary'!$B28*1000</f>
        <v>4433.06801950479</v>
      </c>
      <c r="Y80" s="78" t="n">
        <f aca="false">$Y22/'[2]Gas Curve Summary'!$B29*1000</f>
        <v>4566.85400175442</v>
      </c>
      <c r="Z80" s="78" t="n">
        <f aca="false">$Z22/'[2]Gas Curve Summary'!$B30*1000</f>
        <v>5194.5966721876</v>
      </c>
      <c r="AA80" s="79" t="n">
        <f aca="false">AA22/AVERAGE('[2]Gas Curve Summary'!B19:B30)*1000</f>
        <v>5283.33537632056</v>
      </c>
      <c r="AB80" s="79" t="n">
        <f aca="false">AB22/AVERAGE('[2]Gas Curve Summary'!B31:B42)*1000</f>
        <v>5278.44901496217</v>
      </c>
      <c r="AC80" s="79" t="n">
        <f aca="false">AC22/AVERAGE('[2]Gas Curve Summary'!B43:B54)*1000</f>
        <v>5600.31143852058</v>
      </c>
      <c r="AD80" s="79" t="n">
        <f aca="false">AD22/AVERAGE('[2]Gas Curve Summary'!B55:B66)*1000</f>
        <v>5615.30608146418</v>
      </c>
      <c r="AE80" s="79" t="n">
        <f aca="false">AE22/AVERAGE('[2]Gas Curve Summary'!B67:B124)*1000</f>
        <v>5692.14440830441</v>
      </c>
      <c r="AF80" s="92" t="n">
        <f aca="false">AVERAGE(AC80,AD80,AE80)</f>
        <v>5635.92064276306</v>
      </c>
      <c r="AG80" s="84" t="n">
        <f aca="false">AVERAGE(J80,AA80,AB80,AE80)</f>
        <v>5541.69187084018</v>
      </c>
    </row>
    <row r="81" customFormat="false" ht="13.7" hidden="false" customHeight="true" outlineLevel="0" collapsed="false">
      <c r="A81" s="52" t="s">
        <v>37</v>
      </c>
      <c r="B81" s="1" t="s">
        <v>37</v>
      </c>
      <c r="C81" s="78" t="n">
        <f aca="false">C23/'[2]Gas Curve Summary'!B13*1000</f>
        <v>7126.48402231081</v>
      </c>
      <c r="D81" s="78" t="n">
        <f aca="false">D23/'[2]Gas Curve Summary'!B14*1000</f>
        <v>6424.14212588057</v>
      </c>
      <c r="E81" s="78" t="n">
        <f aca="false">E23/'[2]Gas Curve Summary'!B15*1000</f>
        <v>5998.76125001361</v>
      </c>
      <c r="F81" s="78" t="n">
        <f aca="false">F23/AVERAGE('[2]Gas Curve Summary'!B16:B18)*1000</f>
        <v>5528.69780212465</v>
      </c>
      <c r="G81" s="78"/>
      <c r="H81" s="78"/>
      <c r="I81" s="78"/>
      <c r="J81" s="79" t="n">
        <f aca="false">AVERAGE(C81:F81)</f>
        <v>6269.52130008241</v>
      </c>
      <c r="K81" s="78" t="n">
        <f aca="false">AVERAGE(L81,M81)</f>
        <v>4683.59082520551</v>
      </c>
      <c r="L81" s="78" t="n">
        <f aca="false">$L23/'[2]Gas Curve Summary'!$B19*1000</f>
        <v>4603.96023933727</v>
      </c>
      <c r="M81" s="78" t="n">
        <f aca="false">$M23/'[2]Gas Curve Summary'!$B20*1000</f>
        <v>4763.22141107374</v>
      </c>
      <c r="N81" s="78" t="n">
        <f aca="false">AVERAGE(O81:P81)</f>
        <v>5144.51384693773</v>
      </c>
      <c r="O81" s="78" t="n">
        <f aca="false">$O23/'[2]Gas Curve Summary'!$B21*1000</f>
        <v>4983.70304252723</v>
      </c>
      <c r="P81" s="78" t="n">
        <f aca="false">$P23/'[2]Gas Curve Summary'!$B22*1000</f>
        <v>5305.32465134822</v>
      </c>
      <c r="Q81" s="78" t="n">
        <f aca="false">$Q23/'[2]Gas Curve Summary'!$B23*1000</f>
        <v>5543.86782298497</v>
      </c>
      <c r="R81" s="78" t="n">
        <f aca="false">$R23/'[2]Gas Curve Summary'!$B24*1000</f>
        <v>6468.14383298076</v>
      </c>
      <c r="S81" s="78" t="n">
        <f aca="false">AVERAGE(T81:U81)</f>
        <v>7630.40991199369</v>
      </c>
      <c r="T81" s="78" t="n">
        <f aca="false">$T23/'[2]Gas Curve Summary'!$B25*1000</f>
        <v>7581.09501303247</v>
      </c>
      <c r="U81" s="78" t="n">
        <f aca="false">$U23/'[2]Gas Curve Summary'!$B26*1000</f>
        <v>7679.72481095491</v>
      </c>
      <c r="V81" s="78" t="n">
        <f aca="false">$V23/'[2]Gas Curve Summary'!$B27*1000</f>
        <v>5697.62212377645</v>
      </c>
      <c r="W81" s="78" t="n">
        <f aca="false">AVERAGE(X81:Z81)</f>
        <v>5122.43671168148</v>
      </c>
      <c r="X81" s="78" t="n">
        <f aca="false">$X23/'[2]Gas Curve Summary'!$B28*1000</f>
        <v>5204.97472386801</v>
      </c>
      <c r="Y81" s="78" t="n">
        <f aca="false">$Y23/'[2]Gas Curve Summary'!$B29*1000</f>
        <v>5249.00040071291</v>
      </c>
      <c r="Z81" s="78" t="n">
        <f aca="false">$Z23/'[2]Gas Curve Summary'!$B30*1000</f>
        <v>4913.33501046351</v>
      </c>
      <c r="AA81" s="79" t="n">
        <f aca="false">AA23/AVERAGE('[2]Gas Curve Summary'!B19:B30)*1000</f>
        <v>5648.79120995158</v>
      </c>
      <c r="AB81" s="79" t="n">
        <f aca="false">AB23/AVERAGE('[2]Gas Curve Summary'!B31:B42)*1000</f>
        <v>5906.88968213783</v>
      </c>
      <c r="AC81" s="79" t="n">
        <f aca="false">AC23/AVERAGE('[2]Gas Curve Summary'!B43:B54)*1000</f>
        <v>6275.81596234359</v>
      </c>
      <c r="AD81" s="79" t="n">
        <f aca="false">AD23/AVERAGE('[2]Gas Curve Summary'!B55:B66)*1000</f>
        <v>6153.78005027177</v>
      </c>
      <c r="AE81" s="79" t="n">
        <f aca="false">AE23/AVERAGE('[2]Gas Curve Summary'!B67:B124)*1000</f>
        <v>6205.41296464718</v>
      </c>
      <c r="AF81" s="92" t="n">
        <f aca="false">AVERAGE(AC81,AD81,AE81)</f>
        <v>6211.66965908751</v>
      </c>
      <c r="AG81" s="84" t="n">
        <f aca="false">AVERAGE(J81,AA81,AB81,AE81)</f>
        <v>6007.65378920475</v>
      </c>
    </row>
    <row r="82" customFormat="false" ht="13.7" hidden="true" customHeight="true" outlineLevel="0" collapsed="false">
      <c r="A82" s="52" t="s">
        <v>39</v>
      </c>
      <c r="B82" s="1" t="s">
        <v>39</v>
      </c>
      <c r="C82" s="78"/>
      <c r="D82" s="78"/>
      <c r="E82" s="78"/>
      <c r="F82" s="78"/>
      <c r="G82" s="78"/>
      <c r="H82" s="78"/>
      <c r="I82" s="78"/>
      <c r="J82" s="79" t="e">
        <f aca="false">AVERAGE(C82:F82)</f>
        <v>#DIV/0!</v>
      </c>
      <c r="K82" s="78" t="e">
        <f aca="false">AVERAGE(L82,M82)</f>
        <v>#DIV/0!</v>
      </c>
      <c r="L82" s="78"/>
      <c r="M82" s="78"/>
      <c r="N82" s="78" t="e">
        <f aca="false">AVERAGE(O82:P82)</f>
        <v>#DIV/0!</v>
      </c>
      <c r="O82" s="78"/>
      <c r="P82" s="78"/>
      <c r="Q82" s="78"/>
      <c r="R82" s="78"/>
      <c r="S82" s="78" t="e">
        <f aca="false">AVERAGE(T82:U82)</f>
        <v>#DIV/0!</v>
      </c>
      <c r="T82" s="78"/>
      <c r="U82" s="78"/>
      <c r="V82" s="78"/>
      <c r="W82" s="78" t="e">
        <f aca="false">AVERAGE(X82:Z82)</f>
        <v>#DIV/0!</v>
      </c>
      <c r="X82" s="78"/>
      <c r="Y82" s="78"/>
      <c r="Z82" s="78"/>
      <c r="AA82" s="79"/>
      <c r="AB82" s="79"/>
      <c r="AC82" s="79"/>
      <c r="AD82" s="79"/>
      <c r="AE82" s="79"/>
      <c r="AF82" s="92" t="s">
        <v>43</v>
      </c>
      <c r="AG82" s="84"/>
    </row>
    <row r="83" customFormat="false" ht="13.7" hidden="false" customHeight="true" outlineLevel="0" collapsed="false">
      <c r="A83" s="54" t="s">
        <v>40</v>
      </c>
      <c r="B83" s="55" t="s">
        <v>40</v>
      </c>
      <c r="C83" s="85" t="n">
        <f aca="false">C25/'[2]Gas Curve Summary'!B13*1000</f>
        <v>8535.05065649429</v>
      </c>
      <c r="D83" s="85" t="n">
        <f aca="false">D25/'[2]Gas Curve Summary'!B14*1000</f>
        <v>8131.16208636805</v>
      </c>
      <c r="E83" s="85" t="n">
        <f aca="false">E25/'[2]Gas Curve Summary'!B15*1000</f>
        <v>6718.488464639</v>
      </c>
      <c r="F83" s="85" t="n">
        <f aca="false">F25/AVERAGE('[2]Gas Curve Summary'!B16:B18)*1000</f>
        <v>5859.77498681978</v>
      </c>
      <c r="G83" s="85"/>
      <c r="H83" s="85"/>
      <c r="I83" s="85"/>
      <c r="J83" s="79" t="n">
        <f aca="false">AVERAGE(C83:F83)</f>
        <v>7311.11904858028</v>
      </c>
      <c r="K83" s="85" t="n">
        <f aca="false">AVERAGE(L83,M83)</f>
        <v>5634.93265973427</v>
      </c>
      <c r="L83" s="85" t="n">
        <f aca="false">$L25/'[2]Gas Curve Summary'!$B19*1000</f>
        <v>5630.33265466813</v>
      </c>
      <c r="M83" s="85" t="n">
        <f aca="false">$M25/'[2]Gas Curve Summary'!$B20*1000</f>
        <v>5639.53266480041</v>
      </c>
      <c r="N83" s="85" t="n">
        <f aca="false">AVERAGE(O83:P83)</f>
        <v>5594.83333533064</v>
      </c>
      <c r="O83" s="85" t="n">
        <f aca="false">$O25/'[2]Gas Curve Summary'!$B21*1000</f>
        <v>5564.26893209879</v>
      </c>
      <c r="P83" s="85" t="n">
        <f aca="false">$P25/'[2]Gas Curve Summary'!$B22*1000</f>
        <v>5625.39773856248</v>
      </c>
      <c r="Q83" s="85" t="n">
        <f aca="false">$Q25/'[2]Gas Curve Summary'!$B23*1000</f>
        <v>6003.27265596037</v>
      </c>
      <c r="R83" s="85" t="n">
        <f aca="false">$R25/'[2]Gas Curve Summary'!$B24*1000</f>
        <v>6578.39407881211</v>
      </c>
      <c r="S83" s="85" t="n">
        <f aca="false">AVERAGE(T83:U83)</f>
        <v>7312.66255152672</v>
      </c>
      <c r="T83" s="85" t="n">
        <f aca="false">$T25/'[2]Gas Curve Summary'!$B25*1000</f>
        <v>7317.85624211035</v>
      </c>
      <c r="U83" s="85" t="n">
        <f aca="false">$U25/'[2]Gas Curve Summary'!$B26*1000</f>
        <v>7307.46886094308</v>
      </c>
      <c r="V83" s="85" t="n">
        <f aca="false">$V25/'[2]Gas Curve Summary'!$B27*1000</f>
        <v>6190.59646541412</v>
      </c>
      <c r="W83" s="85" t="n">
        <f aca="false">AVERAGE(X83:Z83)</f>
        <v>5516.95917000417</v>
      </c>
      <c r="X83" s="85" t="n">
        <f aca="false">$X25/'[2]Gas Curve Summary'!$B28*1000</f>
        <v>5736.55089112954</v>
      </c>
      <c r="Y83" s="85" t="n">
        <f aca="false">$Y25/'[2]Gas Curve Summary'!$B29*1000</f>
        <v>5385.57963052088</v>
      </c>
      <c r="Z83" s="85" t="n">
        <f aca="false">$Z25/'[2]Gas Curve Summary'!$B30*1000</f>
        <v>5428.7469883621</v>
      </c>
      <c r="AA83" s="86" t="n">
        <f aca="false">AA25/AVERAGE('[2]Gas Curve Summary'!B19:B30)*1000</f>
        <v>6021.31126147379</v>
      </c>
      <c r="AB83" s="86" t="n">
        <f aca="false">AB25/AVERAGE('[2]Gas Curve Summary'!B31:B42)*1000</f>
        <v>5923.90388910249</v>
      </c>
      <c r="AC83" s="86" t="n">
        <f aca="false">AC25/AVERAGE('[2]Gas Curve Summary'!B43:B54)*1000</f>
        <v>6060.25194323208</v>
      </c>
      <c r="AD83" s="86" t="n">
        <f aca="false">AD25/AVERAGE('[2]Gas Curve Summary'!B55:B668)*1000</f>
        <v>5863.90089239668</v>
      </c>
      <c r="AE83" s="86" t="n">
        <f aca="false">AE25/AVERAGE('[2]Gas Curve Summary'!B67:B124)*1000</f>
        <v>6075.84823893283</v>
      </c>
      <c r="AF83" s="145" t="n">
        <f aca="false">AVERAGE(AC83,AD83,AE83)</f>
        <v>6000.0003581872</v>
      </c>
      <c r="AG83" s="88" t="n">
        <f aca="false">AVERAGE(J83,AA83,AB83,AE83)</f>
        <v>6333.04560952235</v>
      </c>
    </row>
    <row r="84" customFormat="false" ht="11.25" hidden="false" customHeight="false" outlineLevel="0" collapsed="false">
      <c r="C84" s="89"/>
      <c r="D84" s="89"/>
      <c r="E84" s="89"/>
      <c r="F84" s="89"/>
      <c r="G84" s="89"/>
      <c r="H84" s="89"/>
      <c r="I84" s="89"/>
      <c r="J84" s="89"/>
      <c r="K84" s="89"/>
      <c r="L84" s="78"/>
      <c r="M84" s="78"/>
      <c r="N84" s="89"/>
      <c r="O84" s="78"/>
      <c r="P84" s="78"/>
      <c r="Q84" s="78"/>
      <c r="R84" s="78"/>
      <c r="S84" s="89"/>
      <c r="T84" s="78"/>
      <c r="U84" s="78"/>
      <c r="V84" s="78"/>
      <c r="W84" s="89"/>
      <c r="X84" s="78"/>
      <c r="Y84" s="78"/>
      <c r="Z84" s="78"/>
      <c r="AA84" s="89"/>
      <c r="AB84" s="89"/>
      <c r="AC84" s="89"/>
      <c r="AD84" s="89"/>
      <c r="AE84" s="89"/>
      <c r="AG84" s="89"/>
    </row>
    <row r="85" customFormat="false" ht="3" hidden="false" customHeight="true" outlineLevel="0" collapsed="false">
      <c r="C85" s="89"/>
      <c r="D85" s="89"/>
      <c r="E85" s="89"/>
      <c r="F85" s="89"/>
      <c r="G85" s="89"/>
      <c r="H85" s="89"/>
      <c r="I85" s="89"/>
      <c r="J85" s="89"/>
      <c r="K85" s="89"/>
      <c r="L85" s="90"/>
      <c r="M85" s="90"/>
      <c r="N85" s="89"/>
      <c r="O85" s="90"/>
      <c r="P85" s="90"/>
      <c r="Q85" s="90"/>
      <c r="R85" s="90"/>
      <c r="S85" s="89"/>
      <c r="T85" s="90"/>
      <c r="U85" s="90"/>
      <c r="V85" s="90"/>
      <c r="W85" s="89"/>
      <c r="X85" s="90"/>
      <c r="Y85" s="90"/>
      <c r="Z85" s="90"/>
      <c r="AA85" s="89"/>
      <c r="AB85" s="89"/>
      <c r="AC85" s="89"/>
      <c r="AD85" s="89"/>
      <c r="AE85" s="89"/>
      <c r="AG85" s="89"/>
    </row>
    <row r="86" customFormat="false" ht="12" hidden="false" customHeight="false" outlineLevel="0" collapsed="false">
      <c r="A86" s="55" t="s">
        <v>41</v>
      </c>
      <c r="B86" s="55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138"/>
      <c r="AG86" s="91"/>
    </row>
    <row r="87" customFormat="false" ht="11.25" hidden="true" customHeight="false" outlineLevel="0" collapsed="false">
      <c r="A87" s="75" t="s">
        <v>18</v>
      </c>
      <c r="B87" s="9"/>
      <c r="C87" s="78" t="n">
        <f aca="false">C67-C107</f>
        <v>0</v>
      </c>
      <c r="D87" s="78" t="n">
        <f aca="false">D67-D107</f>
        <v>0</v>
      </c>
      <c r="E87" s="78" t="n">
        <f aca="false">E67-E107</f>
        <v>0</v>
      </c>
      <c r="F87" s="78" t="n">
        <f aca="false">F67-F107</f>
        <v>0</v>
      </c>
      <c r="G87" s="78" t="n">
        <f aca="false">G67-G107</f>
        <v>0</v>
      </c>
      <c r="H87" s="78" t="n">
        <f aca="false">H67-H107</f>
        <v>0</v>
      </c>
      <c r="I87" s="78" t="n">
        <f aca="false">I67-I107</f>
        <v>0</v>
      </c>
      <c r="J87" s="79" t="n">
        <f aca="false">J67-J107</f>
        <v>0</v>
      </c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 t="n">
        <f aca="false">AA67-AA107</f>
        <v>0</v>
      </c>
      <c r="AB87" s="79" t="n">
        <f aca="false">AB67-AB107</f>
        <v>0</v>
      </c>
      <c r="AC87" s="92" t="n">
        <f aca="false">AC67-AC107</f>
        <v>0</v>
      </c>
      <c r="AD87" s="92" t="n">
        <f aca="false">AD67-AD107</f>
        <v>0</v>
      </c>
      <c r="AE87" s="92" t="n">
        <f aca="false">AE67-AE107</f>
        <v>0</v>
      </c>
      <c r="AF87" s="31" t="n">
        <f aca="false">AF67-AF107</f>
        <v>0</v>
      </c>
      <c r="AG87" s="93" t="n">
        <f aca="false">AG67-AG107</f>
        <v>0</v>
      </c>
    </row>
    <row r="88" customFormat="false" ht="11.25" hidden="true" customHeight="false" outlineLevel="0" collapsed="false">
      <c r="A88" s="75" t="s">
        <v>20</v>
      </c>
      <c r="B88" s="38"/>
      <c r="C88" s="78" t="n">
        <f aca="false">C68-C108</f>
        <v>0</v>
      </c>
      <c r="D88" s="78" t="n">
        <f aca="false">D68-D108</f>
        <v>0</v>
      </c>
      <c r="E88" s="78" t="n">
        <f aca="false">E68-E108</f>
        <v>0</v>
      </c>
      <c r="F88" s="78" t="n">
        <f aca="false">F68-F108</f>
        <v>0</v>
      </c>
      <c r="G88" s="78" t="n">
        <f aca="false">G68-G108</f>
        <v>0</v>
      </c>
      <c r="H88" s="78" t="n">
        <f aca="false">H68-H108</f>
        <v>0</v>
      </c>
      <c r="I88" s="78" t="n">
        <f aca="false">I68-I108</f>
        <v>0</v>
      </c>
      <c r="J88" s="79" t="n">
        <f aca="false">J68-J108</f>
        <v>0</v>
      </c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 t="n">
        <f aca="false">AA68-AA108</f>
        <v>0</v>
      </c>
      <c r="AB88" s="79" t="n">
        <f aca="false">AB68-AB108</f>
        <v>0</v>
      </c>
      <c r="AC88" s="92" t="n">
        <f aca="false">AC68-AC108</f>
        <v>0</v>
      </c>
      <c r="AD88" s="92" t="n">
        <f aca="false">AD68-AD108</f>
        <v>0</v>
      </c>
      <c r="AE88" s="92" t="n">
        <f aca="false">AE68-AE108</f>
        <v>0</v>
      </c>
      <c r="AF88" s="31" t="n">
        <f aca="false">AF68-AF108</f>
        <v>0</v>
      </c>
      <c r="AG88" s="93" t="n">
        <f aca="false">AG68-AG108</f>
        <v>0</v>
      </c>
    </row>
    <row r="89" customFormat="false" ht="11.25" hidden="true" customHeight="false" outlineLevel="0" collapsed="false">
      <c r="A89" s="75" t="s">
        <v>22</v>
      </c>
      <c r="B89" s="9"/>
      <c r="C89" s="78" t="n">
        <f aca="false">C69-C109</f>
        <v>0</v>
      </c>
      <c r="D89" s="78" t="n">
        <f aca="false">D69-D109</f>
        <v>0</v>
      </c>
      <c r="E89" s="78" t="n">
        <f aca="false">E69-E109</f>
        <v>0</v>
      </c>
      <c r="F89" s="78" t="n">
        <f aca="false">F69-F109</f>
        <v>0</v>
      </c>
      <c r="G89" s="78" t="n">
        <f aca="false">G69-G109</f>
        <v>0</v>
      </c>
      <c r="H89" s="78" t="n">
        <f aca="false">H69-H109</f>
        <v>0</v>
      </c>
      <c r="I89" s="78" t="n">
        <f aca="false">I69-I109</f>
        <v>0</v>
      </c>
      <c r="J89" s="79" t="n">
        <f aca="false">J69-J109</f>
        <v>0</v>
      </c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 t="n">
        <f aca="false">AA69-AA109</f>
        <v>0</v>
      </c>
      <c r="AB89" s="79" t="n">
        <f aca="false">AB69-AB109</f>
        <v>0</v>
      </c>
      <c r="AC89" s="92" t="n">
        <f aca="false">AC69-AC109</f>
        <v>0</v>
      </c>
      <c r="AD89" s="92" t="n">
        <f aca="false">AD69-AD109</f>
        <v>0</v>
      </c>
      <c r="AE89" s="92" t="n">
        <f aca="false">AE69-AE109</f>
        <v>0</v>
      </c>
      <c r="AF89" s="31" t="n">
        <f aca="false">AF69-AF109</f>
        <v>0</v>
      </c>
      <c r="AG89" s="93" t="n">
        <f aca="false">AG69-AG109</f>
        <v>0</v>
      </c>
    </row>
    <row r="90" customFormat="false" ht="11.25" hidden="true" customHeight="false" outlineLevel="0" collapsed="false">
      <c r="A90" s="75" t="s">
        <v>23</v>
      </c>
      <c r="B90" s="9"/>
      <c r="C90" s="78" t="n">
        <f aca="false">C70-C110</f>
        <v>0</v>
      </c>
      <c r="D90" s="78" t="n">
        <f aca="false">D70-D110</f>
        <v>0</v>
      </c>
      <c r="E90" s="78" t="n">
        <f aca="false">E70-E110</f>
        <v>0</v>
      </c>
      <c r="F90" s="78" t="n">
        <f aca="false">F70-F110</f>
        <v>0</v>
      </c>
      <c r="G90" s="78" t="n">
        <f aca="false">G70-G110</f>
        <v>0</v>
      </c>
      <c r="H90" s="78" t="n">
        <f aca="false">H70-H110</f>
        <v>0</v>
      </c>
      <c r="I90" s="78" t="n">
        <f aca="false">I70-I110</f>
        <v>0</v>
      </c>
      <c r="J90" s="79" t="n">
        <f aca="false">J70-J110</f>
        <v>0</v>
      </c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 t="n">
        <f aca="false">AA70-AA110</f>
        <v>0</v>
      </c>
      <c r="AB90" s="79" t="n">
        <f aca="false">AB70-AB110</f>
        <v>0</v>
      </c>
      <c r="AC90" s="92" t="n">
        <f aca="false">AC70-AC110</f>
        <v>0</v>
      </c>
      <c r="AD90" s="92" t="n">
        <f aca="false">AD70-AD110</f>
        <v>0</v>
      </c>
      <c r="AE90" s="92" t="n">
        <f aca="false">AE70-AE110</f>
        <v>0</v>
      </c>
      <c r="AF90" s="31" t="n">
        <f aca="false">AF70-AF110</f>
        <v>0</v>
      </c>
      <c r="AG90" s="93" t="n">
        <f aca="false">AG70-AG110</f>
        <v>0</v>
      </c>
    </row>
    <row r="91" customFormat="false" ht="11.25" hidden="true" customHeight="false" outlineLevel="0" collapsed="false">
      <c r="A91" s="75" t="s">
        <v>24</v>
      </c>
      <c r="B91" s="44"/>
      <c r="C91" s="78" t="n">
        <f aca="false">C71-C111</f>
        <v>0</v>
      </c>
      <c r="D91" s="78" t="n">
        <f aca="false">D71-D111</f>
        <v>0</v>
      </c>
      <c r="E91" s="78" t="n">
        <f aca="false">E71-E111</f>
        <v>0</v>
      </c>
      <c r="F91" s="78" t="n">
        <f aca="false">F71-F111</f>
        <v>0</v>
      </c>
      <c r="G91" s="78" t="n">
        <f aca="false">G71-G111</f>
        <v>0</v>
      </c>
      <c r="H91" s="78" t="n">
        <f aca="false">H71-H111</f>
        <v>0</v>
      </c>
      <c r="I91" s="78" t="n">
        <f aca="false">I71-I111</f>
        <v>0</v>
      </c>
      <c r="J91" s="79" t="n">
        <f aca="false">J71-J111</f>
        <v>0</v>
      </c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 t="n">
        <f aca="false">AA71-AA111</f>
        <v>0</v>
      </c>
      <c r="AB91" s="79" t="n">
        <f aca="false">AB71-AB111</f>
        <v>0</v>
      </c>
      <c r="AC91" s="92" t="n">
        <f aca="false">AC71-AC111</f>
        <v>0</v>
      </c>
      <c r="AD91" s="92" t="n">
        <f aca="false">AD71-AD111</f>
        <v>0</v>
      </c>
      <c r="AE91" s="92" t="n">
        <f aca="false">AE71-AE111</f>
        <v>0</v>
      </c>
      <c r="AF91" s="31" t="n">
        <f aca="false">AF71-AF111</f>
        <v>0</v>
      </c>
      <c r="AG91" s="93" t="n">
        <f aca="false">AG71-AG111</f>
        <v>0</v>
      </c>
    </row>
    <row r="92" customFormat="false" ht="11.25" hidden="true" customHeight="false" outlineLevel="0" collapsed="false">
      <c r="A92" s="75" t="s">
        <v>26</v>
      </c>
      <c r="B92" s="9"/>
      <c r="C92" s="78" t="n">
        <f aca="false">C72-C112</f>
        <v>0</v>
      </c>
      <c r="D92" s="78" t="n">
        <f aca="false">D72-D112</f>
        <v>0</v>
      </c>
      <c r="E92" s="78" t="n">
        <f aca="false">E72-E112</f>
        <v>0</v>
      </c>
      <c r="F92" s="78" t="n">
        <f aca="false">F72-F112</f>
        <v>0</v>
      </c>
      <c r="G92" s="78" t="n">
        <f aca="false">G72-G112</f>
        <v>0</v>
      </c>
      <c r="H92" s="78" t="n">
        <f aca="false">H72-H112</f>
        <v>0</v>
      </c>
      <c r="I92" s="78" t="n">
        <f aca="false">I72-I112</f>
        <v>0</v>
      </c>
      <c r="J92" s="79" t="n">
        <f aca="false">J72-J112</f>
        <v>0</v>
      </c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 t="n">
        <f aca="false">AA72-AA112</f>
        <v>0</v>
      </c>
      <c r="AB92" s="79" t="n">
        <f aca="false">AB72-AB112</f>
        <v>0</v>
      </c>
      <c r="AC92" s="92" t="n">
        <f aca="false">AC72-AC112</f>
        <v>0</v>
      </c>
      <c r="AD92" s="92" t="n">
        <f aca="false">AD72-AD112</f>
        <v>0</v>
      </c>
      <c r="AE92" s="92" t="n">
        <f aca="false">AE72-AE112</f>
        <v>0</v>
      </c>
      <c r="AF92" s="31" t="n">
        <f aca="false">AF72-AF112</f>
        <v>0</v>
      </c>
      <c r="AG92" s="93" t="n">
        <f aca="false">AG72-AG112</f>
        <v>0</v>
      </c>
    </row>
    <row r="93" customFormat="false" ht="13.7" hidden="false" customHeight="true" outlineLevel="0" collapsed="false">
      <c r="A93" s="52" t="s">
        <v>27</v>
      </c>
      <c r="C93" s="78" t="n">
        <f aca="false">C73-C113</f>
        <v>13.9632940855363</v>
      </c>
      <c r="D93" s="78" t="n">
        <f aca="false">D73-D113</f>
        <v>0</v>
      </c>
      <c r="E93" s="78" t="n">
        <f aca="false">E73-E113</f>
        <v>0</v>
      </c>
      <c r="F93" s="78" t="n">
        <f aca="false">F73-F113</f>
        <v>0</v>
      </c>
      <c r="G93" s="78" t="n">
        <f aca="false">G73-G113</f>
        <v>0</v>
      </c>
      <c r="H93" s="78" t="n">
        <f aca="false">H73-H113</f>
        <v>0</v>
      </c>
      <c r="I93" s="78" t="n">
        <f aca="false">I73-I113</f>
        <v>0</v>
      </c>
      <c r="J93" s="79" t="n">
        <f aca="false">J73-J113</f>
        <v>3.4908235213843</v>
      </c>
      <c r="K93" s="78" t="n">
        <f aca="false">K73-K113</f>
        <v>0</v>
      </c>
      <c r="L93" s="78" t="n">
        <f aca="false">L73-L113</f>
        <v>0</v>
      </c>
      <c r="M93" s="78" t="n">
        <f aca="false">M73-M113</f>
        <v>0</v>
      </c>
      <c r="N93" s="78" t="n">
        <f aca="false">N73-N113</f>
        <v>0</v>
      </c>
      <c r="O93" s="78" t="n">
        <f aca="false">O73-O113</f>
        <v>0</v>
      </c>
      <c r="P93" s="78" t="n">
        <f aca="false">P73-P113</f>
        <v>0</v>
      </c>
      <c r="Q93" s="78" t="n">
        <f aca="false">Q73-Q113</f>
        <v>0</v>
      </c>
      <c r="R93" s="78" t="n">
        <f aca="false">R73-R113</f>
        <v>0</v>
      </c>
      <c r="S93" s="78" t="n">
        <f aca="false">S73-S113</f>
        <v>0</v>
      </c>
      <c r="T93" s="78" t="n">
        <f aca="false">T73-T113</f>
        <v>0</v>
      </c>
      <c r="U93" s="78" t="n">
        <f aca="false">U73-U113</f>
        <v>0</v>
      </c>
      <c r="V93" s="78" t="n">
        <f aca="false">V73-V113</f>
        <v>0</v>
      </c>
      <c r="W93" s="78" t="n">
        <f aca="false">W73-W113</f>
        <v>0</v>
      </c>
      <c r="X93" s="78" t="n">
        <f aca="false">X73-X113</f>
        <v>0</v>
      </c>
      <c r="Y93" s="78" t="n">
        <f aca="false">Y73-Y113</f>
        <v>0</v>
      </c>
      <c r="Z93" s="78" t="n">
        <f aca="false">Z73-Z113</f>
        <v>0</v>
      </c>
      <c r="AA93" s="79" t="n">
        <f aca="false">AA73-AA113</f>
        <v>0</v>
      </c>
      <c r="AB93" s="79" t="n">
        <f aca="false">AB73-AB113</f>
        <v>7.09764599378104E-005</v>
      </c>
      <c r="AC93" s="79" t="n">
        <f aca="false">AC73-AC113</f>
        <v>7.17295133654261E-005</v>
      </c>
      <c r="AD93" s="79" t="n">
        <f aca="false">AD73-AD113</f>
        <v>7.06052160239779E-005</v>
      </c>
      <c r="AE93" s="79" t="n">
        <f aca="false">AE73-AE113</f>
        <v>6.77913621984772E-005</v>
      </c>
      <c r="AF93" s="76" t="n">
        <f aca="false">AF73-AF113</f>
        <v>7.00420305292937E-005</v>
      </c>
      <c r="AG93" s="93" t="n">
        <f aca="false">AG73-AG113</f>
        <v>0.872740572302064</v>
      </c>
    </row>
    <row r="94" customFormat="false" ht="13.7" hidden="false" customHeight="true" outlineLevel="0" collapsed="false">
      <c r="A94" s="52" t="s">
        <v>28</v>
      </c>
      <c r="C94" s="78" t="n">
        <f aca="false">C74-C114</f>
        <v>27.3752130643297</v>
      </c>
      <c r="D94" s="78" t="n">
        <f aca="false">D74-D114</f>
        <v>0</v>
      </c>
      <c r="E94" s="78" t="n">
        <f aca="false">E74-E114</f>
        <v>0</v>
      </c>
      <c r="F94" s="78" t="n">
        <f aca="false">F74-F114</f>
        <v>0</v>
      </c>
      <c r="G94" s="78" t="n">
        <f aca="false">G74-G114</f>
        <v>0</v>
      </c>
      <c r="H94" s="78" t="n">
        <f aca="false">H74-H114</f>
        <v>0</v>
      </c>
      <c r="I94" s="78" t="n">
        <f aca="false">I74-I114</f>
        <v>0</v>
      </c>
      <c r="J94" s="79" t="n">
        <f aca="false">J74-J114</f>
        <v>6.84380326608243</v>
      </c>
      <c r="K94" s="78" t="n">
        <f aca="false">K74-K114</f>
        <v>0</v>
      </c>
      <c r="L94" s="78" t="n">
        <f aca="false">L74-L114</f>
        <v>0</v>
      </c>
      <c r="M94" s="78" t="n">
        <f aca="false">M74-M114</f>
        <v>0</v>
      </c>
      <c r="N94" s="78" t="n">
        <f aca="false">N74-N114</f>
        <v>0</v>
      </c>
      <c r="O94" s="78" t="n">
        <f aca="false">O74-O114</f>
        <v>0</v>
      </c>
      <c r="P94" s="78" t="n">
        <f aca="false">P74-P114</f>
        <v>0</v>
      </c>
      <c r="Q94" s="78" t="n">
        <f aca="false">Q74-Q114</f>
        <v>0</v>
      </c>
      <c r="R94" s="78" t="n">
        <f aca="false">R74-R114</f>
        <v>0</v>
      </c>
      <c r="S94" s="78" t="n">
        <f aca="false">S74-S114</f>
        <v>0</v>
      </c>
      <c r="T94" s="78" t="n">
        <f aca="false">T74-T114</f>
        <v>0</v>
      </c>
      <c r="U94" s="78" t="n">
        <f aca="false">U74-U114</f>
        <v>0</v>
      </c>
      <c r="V94" s="78" t="n">
        <f aca="false">V74-V114</f>
        <v>0</v>
      </c>
      <c r="W94" s="78" t="n">
        <f aca="false">W74-W114</f>
        <v>0</v>
      </c>
      <c r="X94" s="78" t="n">
        <f aca="false">X74-X114</f>
        <v>0</v>
      </c>
      <c r="Y94" s="78" t="n">
        <f aca="false">Y74-Y114</f>
        <v>0</v>
      </c>
      <c r="Z94" s="78" t="n">
        <f aca="false">Z74-Z114</f>
        <v>0</v>
      </c>
      <c r="AA94" s="79" t="n">
        <f aca="false">AA74-AA114</f>
        <v>0</v>
      </c>
      <c r="AB94" s="79" t="n">
        <f aca="false">AB74-AB114</f>
        <v>0</v>
      </c>
      <c r="AC94" s="79" t="n">
        <f aca="false">AC74-AC114</f>
        <v>0</v>
      </c>
      <c r="AD94" s="79" t="n">
        <f aca="false">AD74-AD114</f>
        <v>0</v>
      </c>
      <c r="AE94" s="79" t="n">
        <f aca="false">AE74-AE114</f>
        <v>0</v>
      </c>
      <c r="AF94" s="76" t="n">
        <f aca="false">AF74-AF114</f>
        <v>0</v>
      </c>
      <c r="AG94" s="93" t="n">
        <f aca="false">AG74-AG114</f>
        <v>1.71095081652038</v>
      </c>
    </row>
    <row r="95" customFormat="false" ht="13.7" hidden="false" customHeight="true" outlineLevel="0" collapsed="false">
      <c r="A95" s="52" t="s">
        <v>29</v>
      </c>
      <c r="C95" s="78" t="n">
        <f aca="false">C75-C115</f>
        <v>112.999453626075</v>
      </c>
      <c r="D95" s="78" t="n">
        <f aca="false">D75-D115</f>
        <v>0</v>
      </c>
      <c r="E95" s="78" t="n">
        <f aca="false">E75-E115</f>
        <v>0</v>
      </c>
      <c r="F95" s="78" t="n">
        <f aca="false">F75-F115</f>
        <v>0</v>
      </c>
      <c r="G95" s="78" t="n">
        <f aca="false">G75-G115</f>
        <v>0</v>
      </c>
      <c r="H95" s="78" t="n">
        <f aca="false">H75-H115</f>
        <v>0</v>
      </c>
      <c r="I95" s="78" t="n">
        <f aca="false">I75-I115</f>
        <v>0</v>
      </c>
      <c r="J95" s="79" t="n">
        <f aca="false">J75-J115</f>
        <v>28.2498634065187</v>
      </c>
      <c r="K95" s="78" t="n">
        <f aca="false">K75-K115</f>
        <v>0</v>
      </c>
      <c r="L95" s="78" t="n">
        <f aca="false">L75-L115</f>
        <v>0</v>
      </c>
      <c r="M95" s="78" t="n">
        <f aca="false">M75-M115</f>
        <v>0</v>
      </c>
      <c r="N95" s="78" t="n">
        <f aca="false">N75-N115</f>
        <v>0</v>
      </c>
      <c r="O95" s="78" t="n">
        <f aca="false">O75-O115</f>
        <v>0</v>
      </c>
      <c r="P95" s="78" t="n">
        <f aca="false">P75-P115</f>
        <v>0</v>
      </c>
      <c r="Q95" s="78" t="n">
        <f aca="false">Q75-Q115</f>
        <v>0</v>
      </c>
      <c r="R95" s="78" t="n">
        <f aca="false">R75-R115</f>
        <v>0</v>
      </c>
      <c r="S95" s="78" t="n">
        <f aca="false">S75-S115</f>
        <v>0</v>
      </c>
      <c r="T95" s="78" t="n">
        <f aca="false">T75-T115</f>
        <v>0</v>
      </c>
      <c r="U95" s="78" t="n">
        <f aca="false">U75-U115</f>
        <v>0</v>
      </c>
      <c r="V95" s="78" t="n">
        <f aca="false">V75-V115</f>
        <v>0</v>
      </c>
      <c r="W95" s="78" t="n">
        <f aca="false">W75-W115</f>
        <v>0</v>
      </c>
      <c r="X95" s="78" t="n">
        <f aca="false">X75-X115</f>
        <v>0</v>
      </c>
      <c r="Y95" s="78" t="n">
        <f aca="false">Y75-Y115</f>
        <v>0</v>
      </c>
      <c r="Z95" s="78" t="n">
        <f aca="false">Z75-Z115</f>
        <v>0</v>
      </c>
      <c r="AA95" s="79" t="n">
        <f aca="false">AA75-AA115</f>
        <v>0</v>
      </c>
      <c r="AB95" s="79" t="n">
        <f aca="false">AB75-AB115</f>
        <v>0</v>
      </c>
      <c r="AC95" s="79" t="n">
        <f aca="false">AC75-AC115</f>
        <v>0</v>
      </c>
      <c r="AD95" s="79" t="n">
        <f aca="false">AD75-AD115</f>
        <v>0</v>
      </c>
      <c r="AE95" s="79" t="n">
        <f aca="false">AE75-AE115</f>
        <v>0</v>
      </c>
      <c r="AF95" s="79" t="n">
        <f aca="false">AF75-AF115</f>
        <v>0</v>
      </c>
      <c r="AG95" s="93" t="n">
        <f aca="false">AG75-AG115</f>
        <v>1.28408470029626</v>
      </c>
    </row>
    <row r="96" customFormat="false" ht="13.7" hidden="false" customHeight="true" outlineLevel="0" collapsed="false">
      <c r="A96" s="52" t="s">
        <v>31</v>
      </c>
      <c r="C96" s="78" t="n">
        <f aca="false">C76-C116</f>
        <v>88.1481911619585</v>
      </c>
      <c r="D96" s="78" t="n">
        <f aca="false">D76-D116</f>
        <v>0</v>
      </c>
      <c r="E96" s="78" t="n">
        <f aca="false">E76-E116</f>
        <v>0</v>
      </c>
      <c r="F96" s="78" t="n">
        <f aca="false">F76-F116</f>
        <v>0</v>
      </c>
      <c r="G96" s="78" t="n">
        <f aca="false">G76-G118</f>
        <v>0</v>
      </c>
      <c r="H96" s="78" t="n">
        <f aca="false">H76-H118</f>
        <v>0</v>
      </c>
      <c r="I96" s="78" t="n">
        <f aca="false">I76-I118</f>
        <v>0</v>
      </c>
      <c r="J96" s="79" t="n">
        <f aca="false">J76-J116</f>
        <v>22.0370477904899</v>
      </c>
      <c r="K96" s="78" t="n">
        <f aca="false">K76-K116</f>
        <v>0</v>
      </c>
      <c r="L96" s="78" t="n">
        <f aca="false">L76-L116</f>
        <v>0</v>
      </c>
      <c r="M96" s="78" t="n">
        <f aca="false">M76-M116</f>
        <v>0</v>
      </c>
      <c r="N96" s="78" t="n">
        <f aca="false">N76-N116</f>
        <v>0</v>
      </c>
      <c r="O96" s="78" t="n">
        <f aca="false">O76-O116</f>
        <v>0</v>
      </c>
      <c r="P96" s="78" t="n">
        <f aca="false">P76-P116</f>
        <v>0</v>
      </c>
      <c r="Q96" s="78" t="n">
        <f aca="false">Q76-Q116</f>
        <v>0</v>
      </c>
      <c r="R96" s="78" t="n">
        <f aca="false">R76-R116</f>
        <v>0</v>
      </c>
      <c r="S96" s="78" t="n">
        <f aca="false">S76-S116</f>
        <v>0</v>
      </c>
      <c r="T96" s="78" t="n">
        <f aca="false">T76-T116</f>
        <v>0</v>
      </c>
      <c r="U96" s="78" t="n">
        <f aca="false">U76-U116</f>
        <v>0</v>
      </c>
      <c r="V96" s="78" t="n">
        <f aca="false">V76-V116</f>
        <v>0</v>
      </c>
      <c r="W96" s="78" t="n">
        <f aca="false">W76-W116</f>
        <v>0</v>
      </c>
      <c r="X96" s="78" t="n">
        <f aca="false">X76-X116</f>
        <v>0</v>
      </c>
      <c r="Y96" s="78" t="n">
        <f aca="false">Y76-Y116</f>
        <v>0</v>
      </c>
      <c r="Z96" s="78" t="n">
        <f aca="false">Z76-Z116</f>
        <v>0</v>
      </c>
      <c r="AA96" s="79" t="n">
        <f aca="false">AA76-AA116</f>
        <v>0</v>
      </c>
      <c r="AB96" s="79" t="n">
        <f aca="false">AB76-AB116</f>
        <v>130.290032469647</v>
      </c>
      <c r="AC96" s="79" t="n">
        <f aca="false">AC76-AC116</f>
        <v>115.475056723007</v>
      </c>
      <c r="AD96" s="79" t="n">
        <f aca="false">AD76-AD116</f>
        <v>114.174740872946</v>
      </c>
      <c r="AE96" s="79" t="n">
        <f aca="false">AE76-AE116</f>
        <v>115.85568755147</v>
      </c>
      <c r="AF96" s="79" t="n">
        <f aca="false">AF76-AF116</f>
        <v>115.168495049141</v>
      </c>
      <c r="AG96" s="93" t="n">
        <f aca="false">AG76-AG116</f>
        <v>22.6287529730698</v>
      </c>
    </row>
    <row r="97" customFormat="false" ht="13.7" hidden="false" customHeight="true" outlineLevel="0" collapsed="false">
      <c r="A97" s="52" t="s">
        <v>32</v>
      </c>
      <c r="C97" s="78" t="n">
        <f aca="false">C77-C117</f>
        <v>257.561325758934</v>
      </c>
      <c r="D97" s="78" t="n">
        <f aca="false">D77-D117</f>
        <v>0</v>
      </c>
      <c r="E97" s="78" t="n">
        <f aca="false">E77-E117</f>
        <v>0</v>
      </c>
      <c r="F97" s="78" t="n">
        <f aca="false">F77-F117</f>
        <v>0</v>
      </c>
      <c r="G97" s="78" t="n">
        <f aca="false">G77-G119</f>
        <v>0</v>
      </c>
      <c r="H97" s="78" t="n">
        <f aca="false">H77-H119</f>
        <v>0</v>
      </c>
      <c r="I97" s="78" t="n">
        <f aca="false">I77-I119</f>
        <v>0</v>
      </c>
      <c r="J97" s="79" t="n">
        <f aca="false">J77-J117</f>
        <v>64.3903314397339</v>
      </c>
      <c r="K97" s="78" t="n">
        <f aca="false">K77-K117</f>
        <v>0</v>
      </c>
      <c r="L97" s="78" t="n">
        <f aca="false">L77-L117</f>
        <v>0</v>
      </c>
      <c r="M97" s="78" t="n">
        <f aca="false">M77-M117</f>
        <v>0</v>
      </c>
      <c r="N97" s="78" t="n">
        <f aca="false">N77-N117</f>
        <v>0</v>
      </c>
      <c r="O97" s="78" t="n">
        <f aca="false">O77-O117</f>
        <v>0</v>
      </c>
      <c r="P97" s="78" t="n">
        <f aca="false">P77-P117</f>
        <v>0</v>
      </c>
      <c r="Q97" s="78" t="n">
        <f aca="false">Q77-Q117</f>
        <v>0</v>
      </c>
      <c r="R97" s="78" t="n">
        <f aca="false">R77-R117</f>
        <v>0</v>
      </c>
      <c r="S97" s="78" t="n">
        <f aca="false">S77-S117</f>
        <v>0</v>
      </c>
      <c r="T97" s="78" t="n">
        <f aca="false">T77-T117</f>
        <v>0</v>
      </c>
      <c r="U97" s="78" t="n">
        <f aca="false">U77-U117</f>
        <v>0</v>
      </c>
      <c r="V97" s="78" t="n">
        <f aca="false">V77-V117</f>
        <v>0</v>
      </c>
      <c r="W97" s="78" t="n">
        <f aca="false">W77-W117</f>
        <v>0</v>
      </c>
      <c r="X97" s="78" t="n">
        <f aca="false">X77-X117</f>
        <v>0</v>
      </c>
      <c r="Y97" s="78" t="n">
        <f aca="false">Y77-Y117</f>
        <v>0</v>
      </c>
      <c r="Z97" s="78" t="n">
        <f aca="false">Z77-Z117</f>
        <v>0</v>
      </c>
      <c r="AA97" s="79" t="n">
        <f aca="false">AA77-AA117</f>
        <v>0</v>
      </c>
      <c r="AB97" s="79" t="n">
        <f aca="false">AB77-AB117</f>
        <v>0</v>
      </c>
      <c r="AC97" s="79" t="n">
        <f aca="false">AC77-AC117</f>
        <v>0</v>
      </c>
      <c r="AD97" s="79" t="n">
        <f aca="false">AD77-AD117</f>
        <v>0</v>
      </c>
      <c r="AE97" s="79" t="n">
        <f aca="false">AE77-AE117</f>
        <v>0</v>
      </c>
      <c r="AF97" s="79" t="n">
        <f aca="false">AF77-AF117</f>
        <v>0</v>
      </c>
      <c r="AG97" s="93" t="n">
        <f aca="false">AG77-AG117</f>
        <v>2.92683324726204</v>
      </c>
    </row>
    <row r="98" customFormat="false" ht="13.7" hidden="false" customHeight="true" outlineLevel="0" collapsed="false">
      <c r="A98" s="52" t="s">
        <v>33</v>
      </c>
      <c r="C98" s="78" t="n">
        <f aca="false">C78-C118</f>
        <v>50.5947048789512</v>
      </c>
      <c r="D98" s="78" t="n">
        <f aca="false">D78-D118</f>
        <v>0</v>
      </c>
      <c r="E98" s="78" t="n">
        <f aca="false">E78-E118</f>
        <v>0</v>
      </c>
      <c r="F98" s="78" t="n">
        <f aca="false">F78-F118</f>
        <v>0</v>
      </c>
      <c r="G98" s="78" t="n">
        <f aca="false">G78-G118</f>
        <v>0</v>
      </c>
      <c r="H98" s="78" t="n">
        <f aca="false">H78-H118</f>
        <v>0</v>
      </c>
      <c r="I98" s="78" t="n">
        <f aca="false">I78-I118</f>
        <v>0</v>
      </c>
      <c r="J98" s="79" t="n">
        <f aca="false">J78-J118</f>
        <v>12.6486762197374</v>
      </c>
      <c r="K98" s="78" t="n">
        <f aca="false">K78-K118</f>
        <v>0</v>
      </c>
      <c r="L98" s="78" t="n">
        <f aca="false">L78-L118</f>
        <v>0</v>
      </c>
      <c r="M98" s="78" t="n">
        <f aca="false">M78-M118</f>
        <v>0</v>
      </c>
      <c r="N98" s="78" t="n">
        <f aca="false">N78-N118</f>
        <v>0</v>
      </c>
      <c r="O98" s="78" t="n">
        <f aca="false">O78-O118</f>
        <v>0</v>
      </c>
      <c r="P98" s="78" t="n">
        <f aca="false">P78-P118</f>
        <v>0</v>
      </c>
      <c r="Q98" s="78" t="n">
        <f aca="false">Q78-Q118</f>
        <v>0</v>
      </c>
      <c r="R98" s="78" t="n">
        <f aca="false">R78-R118</f>
        <v>0</v>
      </c>
      <c r="S98" s="78" t="n">
        <f aca="false">S78-S118</f>
        <v>0</v>
      </c>
      <c r="T98" s="78" t="n">
        <f aca="false">T78-T118</f>
        <v>0</v>
      </c>
      <c r="U98" s="78" t="n">
        <f aca="false">U78-U118</f>
        <v>0</v>
      </c>
      <c r="V98" s="78" t="n">
        <f aca="false">V78-V118</f>
        <v>0</v>
      </c>
      <c r="W98" s="78" t="n">
        <f aca="false">W78-W118</f>
        <v>0</v>
      </c>
      <c r="X98" s="78" t="n">
        <f aca="false">X78-X118</f>
        <v>0</v>
      </c>
      <c r="Y98" s="78" t="n">
        <f aca="false">Y78-Y118</f>
        <v>0</v>
      </c>
      <c r="Z98" s="78" t="n">
        <f aca="false">Z78-Z118</f>
        <v>0</v>
      </c>
      <c r="AA98" s="79" t="n">
        <f aca="false">AA78-AA118</f>
        <v>0</v>
      </c>
      <c r="AB98" s="79" t="n">
        <f aca="false">AB78-AB118</f>
        <v>0</v>
      </c>
      <c r="AC98" s="79" t="n">
        <f aca="false">AC78-AC118</f>
        <v>0</v>
      </c>
      <c r="AD98" s="79" t="n">
        <f aca="false">AD78-AD118</f>
        <v>0</v>
      </c>
      <c r="AE98" s="79" t="n">
        <f aca="false">AE78-AE118</f>
        <v>0</v>
      </c>
      <c r="AF98" s="79" t="n">
        <f aca="false">AF78-AF118</f>
        <v>0</v>
      </c>
      <c r="AG98" s="93" t="n">
        <f aca="false">AG78-AG118</f>
        <v>3.16216905493366</v>
      </c>
    </row>
    <row r="99" customFormat="false" ht="13.7" hidden="false" customHeight="true" outlineLevel="0" collapsed="false">
      <c r="A99" s="52" t="s">
        <v>34</v>
      </c>
      <c r="C99" s="78" t="n">
        <f aca="false">C79-C119</f>
        <v>54.1311185132599</v>
      </c>
      <c r="D99" s="78" t="n">
        <f aca="false">D79-D119</f>
        <v>0</v>
      </c>
      <c r="E99" s="78" t="n">
        <f aca="false">E79-E119</f>
        <v>0</v>
      </c>
      <c r="F99" s="78" t="n">
        <f aca="false">F79-F119</f>
        <v>0</v>
      </c>
      <c r="G99" s="78" t="n">
        <f aca="false">G79-G119</f>
        <v>0</v>
      </c>
      <c r="H99" s="78" t="n">
        <f aca="false">H79-H119</f>
        <v>0</v>
      </c>
      <c r="I99" s="78" t="n">
        <f aca="false">I79-I119</f>
        <v>0</v>
      </c>
      <c r="J99" s="79" t="n">
        <f aca="false">J79-J119</f>
        <v>13.5327796283145</v>
      </c>
      <c r="K99" s="78" t="n">
        <f aca="false">K79-K119</f>
        <v>0</v>
      </c>
      <c r="L99" s="78" t="n">
        <f aca="false">L79-L119</f>
        <v>0</v>
      </c>
      <c r="M99" s="78" t="n">
        <f aca="false">M79-M119</f>
        <v>0</v>
      </c>
      <c r="N99" s="78" t="n">
        <f aca="false">N79-N119</f>
        <v>0</v>
      </c>
      <c r="O99" s="78" t="n">
        <f aca="false">O79-O119</f>
        <v>0</v>
      </c>
      <c r="P99" s="78" t="n">
        <f aca="false">P79-P119</f>
        <v>0</v>
      </c>
      <c r="Q99" s="78" t="n">
        <f aca="false">Q79-Q119</f>
        <v>0</v>
      </c>
      <c r="R99" s="78" t="n">
        <f aca="false">R79-R119</f>
        <v>0</v>
      </c>
      <c r="S99" s="78" t="n">
        <f aca="false">S79-S119</f>
        <v>0</v>
      </c>
      <c r="T99" s="78" t="n">
        <f aca="false">T79-T119</f>
        <v>0</v>
      </c>
      <c r="U99" s="78" t="n">
        <f aca="false">U79-U119</f>
        <v>0</v>
      </c>
      <c r="V99" s="78" t="n">
        <f aca="false">V79-V119</f>
        <v>0</v>
      </c>
      <c r="W99" s="78" t="n">
        <f aca="false">W79-W119</f>
        <v>0</v>
      </c>
      <c r="X99" s="78" t="n">
        <f aca="false">X79-X119</f>
        <v>0</v>
      </c>
      <c r="Y99" s="78" t="n">
        <f aca="false">Y79-Y119</f>
        <v>0</v>
      </c>
      <c r="Z99" s="78" t="n">
        <f aca="false">Z79-Z119</f>
        <v>0</v>
      </c>
      <c r="AA99" s="79" t="n">
        <f aca="false">AA79-AA119</f>
        <v>0</v>
      </c>
      <c r="AB99" s="79" t="n">
        <f aca="false">AB79-AB119</f>
        <v>0</v>
      </c>
      <c r="AC99" s="79" t="n">
        <f aca="false">AC79-AC119</f>
        <v>0</v>
      </c>
      <c r="AD99" s="79" t="n">
        <f aca="false">AD79-AD119</f>
        <v>0</v>
      </c>
      <c r="AE99" s="79" t="n">
        <f aca="false">AE79-AE119</f>
        <v>0</v>
      </c>
      <c r="AF99" s="79" t="n">
        <f aca="false">AF79-AF119</f>
        <v>0</v>
      </c>
      <c r="AG99" s="93" t="n">
        <f aca="false">AG79-AG119</f>
        <v>3.38319490707818</v>
      </c>
    </row>
    <row r="100" customFormat="false" ht="13.7" hidden="false" customHeight="true" outlineLevel="0" collapsed="false">
      <c r="A100" s="52" t="s">
        <v>36</v>
      </c>
      <c r="C100" s="78" t="n">
        <f aca="false">C80-C120</f>
        <v>63.6458450431182</v>
      </c>
      <c r="D100" s="78" t="n">
        <f aca="false">D80-D120</f>
        <v>0</v>
      </c>
      <c r="E100" s="78" t="n">
        <f aca="false">E80-E120</f>
        <v>-9.45109277381562E-005</v>
      </c>
      <c r="F100" s="78" t="n">
        <f aca="false">F80-F120</f>
        <v>0</v>
      </c>
      <c r="G100" s="78" t="n">
        <f aca="false">G80-G120</f>
        <v>0</v>
      </c>
      <c r="H100" s="78" t="n">
        <f aca="false">H80-H120</f>
        <v>0</v>
      </c>
      <c r="I100" s="78" t="n">
        <f aca="false">I80-I120</f>
        <v>0</v>
      </c>
      <c r="J100" s="79" t="n">
        <f aca="false">J80-J120</f>
        <v>15.9114376330481</v>
      </c>
      <c r="K100" s="78" t="n">
        <f aca="false">K80-K120</f>
        <v>0</v>
      </c>
      <c r="L100" s="78" t="n">
        <f aca="false">L80-L120</f>
        <v>0</v>
      </c>
      <c r="M100" s="78" t="n">
        <f aca="false">M80-M120</f>
        <v>0</v>
      </c>
      <c r="N100" s="78" t="n">
        <f aca="false">N80-N120</f>
        <v>0</v>
      </c>
      <c r="O100" s="78" t="n">
        <f aca="false">O80-O120</f>
        <v>0</v>
      </c>
      <c r="P100" s="78" t="n">
        <f aca="false">P80-P120</f>
        <v>0</v>
      </c>
      <c r="Q100" s="78" t="n">
        <f aca="false">Q80-Q120</f>
        <v>0</v>
      </c>
      <c r="R100" s="78" t="n">
        <f aca="false">R80-R120</f>
        <v>0</v>
      </c>
      <c r="S100" s="78" t="n">
        <f aca="false">S80-S120</f>
        <v>0</v>
      </c>
      <c r="T100" s="78" t="n">
        <f aca="false">T80-T120</f>
        <v>0</v>
      </c>
      <c r="U100" s="78" t="n">
        <f aca="false">U80-U120</f>
        <v>0</v>
      </c>
      <c r="V100" s="78" t="n">
        <f aca="false">V80-V120</f>
        <v>0</v>
      </c>
      <c r="W100" s="78" t="n">
        <f aca="false">W80-W120</f>
        <v>0</v>
      </c>
      <c r="X100" s="78" t="n">
        <f aca="false">X80-X120</f>
        <v>0</v>
      </c>
      <c r="Y100" s="78" t="n">
        <f aca="false">Y80-Y120</f>
        <v>0</v>
      </c>
      <c r="Z100" s="78" t="n">
        <f aca="false">Z80-Z120</f>
        <v>0</v>
      </c>
      <c r="AA100" s="79" t="n">
        <f aca="false">AA80-AA120</f>
        <v>0</v>
      </c>
      <c r="AB100" s="79" t="n">
        <f aca="false">AB80-AB120</f>
        <v>0</v>
      </c>
      <c r="AC100" s="79" t="n">
        <f aca="false">AC80-AC120</f>
        <v>0</v>
      </c>
      <c r="AD100" s="79" t="n">
        <f aca="false">AD80-AD120</f>
        <v>0</v>
      </c>
      <c r="AE100" s="79" t="n">
        <f aca="false">AE80-AE120</f>
        <v>0</v>
      </c>
      <c r="AF100" s="79" t="n">
        <f aca="false">AF80-AF120</f>
        <v>0</v>
      </c>
      <c r="AG100" s="93" t="n">
        <f aca="false">AG80-AG120</f>
        <v>3.9778594082627</v>
      </c>
    </row>
    <row r="101" customFormat="false" ht="13.7" hidden="false" customHeight="true" outlineLevel="0" collapsed="false">
      <c r="A101" s="52" t="s">
        <v>37</v>
      </c>
      <c r="C101" s="78" t="n">
        <f aca="false">C81-C121</f>
        <v>1.58455741217222</v>
      </c>
      <c r="D101" s="78" t="n">
        <f aca="false">D81-D121</f>
        <v>0</v>
      </c>
      <c r="E101" s="78" t="n">
        <f aca="false">E81-E121</f>
        <v>-9.45109268286615E-005</v>
      </c>
      <c r="F101" s="78" t="n">
        <f aca="false">F81-F121</f>
        <v>0</v>
      </c>
      <c r="G101" s="78" t="n">
        <f aca="false">G81-G121</f>
        <v>0</v>
      </c>
      <c r="H101" s="78" t="n">
        <f aca="false">H81-H121</f>
        <v>0</v>
      </c>
      <c r="I101" s="78" t="n">
        <f aca="false">I81-I121</f>
        <v>0</v>
      </c>
      <c r="J101" s="79" t="n">
        <f aca="false">J81-J121</f>
        <v>0.396115725311574</v>
      </c>
      <c r="K101" s="78" t="n">
        <f aca="false">K81-K121</f>
        <v>0</v>
      </c>
      <c r="L101" s="78" t="n">
        <f aca="false">L81-L121</f>
        <v>0</v>
      </c>
      <c r="M101" s="78" t="n">
        <f aca="false">M81-M121</f>
        <v>0</v>
      </c>
      <c r="N101" s="78" t="n">
        <f aca="false">N81-N121</f>
        <v>0</v>
      </c>
      <c r="O101" s="78" t="n">
        <f aca="false">O81-O121</f>
        <v>0</v>
      </c>
      <c r="P101" s="78" t="n">
        <f aca="false">P81-P121</f>
        <v>0</v>
      </c>
      <c r="Q101" s="78" t="n">
        <f aca="false">Q81-Q121</f>
        <v>0</v>
      </c>
      <c r="R101" s="78" t="n">
        <f aca="false">R81-R121</f>
        <v>0</v>
      </c>
      <c r="S101" s="78" t="n">
        <f aca="false">S81-S121</f>
        <v>0</v>
      </c>
      <c r="T101" s="78" t="n">
        <f aca="false">T81-T121</f>
        <v>0</v>
      </c>
      <c r="U101" s="78" t="n">
        <f aca="false">U81-U121</f>
        <v>0</v>
      </c>
      <c r="V101" s="78" t="n">
        <f aca="false">V81-V121</f>
        <v>0</v>
      </c>
      <c r="W101" s="78" t="n">
        <f aca="false">W81-W121</f>
        <v>0</v>
      </c>
      <c r="X101" s="78" t="n">
        <f aca="false">X81-X121</f>
        <v>0</v>
      </c>
      <c r="Y101" s="78" t="n">
        <f aca="false">Y81-Y121</f>
        <v>0</v>
      </c>
      <c r="Z101" s="78" t="n">
        <f aca="false">Z81-Z121</f>
        <v>0</v>
      </c>
      <c r="AA101" s="79" t="n">
        <f aca="false">AA81-AA121</f>
        <v>0</v>
      </c>
      <c r="AB101" s="79" t="n">
        <f aca="false">AB81-AB121</f>
        <v>0</v>
      </c>
      <c r="AC101" s="79" t="n">
        <f aca="false">AC81-AC121</f>
        <v>0</v>
      </c>
      <c r="AD101" s="79" t="n">
        <f aca="false">AD81-AD121</f>
        <v>0</v>
      </c>
      <c r="AE101" s="79" t="n">
        <f aca="false">AE81-AE121</f>
        <v>0</v>
      </c>
      <c r="AF101" s="79" t="n">
        <f aca="false">AF81-AF121</f>
        <v>0</v>
      </c>
      <c r="AG101" s="93" t="n">
        <f aca="false">AG81-AG121</f>
        <v>0.0990289313276662</v>
      </c>
    </row>
    <row r="102" customFormat="false" ht="13.7" hidden="true" customHeight="true" outlineLevel="0" collapsed="false">
      <c r="A102" s="52" t="s">
        <v>39</v>
      </c>
      <c r="C102" s="78" t="n">
        <f aca="false">C82-C122</f>
        <v>0</v>
      </c>
      <c r="D102" s="78" t="n">
        <f aca="false">D82-D122</f>
        <v>0</v>
      </c>
      <c r="E102" s="78" t="n">
        <f aca="false">E82-E122</f>
        <v>0</v>
      </c>
      <c r="F102" s="78" t="n">
        <f aca="false">F82-F122</f>
        <v>0</v>
      </c>
      <c r="G102" s="78" t="n">
        <f aca="false">G82-G122</f>
        <v>0</v>
      </c>
      <c r="H102" s="78" t="n">
        <f aca="false">H82-H122</f>
        <v>0</v>
      </c>
      <c r="I102" s="78" t="n">
        <f aca="false">I82-I122</f>
        <v>0</v>
      </c>
      <c r="J102" s="79"/>
      <c r="K102" s="78" t="e">
        <f aca="false">K82-K122</f>
        <v>#DIV/0!</v>
      </c>
      <c r="L102" s="78" t="n">
        <f aca="false">L82-L122</f>
        <v>0</v>
      </c>
      <c r="M102" s="78" t="n">
        <f aca="false">M82-M122</f>
        <v>0</v>
      </c>
      <c r="N102" s="78" t="e">
        <f aca="false">N82-N122</f>
        <v>#DIV/0!</v>
      </c>
      <c r="O102" s="78" t="n">
        <f aca="false">O82-O122</f>
        <v>0</v>
      </c>
      <c r="P102" s="78" t="n">
        <f aca="false">P82-P122</f>
        <v>0</v>
      </c>
      <c r="Q102" s="78" t="n">
        <f aca="false">Q82-Q122</f>
        <v>0</v>
      </c>
      <c r="R102" s="78" t="n">
        <f aca="false">R82-R122</f>
        <v>0</v>
      </c>
      <c r="S102" s="78" t="e">
        <f aca="false">S82-S122</f>
        <v>#DIV/0!</v>
      </c>
      <c r="T102" s="78" t="n">
        <f aca="false">T82-T122</f>
        <v>0</v>
      </c>
      <c r="U102" s="78" t="n">
        <f aca="false">U82-U122</f>
        <v>0</v>
      </c>
      <c r="V102" s="78" t="n">
        <f aca="false">V82-V122</f>
        <v>0</v>
      </c>
      <c r="W102" s="78" t="e">
        <f aca="false">W82-W122</f>
        <v>#DIV/0!</v>
      </c>
      <c r="X102" s="78" t="n">
        <f aca="false">X82-X122</f>
        <v>0</v>
      </c>
      <c r="Y102" s="78" t="n">
        <f aca="false">Y82-Y122</f>
        <v>0</v>
      </c>
      <c r="Z102" s="78" t="n">
        <f aca="false">Z82-Z122</f>
        <v>0</v>
      </c>
      <c r="AA102" s="79" t="n">
        <f aca="false">AA82-AA122</f>
        <v>0</v>
      </c>
      <c r="AB102" s="79" t="n">
        <f aca="false">AB82-AB122</f>
        <v>0</v>
      </c>
      <c r="AC102" s="79" t="n">
        <f aca="false">AC82-AC122</f>
        <v>0</v>
      </c>
      <c r="AD102" s="79" t="n">
        <f aca="false">AD82-AD122</f>
        <v>0</v>
      </c>
      <c r="AE102" s="79" t="n">
        <f aca="false">AE82-AE122</f>
        <v>0</v>
      </c>
      <c r="AF102" s="76" t="s">
        <v>43</v>
      </c>
      <c r="AG102" s="93" t="n">
        <f aca="false">AG82-AG122</f>
        <v>0</v>
      </c>
    </row>
    <row r="103" customFormat="false" ht="13.7" hidden="false" customHeight="true" outlineLevel="0" collapsed="false">
      <c r="A103" s="54" t="s">
        <v>40</v>
      </c>
      <c r="B103" s="9"/>
      <c r="C103" s="85" t="n">
        <f aca="false">C83-C123</f>
        <v>104.727740346447</v>
      </c>
      <c r="D103" s="85" t="n">
        <f aca="false">D83-D123</f>
        <v>40.8931747391125</v>
      </c>
      <c r="E103" s="85" t="n">
        <f aca="false">E83-E123</f>
        <v>-58.8417466707942</v>
      </c>
      <c r="F103" s="85" t="n">
        <f aca="false">F83-F123</f>
        <v>-51.2952337679608</v>
      </c>
      <c r="G103" s="85"/>
      <c r="H103" s="85"/>
      <c r="I103" s="85"/>
      <c r="J103" s="86" t="n">
        <f aca="false">J83-J123</f>
        <v>8.87098366170085</v>
      </c>
      <c r="K103" s="85" t="n">
        <f aca="false">K83-K123</f>
        <v>224.911228886824</v>
      </c>
      <c r="L103" s="85" t="n">
        <f aca="false">L83-L123</f>
        <v>225.142195070571</v>
      </c>
      <c r="M103" s="85" t="n">
        <f aca="false">M83-M123</f>
        <v>224.680262703076</v>
      </c>
      <c r="N103" s="85" t="n">
        <f aca="false">N83-N123</f>
        <v>97.9904212059591</v>
      </c>
      <c r="O103" s="85" t="n">
        <f aca="false">O83-O123</f>
        <v>174.608101815925</v>
      </c>
      <c r="P103" s="85" t="n">
        <f aca="false">P83-P123</f>
        <v>21.3727405959944</v>
      </c>
      <c r="Q103" s="85" t="n">
        <f aca="false">Q83-Q123</f>
        <v>-23.906287353574</v>
      </c>
      <c r="R103" s="85" t="n">
        <f aca="false">R83-R123</f>
        <v>-193.905817174516</v>
      </c>
      <c r="S103" s="85" t="n">
        <f aca="false">S83-S123</f>
        <v>-232.243444076006</v>
      </c>
      <c r="T103" s="85" t="n">
        <f aca="false">T83-T123</f>
        <v>-229.62446227183</v>
      </c>
      <c r="U103" s="85" t="n">
        <f aca="false">U83-U123</f>
        <v>-234.862425880182</v>
      </c>
      <c r="V103" s="85" t="n">
        <f aca="false">V83-V123</f>
        <v>-134.589502018841</v>
      </c>
      <c r="W103" s="85" t="n">
        <f aca="false">W83-W123</f>
        <v>-23.0172297447625</v>
      </c>
      <c r="X103" s="85" t="n">
        <f aca="false">X83-X123</f>
        <v>-22.6648157067175</v>
      </c>
      <c r="Y103" s="85" t="n">
        <f aca="false">Y83-Y123</f>
        <v>-23.9219188568522</v>
      </c>
      <c r="Z103" s="85" t="n">
        <f aca="false">Z83-Z123</f>
        <v>-22.4649546707151</v>
      </c>
      <c r="AA103" s="86" t="n">
        <f aca="false">AA83-AA123</f>
        <v>-18.0159683842849</v>
      </c>
      <c r="AB103" s="86" t="n">
        <f aca="false">AB83-AB123</f>
        <v>-86.5172673003835</v>
      </c>
      <c r="AC103" s="86" t="n">
        <f aca="false">AC83-AC123</f>
        <v>-85.7711488092373</v>
      </c>
      <c r="AD103" s="86" t="n">
        <f aca="false">AD83-AD123</f>
        <v>-81.9894962465678</v>
      </c>
      <c r="AE103" s="86" t="n">
        <f aca="false">AE83-AE123</f>
        <v>-81.6416584452445</v>
      </c>
      <c r="AF103" s="86" t="n">
        <f aca="false">AF83-AF123</f>
        <v>-83.1341011670165</v>
      </c>
      <c r="AG103" s="146" t="n">
        <f aca="false">AG83-AG123</f>
        <v>-44.3259776170526</v>
      </c>
    </row>
    <row r="104" customFormat="false" ht="14.25" hidden="false" customHeight="true" outlineLevel="0" collapsed="false"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G104" s="89"/>
    </row>
    <row r="105" customFormat="false" ht="11.25" hidden="false" customHeight="false" outlineLevel="0" collapsed="false"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G105" s="89"/>
    </row>
    <row r="106" customFormat="false" ht="12" hidden="true" customHeight="false" outlineLevel="0" collapsed="false">
      <c r="A106" s="94" t="n">
        <f aca="false">A6-1</f>
        <v>37080</v>
      </c>
      <c r="B106" s="62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147"/>
      <c r="AG106" s="63"/>
    </row>
    <row r="107" customFormat="false" ht="11.25" hidden="true" customHeight="false" outlineLevel="0" collapsed="false">
      <c r="A107" s="95" t="s">
        <v>18</v>
      </c>
      <c r="B107" s="9"/>
      <c r="C107" s="96"/>
      <c r="D107" s="96"/>
      <c r="E107" s="96"/>
      <c r="F107" s="96"/>
      <c r="G107" s="96"/>
      <c r="H107" s="96"/>
      <c r="I107" s="96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29"/>
      <c r="AG107" s="81"/>
    </row>
    <row r="108" customFormat="false" ht="11.25" hidden="true" customHeight="false" outlineLevel="0" collapsed="false">
      <c r="A108" s="75" t="s">
        <v>20</v>
      </c>
      <c r="B108" s="38"/>
      <c r="C108" s="78"/>
      <c r="D108" s="78"/>
      <c r="E108" s="78"/>
      <c r="F108" s="78"/>
      <c r="G108" s="78"/>
      <c r="H108" s="78"/>
      <c r="I108" s="78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79"/>
      <c r="AD108" s="79"/>
      <c r="AE108" s="79"/>
      <c r="AG108" s="84"/>
    </row>
    <row r="109" customFormat="false" ht="11.25" hidden="true" customHeight="false" outlineLevel="0" collapsed="false">
      <c r="A109" s="75" t="s">
        <v>22</v>
      </c>
      <c r="B109" s="9"/>
      <c r="C109" s="78"/>
      <c r="D109" s="78"/>
      <c r="E109" s="78"/>
      <c r="F109" s="78"/>
      <c r="G109" s="78"/>
      <c r="H109" s="78"/>
      <c r="I109" s="78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  <c r="AC109" s="79"/>
      <c r="AD109" s="79"/>
      <c r="AE109" s="79"/>
      <c r="AG109" s="84"/>
    </row>
    <row r="110" customFormat="false" ht="11.25" hidden="true" customHeight="false" outlineLevel="0" collapsed="false">
      <c r="A110" s="75" t="s">
        <v>23</v>
      </c>
      <c r="B110" s="9"/>
      <c r="C110" s="78"/>
      <c r="D110" s="78"/>
      <c r="E110" s="78"/>
      <c r="F110" s="78"/>
      <c r="G110" s="78"/>
      <c r="H110" s="78"/>
      <c r="I110" s="78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79"/>
      <c r="AD110" s="79"/>
      <c r="AE110" s="79"/>
      <c r="AG110" s="84"/>
    </row>
    <row r="111" customFormat="false" ht="11.25" hidden="true" customHeight="false" outlineLevel="0" collapsed="false">
      <c r="A111" s="75" t="s">
        <v>24</v>
      </c>
      <c r="B111" s="44"/>
      <c r="C111" s="78"/>
      <c r="D111" s="78"/>
      <c r="E111" s="78"/>
      <c r="F111" s="78"/>
      <c r="G111" s="78"/>
      <c r="H111" s="78"/>
      <c r="I111" s="78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  <c r="AC111" s="79"/>
      <c r="AD111" s="79"/>
      <c r="AE111" s="79"/>
      <c r="AG111" s="84"/>
    </row>
    <row r="112" customFormat="false" ht="11.25" hidden="true" customHeight="false" outlineLevel="0" collapsed="false">
      <c r="A112" s="75" t="s">
        <v>26</v>
      </c>
      <c r="B112" s="9"/>
      <c r="C112" s="78"/>
      <c r="D112" s="78"/>
      <c r="E112" s="78"/>
      <c r="F112" s="78"/>
      <c r="G112" s="78"/>
      <c r="H112" s="78"/>
      <c r="I112" s="78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  <c r="AC112" s="79"/>
      <c r="AD112" s="79"/>
      <c r="AE112" s="79"/>
      <c r="AG112" s="84"/>
    </row>
    <row r="113" customFormat="false" ht="11.25" hidden="true" customHeight="false" outlineLevel="0" collapsed="false">
      <c r="A113" s="52" t="s">
        <v>27</v>
      </c>
      <c r="C113" s="78" t="n">
        <v>8027.62160934384</v>
      </c>
      <c r="D113" s="78" t="n">
        <v>7986.74004388098</v>
      </c>
      <c r="E113" s="78" t="n">
        <v>7394.62333813048</v>
      </c>
      <c r="F113" s="78" t="n">
        <v>8134.77337960978</v>
      </c>
      <c r="G113" s="78"/>
      <c r="H113" s="78"/>
      <c r="I113" s="78"/>
      <c r="J113" s="79" t="n">
        <v>7885.93959274127</v>
      </c>
      <c r="K113" s="79" t="n">
        <v>7987.21277047005</v>
      </c>
      <c r="L113" s="79" t="n">
        <v>8056.21230876054</v>
      </c>
      <c r="M113" s="79" t="n">
        <v>7918.21323217957</v>
      </c>
      <c r="N113" s="79" t="n">
        <v>7027.45216721203</v>
      </c>
      <c r="O113" s="79" t="n">
        <v>7295.75800959699</v>
      </c>
      <c r="P113" s="79" t="n">
        <v>6759.14632482708</v>
      </c>
      <c r="Q113" s="79" t="n">
        <v>6530.13296731928</v>
      </c>
      <c r="R113" s="79" t="n">
        <v>6494.98808055295</v>
      </c>
      <c r="S113" s="79" t="n">
        <v>6518.19859594629</v>
      </c>
      <c r="T113" s="79" t="n">
        <v>6567.98257005442</v>
      </c>
      <c r="U113" s="79" t="n">
        <v>6468.41462183817</v>
      </c>
      <c r="V113" s="79" t="n">
        <v>5650.90819800215</v>
      </c>
      <c r="W113" s="79" t="n">
        <v>6489.84132940208</v>
      </c>
      <c r="X113" s="79" t="n">
        <v>6365.59058759266</v>
      </c>
      <c r="Y113" s="79" t="n">
        <v>6733.51151310564</v>
      </c>
      <c r="Z113" s="79" t="n">
        <v>6370.42188750795</v>
      </c>
      <c r="AA113" s="79" t="n">
        <v>6701.68553859104</v>
      </c>
      <c r="AB113" s="79" t="n">
        <v>6182.95484215761</v>
      </c>
      <c r="AC113" s="79" t="n">
        <v>6059.98462915784</v>
      </c>
      <c r="AD113" s="79" t="n">
        <v>5998.86374819686</v>
      </c>
      <c r="AE113" s="79" t="n">
        <v>6078.56969584374</v>
      </c>
      <c r="AF113" s="148" t="n">
        <v>6045.80602439948</v>
      </c>
      <c r="AG113" s="84" t="n">
        <v>6712.28741733341</v>
      </c>
    </row>
    <row r="114" customFormat="false" ht="11.25" hidden="true" customHeight="false" outlineLevel="0" collapsed="false">
      <c r="A114" s="52" t="s">
        <v>28</v>
      </c>
      <c r="C114" s="78" t="n">
        <v>4509.23700726699</v>
      </c>
      <c r="D114" s="78" t="n">
        <v>3670.84218257961</v>
      </c>
      <c r="E114" s="78" t="n">
        <v>3671.82981309072</v>
      </c>
      <c r="F114" s="78" t="n">
        <v>5068.70817881551</v>
      </c>
      <c r="G114" s="78"/>
      <c r="H114" s="78"/>
      <c r="I114" s="78"/>
      <c r="J114" s="79" t="n">
        <v>4230.15429543821</v>
      </c>
      <c r="K114" s="79" t="n">
        <v>5150.63094286095</v>
      </c>
      <c r="L114" s="79" t="n">
        <v>5103.47487708899</v>
      </c>
      <c r="M114" s="79" t="n">
        <v>5197.78700863291</v>
      </c>
      <c r="N114" s="79" t="n">
        <v>5501.3945810944</v>
      </c>
      <c r="O114" s="79" t="n">
        <v>5548.73446150808</v>
      </c>
      <c r="P114" s="79" t="n">
        <v>5454.05470068073</v>
      </c>
      <c r="Q114" s="79" t="n">
        <v>5513.55437952263</v>
      </c>
      <c r="R114" s="79" t="n">
        <v>5223.52959127987</v>
      </c>
      <c r="S114" s="79" t="n">
        <v>4538.02246938075</v>
      </c>
      <c r="T114" s="79" t="n">
        <v>4726.6360062951</v>
      </c>
      <c r="U114" s="79" t="n">
        <v>4349.40893246641</v>
      </c>
      <c r="V114" s="79" t="n">
        <v>4059.13320782457</v>
      </c>
      <c r="W114" s="79" t="n">
        <v>4844.36580688975</v>
      </c>
      <c r="X114" s="79" t="n">
        <v>4832.11927738366</v>
      </c>
      <c r="Y114" s="79" t="n">
        <v>4915.65321849821</v>
      </c>
      <c r="Z114" s="79" t="n">
        <v>4785.32492478738</v>
      </c>
      <c r="AA114" s="79" t="n">
        <v>4908.3568505981</v>
      </c>
      <c r="AB114" s="79" t="n">
        <v>4901.83867306802</v>
      </c>
      <c r="AC114" s="79" t="n">
        <v>4869.40958563518</v>
      </c>
      <c r="AD114" s="79" t="n">
        <v>4889.2703412784</v>
      </c>
      <c r="AE114" s="79" t="n">
        <v>5170.96239242404</v>
      </c>
      <c r="AF114" s="148" t="n">
        <v>4976.54743977921</v>
      </c>
      <c r="AG114" s="84" t="n">
        <v>4802.82805288209</v>
      </c>
    </row>
    <row r="115" customFormat="false" ht="11.25" hidden="true" customHeight="false" outlineLevel="0" collapsed="false">
      <c r="A115" s="52" t="s">
        <v>29</v>
      </c>
      <c r="C115" s="78" t="n">
        <v>9523.12766653309</v>
      </c>
      <c r="D115" s="78" t="n">
        <v>6893.31973525028</v>
      </c>
      <c r="E115" s="78" t="n">
        <v>6655.19219736087</v>
      </c>
      <c r="F115" s="78" t="n">
        <v>8579.42214704507</v>
      </c>
      <c r="G115" s="78"/>
      <c r="H115" s="78"/>
      <c r="I115" s="78"/>
      <c r="J115" s="79" t="n">
        <v>7912.76543654733</v>
      </c>
      <c r="K115" s="79" t="n">
        <v>8233.28612003969</v>
      </c>
      <c r="L115" s="79" t="n">
        <v>8319.19740221975</v>
      </c>
      <c r="M115" s="79" t="n">
        <v>8147.37483785964</v>
      </c>
      <c r="N115" s="79" t="n">
        <v>8058.29868732831</v>
      </c>
      <c r="O115" s="79" t="n">
        <v>7891.13008230229</v>
      </c>
      <c r="P115" s="79" t="n">
        <v>8225.46729235433</v>
      </c>
      <c r="Q115" s="79" t="n">
        <v>9056.32363474</v>
      </c>
      <c r="R115" s="79" t="n">
        <v>8012.94088924632</v>
      </c>
      <c r="S115" s="79" t="n">
        <v>7663.76404067845</v>
      </c>
      <c r="T115" s="79" t="n">
        <v>8012.61285764224</v>
      </c>
      <c r="U115" s="79" t="n">
        <v>7314.91522371465</v>
      </c>
      <c r="V115" s="79" t="n">
        <v>5802.29226361032</v>
      </c>
      <c r="W115" s="79" t="n">
        <v>7337.60211985178</v>
      </c>
      <c r="X115" s="79" t="n">
        <v>7097.72740265601</v>
      </c>
      <c r="Y115" s="79" t="n">
        <v>7281.48442827916</v>
      </c>
      <c r="Z115" s="79" t="n">
        <v>7633.59452862017</v>
      </c>
      <c r="AA115" s="79" t="n">
        <v>7678.23677639978</v>
      </c>
      <c r="AB115" s="79" t="n">
        <v>7177.80724234714</v>
      </c>
      <c r="AC115" s="79" t="n">
        <v>6953.04546650259</v>
      </c>
      <c r="AD115" s="79" t="n">
        <v>6813.38123361108</v>
      </c>
      <c r="AE115" s="79" t="n">
        <v>6796.31295976671</v>
      </c>
      <c r="AF115" s="148" t="n">
        <v>6854.24655329347</v>
      </c>
      <c r="AG115" s="84" t="n">
        <v>7609.98004210535</v>
      </c>
    </row>
    <row r="116" customFormat="false" ht="11.25" hidden="true" customHeight="false" outlineLevel="0" collapsed="false">
      <c r="A116" s="52" t="s">
        <v>31</v>
      </c>
      <c r="C116" s="78" t="n">
        <v>7918.06515301085</v>
      </c>
      <c r="D116" s="78" t="n">
        <v>6424.68134654054</v>
      </c>
      <c r="E116" s="78" t="n">
        <v>5058.32855230446</v>
      </c>
      <c r="F116" s="78" t="n">
        <v>6522.90946122299</v>
      </c>
      <c r="G116" s="78"/>
      <c r="H116" s="78"/>
      <c r="I116" s="78"/>
      <c r="J116" s="79" t="n">
        <v>6480.99612826971</v>
      </c>
      <c r="K116" s="79" t="n">
        <v>6826.44611355264</v>
      </c>
      <c r="L116" s="79" t="n">
        <v>7079.72680974075</v>
      </c>
      <c r="M116" s="79" t="n">
        <v>6573.16541736453</v>
      </c>
      <c r="N116" s="79" t="n">
        <v>5924.00722058247</v>
      </c>
      <c r="O116" s="79" t="n">
        <v>5739.92742543795</v>
      </c>
      <c r="P116" s="79" t="n">
        <v>6108.08701572699</v>
      </c>
      <c r="Q116" s="79" t="n">
        <v>6112.32300661645</v>
      </c>
      <c r="R116" s="79" t="n">
        <v>5882.41164263557</v>
      </c>
      <c r="S116" s="79" t="n">
        <v>5181.76441720464</v>
      </c>
      <c r="T116" s="79" t="n">
        <v>5318.11647820124</v>
      </c>
      <c r="U116" s="79" t="n">
        <v>5045.41235620805</v>
      </c>
      <c r="V116" s="79" t="n">
        <v>4699.14029184249</v>
      </c>
      <c r="W116" s="79" t="n">
        <v>5517.18036554817</v>
      </c>
      <c r="X116" s="79" t="n">
        <v>5366.50999619248</v>
      </c>
      <c r="Y116" s="79" t="n">
        <v>5450.10189490851</v>
      </c>
      <c r="Z116" s="79" t="n">
        <v>5734.92920554354</v>
      </c>
      <c r="AA116" s="79" t="n">
        <v>5715.42678340368</v>
      </c>
      <c r="AB116" s="79" t="n">
        <v>6061.27028333454</v>
      </c>
      <c r="AC116" s="79" t="n">
        <v>5635.22973896776</v>
      </c>
      <c r="AD116" s="79" t="n">
        <v>5444.41075092463</v>
      </c>
      <c r="AE116" s="79" t="n">
        <v>5325.32902459088</v>
      </c>
      <c r="AF116" s="148" t="n">
        <v>5468.32317149442</v>
      </c>
      <c r="AG116" s="84" t="n">
        <v>5782.8141984908</v>
      </c>
    </row>
    <row r="117" customFormat="false" ht="11.25" hidden="true" customHeight="false" outlineLevel="0" collapsed="false">
      <c r="A117" s="52" t="s">
        <v>32</v>
      </c>
      <c r="C117" s="78" t="n">
        <v>10960.9361561678</v>
      </c>
      <c r="D117" s="78" t="n">
        <v>7731.50117056373</v>
      </c>
      <c r="E117" s="78" t="n">
        <v>7228.9156626506</v>
      </c>
      <c r="F117" s="78" t="n">
        <v>9276.13505246695</v>
      </c>
      <c r="G117" s="78"/>
      <c r="H117" s="78"/>
      <c r="I117" s="78"/>
      <c r="J117" s="79" t="n">
        <v>8799.37201046228</v>
      </c>
      <c r="K117" s="79" t="n">
        <v>9391.74346523898</v>
      </c>
      <c r="L117" s="79" t="n">
        <v>9191.58629380119</v>
      </c>
      <c r="M117" s="79" t="n">
        <v>9591.90063667676</v>
      </c>
      <c r="N117" s="79" t="n">
        <v>9074.91908989913</v>
      </c>
      <c r="O117" s="79" t="n">
        <v>9767.2739394016</v>
      </c>
      <c r="P117" s="79" t="n">
        <v>8382.56424039665</v>
      </c>
      <c r="Q117" s="79" t="n">
        <v>9006.91199578198</v>
      </c>
      <c r="R117" s="79" t="n">
        <v>10624.7055951287</v>
      </c>
      <c r="S117" s="79" t="n">
        <v>8033.97081411361</v>
      </c>
      <c r="T117" s="79" t="n">
        <v>9027.06657880212</v>
      </c>
      <c r="U117" s="79" t="n">
        <v>7040.8750494251</v>
      </c>
      <c r="V117" s="79" t="n">
        <v>6614.13562559694</v>
      </c>
      <c r="W117" s="79" t="n">
        <v>7832.96215823528</v>
      </c>
      <c r="X117" s="79" t="n">
        <v>7589.37303314044</v>
      </c>
      <c r="Y117" s="79" t="n">
        <v>7785.86042282337</v>
      </c>
      <c r="Z117" s="79" t="n">
        <v>8123.65301874204</v>
      </c>
      <c r="AA117" s="79" t="n">
        <v>8502.84825358013</v>
      </c>
      <c r="AB117" s="79" t="n">
        <v>7881.49536938596</v>
      </c>
      <c r="AC117" s="79" t="n">
        <v>7585.34737249311</v>
      </c>
      <c r="AD117" s="79" t="n">
        <v>7439.65222178752</v>
      </c>
      <c r="AE117" s="79" t="n">
        <v>7400.06917812704</v>
      </c>
      <c r="AF117" s="148" t="n">
        <v>7475.02292413589</v>
      </c>
      <c r="AG117" s="84" t="n">
        <v>8394.92210741091</v>
      </c>
    </row>
    <row r="118" customFormat="false" ht="11.25" hidden="true" customHeight="false" outlineLevel="0" collapsed="false">
      <c r="A118" s="52" t="s">
        <v>33</v>
      </c>
      <c r="C118" s="78" t="n">
        <v>4730.45476419841</v>
      </c>
      <c r="D118" s="78" t="n">
        <v>4843.36085293863</v>
      </c>
      <c r="E118" s="78" t="n">
        <v>5283.36953511361</v>
      </c>
      <c r="F118" s="78" t="n">
        <v>5647.0853476732</v>
      </c>
      <c r="G118" s="78"/>
      <c r="H118" s="78"/>
      <c r="I118" s="78"/>
      <c r="J118" s="79" t="n">
        <v>5126.06762498096</v>
      </c>
      <c r="K118" s="79" t="n">
        <v>4738.35558710837</v>
      </c>
      <c r="L118" s="79" t="n">
        <v>4867.25986719322</v>
      </c>
      <c r="M118" s="79" t="n">
        <v>4609.45130702353</v>
      </c>
      <c r="N118" s="79" t="n">
        <v>4596.4179127117</v>
      </c>
      <c r="O118" s="79" t="n">
        <v>4628.37454541297</v>
      </c>
      <c r="P118" s="79" t="n">
        <v>4564.46128001044</v>
      </c>
      <c r="Q118" s="79" t="n">
        <v>4963.59230283447</v>
      </c>
      <c r="R118" s="79" t="n">
        <v>5959.89329292175</v>
      </c>
      <c r="S118" s="79" t="n">
        <v>6490.67286525976</v>
      </c>
      <c r="T118" s="79" t="n">
        <v>6431.2992330895</v>
      </c>
      <c r="U118" s="79" t="n">
        <v>6550.04649743001</v>
      </c>
      <c r="V118" s="79" t="n">
        <v>4816.42849992042</v>
      </c>
      <c r="W118" s="79" t="n">
        <v>4612.74480762792</v>
      </c>
      <c r="X118" s="79" t="n">
        <v>4317.3834810585</v>
      </c>
      <c r="Y118" s="79" t="n">
        <v>4446.19876623575</v>
      </c>
      <c r="Z118" s="79" t="n">
        <v>5074.6521755895</v>
      </c>
      <c r="AA118" s="79" t="n">
        <v>5106.98561119178</v>
      </c>
      <c r="AB118" s="79" t="n">
        <v>5150.09469905827</v>
      </c>
      <c r="AC118" s="79" t="n">
        <v>5414.76351362245</v>
      </c>
      <c r="AD118" s="79" t="n">
        <v>5458.02584455411</v>
      </c>
      <c r="AE118" s="79" t="n">
        <v>5462.55330853955</v>
      </c>
      <c r="AF118" s="148" t="n">
        <v>5445.1142222387</v>
      </c>
      <c r="AG118" s="84" t="n">
        <v>5211.42531094264</v>
      </c>
    </row>
    <row r="119" customFormat="false" ht="11.25" hidden="true" customHeight="false" outlineLevel="0" collapsed="false">
      <c r="A119" s="52" t="s">
        <v>34</v>
      </c>
      <c r="C119" s="78" t="n">
        <v>4700.18108784921</v>
      </c>
      <c r="D119" s="78" t="n">
        <v>4740.13943592998</v>
      </c>
      <c r="E119" s="78" t="n">
        <v>4974.7700293505</v>
      </c>
      <c r="F119" s="78" t="n">
        <v>4111.38657386092</v>
      </c>
      <c r="G119" s="78"/>
      <c r="H119" s="78"/>
      <c r="I119" s="78"/>
      <c r="J119" s="79" t="n">
        <v>4631.61928174765</v>
      </c>
      <c r="K119" s="79" t="n">
        <v>4657.86834119512</v>
      </c>
      <c r="L119" s="79" t="n">
        <v>4786.28080419934</v>
      </c>
      <c r="M119" s="79" t="n">
        <v>4529.45587819089</v>
      </c>
      <c r="N119" s="79" t="n">
        <v>4511.27921397115</v>
      </c>
      <c r="O119" s="79" t="n">
        <v>4548.86595976811</v>
      </c>
      <c r="P119" s="79" t="n">
        <v>4473.69246817419</v>
      </c>
      <c r="Q119" s="79" t="n">
        <v>4873.73202107901</v>
      </c>
      <c r="R119" s="79" t="n">
        <v>5879.67938917844</v>
      </c>
      <c r="S119" s="79" t="n">
        <v>6406.01623775857</v>
      </c>
      <c r="T119" s="79" t="n">
        <v>6344.51311886778</v>
      </c>
      <c r="U119" s="79" t="n">
        <v>6467.51935664936</v>
      </c>
      <c r="V119" s="79" t="n">
        <v>4735.15411760572</v>
      </c>
      <c r="W119" s="79" t="n">
        <v>4531.92346756315</v>
      </c>
      <c r="X119" s="79" t="n">
        <v>4230.48302413029</v>
      </c>
      <c r="Y119" s="79" t="n">
        <v>4367.26469197457</v>
      </c>
      <c r="Z119" s="79" t="n">
        <v>4998.0226865846</v>
      </c>
      <c r="AA119" s="79" t="n">
        <v>5024.32118967571</v>
      </c>
      <c r="AB119" s="79" t="n">
        <v>5099.37072775109</v>
      </c>
      <c r="AC119" s="79" t="n">
        <v>5324.25370004247</v>
      </c>
      <c r="AD119" s="79" t="n">
        <v>5362.26037852253</v>
      </c>
      <c r="AE119" s="79" t="n">
        <v>5371.14656394245</v>
      </c>
      <c r="AF119" s="148" t="n">
        <v>5352.55354750249</v>
      </c>
      <c r="AG119" s="84" t="n">
        <v>5031.61444077923</v>
      </c>
    </row>
    <row r="120" customFormat="false" ht="11.25" hidden="true" customHeight="false" outlineLevel="0" collapsed="false">
      <c r="A120" s="52" t="s">
        <v>36</v>
      </c>
      <c r="C120" s="78" t="n">
        <v>7066.53584694962</v>
      </c>
      <c r="D120" s="78" t="n">
        <v>7086.93553699758</v>
      </c>
      <c r="E120" s="78" t="n">
        <v>5104.05700248844</v>
      </c>
      <c r="F120" s="78" t="n">
        <v>4330.18059812658</v>
      </c>
      <c r="G120" s="78"/>
      <c r="H120" s="78"/>
      <c r="I120" s="78"/>
      <c r="J120" s="79" t="n">
        <v>5896.92724614055</v>
      </c>
      <c r="K120" s="79" t="n">
        <v>4845.27250220055</v>
      </c>
      <c r="L120" s="79" t="n">
        <v>4970.87658845376</v>
      </c>
      <c r="M120" s="79" t="n">
        <v>4719.66841594733</v>
      </c>
      <c r="N120" s="79" t="n">
        <v>4716.01715977841</v>
      </c>
      <c r="O120" s="79" t="n">
        <v>4750.42703215967</v>
      </c>
      <c r="P120" s="79" t="n">
        <v>4681.60728739714</v>
      </c>
      <c r="Q120" s="79" t="n">
        <v>5189.87596590725</v>
      </c>
      <c r="R120" s="79" t="n">
        <v>6263.15816947958</v>
      </c>
      <c r="S120" s="79" t="n">
        <v>6812.31188872889</v>
      </c>
      <c r="T120" s="79" t="n">
        <v>6748.45966374149</v>
      </c>
      <c r="U120" s="79" t="n">
        <v>6876.16411371628</v>
      </c>
      <c r="V120" s="79" t="n">
        <v>5064.37891210981</v>
      </c>
      <c r="W120" s="79" t="n">
        <v>4731.50623114894</v>
      </c>
      <c r="X120" s="79" t="n">
        <v>4433.06801950479</v>
      </c>
      <c r="Y120" s="79" t="n">
        <v>4566.85400175442</v>
      </c>
      <c r="Z120" s="79" t="n">
        <v>5194.5966721876</v>
      </c>
      <c r="AA120" s="79" t="n">
        <v>5283.33537632056</v>
      </c>
      <c r="AB120" s="79" t="n">
        <v>5278.44901496217</v>
      </c>
      <c r="AC120" s="79" t="n">
        <v>5600.31143852058</v>
      </c>
      <c r="AD120" s="79" t="n">
        <v>5615.30608146418</v>
      </c>
      <c r="AE120" s="79" t="n">
        <v>5692.14440830441</v>
      </c>
      <c r="AF120" s="148" t="n">
        <v>5635.92064276306</v>
      </c>
      <c r="AG120" s="84" t="n">
        <v>5537.71401143192</v>
      </c>
    </row>
    <row r="121" customFormat="false" ht="11.25" hidden="true" customHeight="false" outlineLevel="0" collapsed="false">
      <c r="A121" s="52" t="s">
        <v>37</v>
      </c>
      <c r="C121" s="78" t="n">
        <v>7124.89946489864</v>
      </c>
      <c r="D121" s="78" t="n">
        <v>6424.14212588057</v>
      </c>
      <c r="E121" s="78" t="n">
        <v>5998.76134452454</v>
      </c>
      <c r="F121" s="78" t="n">
        <v>5528.69780212465</v>
      </c>
      <c r="G121" s="78"/>
      <c r="H121" s="78"/>
      <c r="I121" s="78"/>
      <c r="J121" s="79" t="n">
        <v>6269.1251843571</v>
      </c>
      <c r="K121" s="79" t="n">
        <v>4683.59082520551</v>
      </c>
      <c r="L121" s="79" t="n">
        <v>4603.96023933727</v>
      </c>
      <c r="M121" s="79" t="n">
        <v>4763.22141107374</v>
      </c>
      <c r="N121" s="79" t="n">
        <v>5144.51384693773</v>
      </c>
      <c r="O121" s="79" t="n">
        <v>4983.70304252723</v>
      </c>
      <c r="P121" s="79" t="n">
        <v>5305.32465134822</v>
      </c>
      <c r="Q121" s="79" t="n">
        <v>5543.86782298497</v>
      </c>
      <c r="R121" s="79" t="n">
        <v>6468.14383298076</v>
      </c>
      <c r="S121" s="79" t="n">
        <v>7630.40991199369</v>
      </c>
      <c r="T121" s="79" t="n">
        <v>7581.09501303247</v>
      </c>
      <c r="U121" s="79" t="n">
        <v>7679.72481095491</v>
      </c>
      <c r="V121" s="79" t="n">
        <v>5697.62212377645</v>
      </c>
      <c r="W121" s="79" t="n">
        <v>5122.43671168148</v>
      </c>
      <c r="X121" s="79" t="n">
        <v>5204.97472386801</v>
      </c>
      <c r="Y121" s="79" t="n">
        <v>5249.00040071291</v>
      </c>
      <c r="Z121" s="79" t="n">
        <v>4913.33501046351</v>
      </c>
      <c r="AA121" s="79" t="n">
        <v>5648.79120995158</v>
      </c>
      <c r="AB121" s="79" t="n">
        <v>5906.88968213783</v>
      </c>
      <c r="AC121" s="79" t="n">
        <v>6275.81596234359</v>
      </c>
      <c r="AD121" s="79" t="n">
        <v>6153.78005027177</v>
      </c>
      <c r="AE121" s="79" t="n">
        <v>6205.41296464718</v>
      </c>
      <c r="AF121" s="148" t="n">
        <v>6211.66965908751</v>
      </c>
      <c r="AG121" s="84" t="n">
        <v>6007.55476027342</v>
      </c>
    </row>
    <row r="122" customFormat="false" ht="11.25" hidden="true" customHeight="false" outlineLevel="0" collapsed="false">
      <c r="A122" s="52" t="s">
        <v>39</v>
      </c>
      <c r="C122" s="78"/>
      <c r="D122" s="78"/>
      <c r="E122" s="78"/>
      <c r="F122" s="78"/>
      <c r="G122" s="78"/>
      <c r="H122" s="78"/>
      <c r="I122" s="78"/>
      <c r="J122" s="79" t="e">
        <f aca="false"/>
        <v>#DIV/0!</v>
      </c>
      <c r="K122" s="79" t="e">
        <f aca="false"/>
        <v>#DIV/0!</v>
      </c>
      <c r="L122" s="79"/>
      <c r="M122" s="79"/>
      <c r="N122" s="79" t="e">
        <f aca="false"/>
        <v>#DIV/0!</v>
      </c>
      <c r="O122" s="79"/>
      <c r="P122" s="79"/>
      <c r="Q122" s="79"/>
      <c r="R122" s="79"/>
      <c r="S122" s="79" t="e">
        <f aca="false"/>
        <v>#DIV/0!</v>
      </c>
      <c r="T122" s="79"/>
      <c r="U122" s="79"/>
      <c r="V122" s="79"/>
      <c r="W122" s="79" t="e">
        <f aca="false"/>
        <v>#DIV/0!</v>
      </c>
      <c r="X122" s="79"/>
      <c r="Y122" s="79"/>
      <c r="Z122" s="79"/>
      <c r="AA122" s="79"/>
      <c r="AB122" s="79"/>
      <c r="AC122" s="79"/>
      <c r="AD122" s="79"/>
      <c r="AE122" s="79"/>
      <c r="AF122" s="148" t="s">
        <v>43</v>
      </c>
      <c r="AG122" s="84"/>
    </row>
    <row r="123" customFormat="false" ht="12" hidden="true" customHeight="false" outlineLevel="0" collapsed="false">
      <c r="A123" s="54" t="s">
        <v>40</v>
      </c>
      <c r="B123" s="9"/>
      <c r="C123" s="85" t="n">
        <v>8430.32291614785</v>
      </c>
      <c r="D123" s="85" t="n">
        <v>8090.26891162893</v>
      </c>
      <c r="E123" s="85" t="n">
        <v>6777.3302113098</v>
      </c>
      <c r="F123" s="85" t="n">
        <v>5911.07022058774</v>
      </c>
      <c r="G123" s="85"/>
      <c r="H123" s="85"/>
      <c r="I123" s="85"/>
      <c r="J123" s="79" t="n">
        <v>7302.24806491858</v>
      </c>
      <c r="K123" s="79" t="n">
        <v>5410.02143084744</v>
      </c>
      <c r="L123" s="79" t="n">
        <v>5405.19045959756</v>
      </c>
      <c r="M123" s="79" t="n">
        <v>5414.85240209733</v>
      </c>
      <c r="N123" s="79" t="n">
        <v>5496.84291412468</v>
      </c>
      <c r="O123" s="79" t="n">
        <v>5389.66083028287</v>
      </c>
      <c r="P123" s="79" t="n">
        <v>5604.02499796649</v>
      </c>
      <c r="Q123" s="79" t="n">
        <v>6027.17894331394</v>
      </c>
      <c r="R123" s="79" t="n">
        <v>6772.29989598663</v>
      </c>
      <c r="S123" s="79" t="n">
        <v>7544.90599560272</v>
      </c>
      <c r="T123" s="79" t="n">
        <v>7547.48070438218</v>
      </c>
      <c r="U123" s="79" t="n">
        <v>7542.33128682327</v>
      </c>
      <c r="V123" s="79" t="n">
        <v>6325.18596743297</v>
      </c>
      <c r="W123" s="79" t="n">
        <v>5539.97639974893</v>
      </c>
      <c r="X123" s="79" t="n">
        <v>5759.21570683625</v>
      </c>
      <c r="Y123" s="79" t="n">
        <v>5409.50154937773</v>
      </c>
      <c r="Z123" s="79" t="n">
        <v>5451.21194303281</v>
      </c>
      <c r="AA123" s="86" t="n">
        <v>6039.32722985807</v>
      </c>
      <c r="AB123" s="86" t="n">
        <v>6010.42115640288</v>
      </c>
      <c r="AC123" s="86" t="n">
        <v>6146.02309204131</v>
      </c>
      <c r="AD123" s="86" t="n">
        <v>5945.89038864325</v>
      </c>
      <c r="AE123" s="86" t="n">
        <v>6157.48989737808</v>
      </c>
      <c r="AF123" s="149" t="n">
        <v>6083.13445935421</v>
      </c>
      <c r="AG123" s="88" t="n">
        <v>6377.3715871394</v>
      </c>
    </row>
  </sheetData>
  <printOptions headings="false" gridLines="false" gridLinesSet="true" horizontalCentered="false" verticalCentered="false"/>
  <pageMargins left="0.25" right="0.25" top="0.984027777777778" bottom="0.2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Roman,Bold"&amp;12EAST POWER DESK PRICE REPORT
Off-Peak Prices and Heat Rates</oddHeader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2</xdr:col>
                    <xdr:colOff>226080</xdr:colOff>
                    <xdr:row>0</xdr:row>
                    <xdr:rowOff>114480</xdr:rowOff>
                  </from>
                  <to>
                    <xdr:col>4</xdr:col>
                    <xdr:colOff>444240</xdr:colOff>
                    <xdr:row>5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2001-07-09T18:34:33Z</dcterms:created>
  <dc:creator>cevans</dc:creator>
  <dc:description/>
  <dc:language>en-US</dc:language>
  <cp:lastModifiedBy>cevans</cp:lastModifiedBy>
  <dcterms:modified xsi:type="dcterms:W3CDTF">2001-07-09T18:35:12Z</dcterms:modified>
  <cp:revision>0</cp:revision>
  <dc:subject/>
  <dc:title/>
</cp:coreProperties>
</file>