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<sst xmlns="http://schemas.openxmlformats.org/spreadsheetml/2006/main" count="40" uniqueCount="34">
  <si>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BUDGET 2002 RATE AND CURRENCY COST ALLOCATION</t>
  </si>
  <si>
    <t xml:space="preserve">Rate &amp; Currency Cost Allocation</t>
  </si>
  <si>
    <t xml:space="preserve">Direct</t>
  </si>
  <si>
    <t xml:space="preserve">Indirect costs</t>
  </si>
  <si>
    <t xml:space="preserve">used 2001 estimate w) 5% escalotor</t>
  </si>
  <si>
    <t xml:space="preserve">Total</t>
  </si>
  <si>
    <t xml:space="preserve">2nd Qtr</t>
  </si>
  <si>
    <t xml:space="preserve">July</t>
  </si>
  <si>
    <t xml:space="preserve">August</t>
  </si>
  <si>
    <t xml:space="preserve">Average</t>
  </si>
  <si>
    <t xml:space="preserve">Tier 1 Cost Alloc</t>
  </si>
  <si>
    <t xml:space="preserve">Tier 2: Cost Allocations </t>
  </si>
  <si>
    <t xml:space="preserve">Tier 2 Cost Allocation</t>
  </si>
  <si>
    <t xml:space="preserve">TOTAL % OF ALLOCATED COST</t>
  </si>
  <si>
    <t xml:space="preserve">Total Direct Cost Allocated</t>
  </si>
  <si>
    <t xml:space="preserve">Total Indirect Cost Allocated</t>
  </si>
  <si>
    <t xml:space="preserve">BUDGET 2002</t>
  </si>
  <si>
    <t xml:space="preserve">(Absolute %)</t>
  </si>
  <si>
    <t xml:space="preserve">Absolute %</t>
  </si>
  <si>
    <t xml:space="preserve">(70% on Drift %s ABS)</t>
  </si>
  <si>
    <t xml:space="preserve">(30% on FX trade count)</t>
  </si>
  <si>
    <t xml:space="preserve">30% on FX trade count</t>
  </si>
  <si>
    <t xml:space="preserve">Est based upon 8/01 YTD w) 105% escalator</t>
  </si>
  <si>
    <t xml:space="preserve"> </t>
  </si>
  <si>
    <t xml:space="preserve">FX Trade Count</t>
  </si>
  <si>
    <t xml:space="preserve">Company Code</t>
  </si>
  <si>
    <t xml:space="preserve">EBS</t>
  </si>
  <si>
    <t xml:space="preserve">EEL</t>
  </si>
  <si>
    <t xml:space="preserve">EES</t>
  </si>
  <si>
    <t xml:space="preserve">EGM</t>
  </si>
  <si>
    <t xml:space="preserve">EIM</t>
  </si>
  <si>
    <t xml:space="preserve">ENA</t>
  </si>
  <si>
    <t xml:space="preserve">NOR</t>
  </si>
  <si>
    <t xml:space="preserve">Grand 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</si>
</sst>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0%"/>
    <numFmt numFmtId="168" formatCode="0.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IROLL/Drift%20allocation/Spreadsheet%20Proxy%20Jan%20-%20Apr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xy"/>
      <sheetName val="drift"/>
      <sheetName val="Summary"/>
      <sheetName val="fx alloc"/>
      <sheetName val="fx alloc budget 2002"/>
      <sheetName val="Rho analysis NOT DONE"/>
      <sheetName val="proxy #2"/>
      <sheetName val="proxy 5-22 current"/>
    </sheetNames>
    <sheetDataSet>
      <sheetData sheetId="0"/>
      <sheetData sheetId="1"/>
      <sheetData sheetId="2"/>
      <sheetData sheetId="3"/>
      <sheetData sheetId="4">
        <row r="41">
          <cell r="D41">
            <v>0.00779974758098443</v>
          </cell>
          <cell r="E41">
            <v>0.536037652503155</v>
          </cell>
          <cell r="F41">
            <v>0</v>
          </cell>
          <cell r="G41">
            <v>0.167864429953723</v>
          </cell>
          <cell r="H41">
            <v>0.000779974758098443</v>
          </cell>
          <cell r="I41">
            <v>0.0799474127050905</v>
          </cell>
          <cell r="J41">
            <v>0.207570782498948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15.28"/>
    <col collapsed="false" customWidth="true" hidden="false" outlineLevel="0" max="3" min="3" style="0" width="3.85"/>
    <col collapsed="false" customWidth="true" hidden="false" outlineLevel="0" max="4" min="4" style="0" width="13.28"/>
    <col collapsed="false" customWidth="true" hidden="false" outlineLevel="0" max="5" min="5" style="0" width="11.85"/>
    <col collapsed="false" customWidth="true" hidden="false" outlineLevel="0" max="6" min="6" style="0" width="13.28"/>
    <col collapsed="false" customWidth="true" hidden="false" outlineLevel="0" max="7" min="7" style="0" width="4.56"/>
    <col collapsed="false" customWidth="true" hidden="false" outlineLevel="0" max="8" min="8" style="0" width="10.28"/>
    <col collapsed="false" customWidth="true" hidden="false" outlineLevel="0" max="9" min="9" style="0" width="5.41"/>
    <col collapsed="false" customWidth="true" hidden="false" outlineLevel="0" max="10" min="10" style="0" width="21.13"/>
    <col collapsed="false" customWidth="true" hidden="false" outlineLevel="0" max="11" min="11" style="0" width="3.28"/>
    <col collapsed="false" customWidth="true" hidden="false" outlineLevel="0" max="12" min="12" style="0" width="13.7"/>
    <col collapsed="false" customWidth="true" hidden="false" outlineLevel="0" max="13" min="13" style="0" width="16.13"/>
    <col collapsed="false" customWidth="true" hidden="false" outlineLevel="0" max="14" min="14" style="0" width="2.99"/>
    <col collapsed="false" customWidth="true" hidden="false" outlineLevel="0" max="15" min="15" style="0" width="15.99"/>
    <col collapsed="false" customWidth="true" hidden="false" outlineLevel="0" max="16" min="16" style="0" width="5.28"/>
    <col collapsed="false" customWidth="true" hidden="false" outlineLevel="0" max="18" min="17" style="0" width="14.99"/>
    <col collapsed="false" customWidth="true" hidden="false" outlineLevel="0" max="19" min="19" style="0" width="4.85"/>
    <col collapsed="false" customWidth="true" hidden="false" outlineLevel="0" max="20" min="20" style="0" width="14.99"/>
    <col collapsed="false" customWidth="true" hidden="false" outlineLevel="0" max="22" min="22" style="0" width="10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customFormat="false" ht="13.5" hidden="false" customHeight="false" outlineLevel="0" collapsed="false"/>
    <row r="4" customFormat="false" ht="12.75" hidden="false" customHeight="false" outlineLevel="0" collapsed="false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3"/>
      <c r="N4" s="3"/>
      <c r="O4" s="3"/>
      <c r="P4" s="3"/>
      <c r="Q4" s="3"/>
      <c r="R4" s="3"/>
      <c r="S4" s="3"/>
      <c r="T4" s="3"/>
      <c r="U4" s="5"/>
      <c r="V4" s="6"/>
      <c r="W4" s="6"/>
      <c r="X4" s="6"/>
      <c r="Y4" s="6"/>
      <c r="Z4" s="6"/>
      <c r="AA4" s="6"/>
      <c r="AB4" s="6"/>
      <c r="AC4" s="6"/>
      <c r="AD4" s="6"/>
    </row>
    <row r="5" customFormat="false" ht="13.5" hidden="false" customHeight="false" outlineLevel="0" collapsed="false">
      <c r="A5" s="7" t="s">
        <v>1</v>
      </c>
      <c r="B5" s="8"/>
      <c r="C5" s="6"/>
      <c r="D5" s="6"/>
      <c r="E5" s="6"/>
      <c r="F5" s="6"/>
      <c r="G5" s="6"/>
      <c r="H5" s="6"/>
      <c r="I5" s="6"/>
      <c r="J5" s="6"/>
      <c r="K5" s="6"/>
      <c r="L5" s="9"/>
      <c r="M5" s="6"/>
      <c r="N5" s="6"/>
      <c r="O5" s="6"/>
      <c r="P5" s="6"/>
      <c r="Q5" s="6"/>
      <c r="R5" s="6"/>
      <c r="S5" s="6"/>
      <c r="T5" s="6"/>
      <c r="U5" s="10"/>
      <c r="V5" s="6"/>
      <c r="W5" s="6"/>
      <c r="X5" s="6"/>
      <c r="Y5" s="6"/>
      <c r="Z5" s="6"/>
      <c r="AA5" s="6"/>
      <c r="AB5" s="6"/>
      <c r="AC5" s="6"/>
      <c r="AD5" s="6"/>
    </row>
    <row r="6" customFormat="false" ht="12.75" hidden="false" customHeight="false" outlineLevel="0" collapsed="false">
      <c r="A6" s="11" t="s">
        <v>2</v>
      </c>
      <c r="B6" s="12" t="n">
        <v>4732094</v>
      </c>
      <c r="C6" s="6"/>
      <c r="D6" s="6"/>
      <c r="E6" s="6"/>
      <c r="F6" s="6"/>
      <c r="G6" s="6"/>
      <c r="H6" s="6"/>
      <c r="I6" s="6"/>
      <c r="J6" s="6"/>
      <c r="K6" s="6"/>
      <c r="L6" s="9"/>
      <c r="M6" s="6"/>
      <c r="N6" s="6"/>
      <c r="O6" s="6"/>
      <c r="P6" s="6"/>
      <c r="Q6" s="6"/>
      <c r="R6" s="6"/>
      <c r="S6" s="6"/>
      <c r="T6" s="6"/>
      <c r="U6" s="10"/>
      <c r="V6" s="6"/>
      <c r="W6" s="6"/>
      <c r="X6" s="6"/>
      <c r="Y6" s="6"/>
      <c r="Z6" s="6"/>
      <c r="AA6" s="6"/>
      <c r="AB6" s="6"/>
      <c r="AC6" s="6"/>
      <c r="AD6" s="6"/>
    </row>
    <row r="7" customFormat="false" ht="12.75" hidden="false" customHeight="false" outlineLevel="0" collapsed="false">
      <c r="A7" s="13" t="s">
        <v>3</v>
      </c>
      <c r="B7" s="14" t="n">
        <v>3682500</v>
      </c>
      <c r="C7" s="6" t="s">
        <v>4</v>
      </c>
      <c r="D7" s="6"/>
      <c r="E7" s="6"/>
      <c r="F7" s="6"/>
      <c r="G7" s="6"/>
      <c r="H7" s="6"/>
      <c r="I7" s="6"/>
      <c r="J7" s="6"/>
      <c r="K7" s="6"/>
      <c r="L7" s="9"/>
      <c r="M7" s="6"/>
      <c r="N7" s="6"/>
      <c r="O7" s="6"/>
      <c r="P7" s="6"/>
      <c r="Q7" s="6"/>
      <c r="R7" s="6"/>
      <c r="S7" s="6"/>
      <c r="T7" s="6"/>
      <c r="U7" s="10"/>
      <c r="V7" s="6"/>
      <c r="W7" s="6"/>
      <c r="X7" s="6"/>
      <c r="Y7" s="6"/>
      <c r="Z7" s="6"/>
      <c r="AA7" s="6"/>
      <c r="AB7" s="6"/>
      <c r="AC7" s="6"/>
      <c r="AD7" s="6"/>
    </row>
    <row r="8" customFormat="false" ht="13.5" hidden="false" customHeight="false" outlineLevel="0" collapsed="false">
      <c r="A8" s="13" t="s">
        <v>5</v>
      </c>
      <c r="B8" s="15" t="n">
        <f aca="false">SUM(B6:B7)</f>
        <v>8414594</v>
      </c>
      <c r="C8" s="6"/>
      <c r="D8" s="6"/>
      <c r="E8" s="6"/>
      <c r="F8" s="6"/>
      <c r="G8" s="6"/>
      <c r="H8" s="6"/>
      <c r="I8" s="6"/>
      <c r="J8" s="6"/>
      <c r="K8" s="6"/>
      <c r="L8" s="9"/>
      <c r="M8" s="6"/>
      <c r="N8" s="6"/>
      <c r="O8" s="6"/>
      <c r="P8" s="6"/>
      <c r="Q8" s="6"/>
      <c r="R8" s="6"/>
      <c r="S8" s="6"/>
      <c r="T8" s="6"/>
      <c r="U8" s="10"/>
      <c r="V8" s="6"/>
      <c r="W8" s="6"/>
      <c r="X8" s="6"/>
      <c r="Y8" s="6"/>
      <c r="Z8" s="6"/>
      <c r="AA8" s="6"/>
      <c r="AB8" s="6"/>
      <c r="AC8" s="6"/>
      <c r="AD8" s="6"/>
    </row>
    <row r="9" customFormat="false" ht="41.25" hidden="false" customHeight="true" outlineLevel="0" collapsed="false">
      <c r="A9" s="16"/>
      <c r="B9" s="6"/>
      <c r="C9" s="6"/>
      <c r="D9" s="17" t="s">
        <v>6</v>
      </c>
      <c r="E9" s="17" t="s">
        <v>7</v>
      </c>
      <c r="F9" s="18" t="s">
        <v>8</v>
      </c>
      <c r="G9" s="19"/>
      <c r="H9" s="18" t="s">
        <v>9</v>
      </c>
      <c r="I9" s="19"/>
      <c r="J9" s="18" t="s">
        <v>10</v>
      </c>
      <c r="K9" s="20"/>
      <c r="L9" s="21" t="s">
        <v>11</v>
      </c>
      <c r="M9" s="22" t="s">
        <v>12</v>
      </c>
      <c r="N9" s="19"/>
      <c r="O9" s="18" t="s">
        <v>13</v>
      </c>
      <c r="P9" s="6"/>
      <c r="Q9" s="23" t="s">
        <v>14</v>
      </c>
      <c r="R9" s="23" t="s">
        <v>15</v>
      </c>
      <c r="S9" s="24"/>
      <c r="T9" s="23" t="s">
        <v>16</v>
      </c>
      <c r="U9" s="10"/>
      <c r="V9" s="6"/>
      <c r="W9" s="6"/>
      <c r="X9" s="6"/>
      <c r="Y9" s="6"/>
      <c r="Z9" s="6"/>
      <c r="AA9" s="6"/>
      <c r="AB9" s="6"/>
      <c r="AC9" s="6"/>
      <c r="AD9" s="6"/>
    </row>
    <row r="10" customFormat="false" ht="43.5" hidden="false" customHeight="true" outlineLevel="0" collapsed="false">
      <c r="A10" s="25"/>
      <c r="B10" s="6"/>
      <c r="C10" s="6"/>
      <c r="D10" s="26" t="s">
        <v>17</v>
      </c>
      <c r="E10" s="26" t="s">
        <v>17</v>
      </c>
      <c r="F10" s="27" t="s">
        <v>17</v>
      </c>
      <c r="G10" s="19"/>
      <c r="H10" s="27" t="s">
        <v>18</v>
      </c>
      <c r="I10" s="19"/>
      <c r="J10" s="27" t="s">
        <v>19</v>
      </c>
      <c r="K10" s="28"/>
      <c r="L10" s="29" t="s">
        <v>20</v>
      </c>
      <c r="M10" s="30" t="s">
        <v>21</v>
      </c>
      <c r="N10" s="19"/>
      <c r="O10" s="27"/>
      <c r="P10" s="6"/>
      <c r="Q10" s="23"/>
      <c r="R10" s="23" t="s">
        <v>22</v>
      </c>
      <c r="S10" s="24"/>
      <c r="T10" s="31" t="s">
        <v>23</v>
      </c>
      <c r="U10" s="10"/>
      <c r="V10" s="6"/>
      <c r="W10" s="6"/>
      <c r="X10" s="6"/>
      <c r="Y10" s="6"/>
      <c r="Z10" s="6"/>
      <c r="AA10" s="6"/>
      <c r="AB10" s="6"/>
      <c r="AC10" s="6"/>
      <c r="AD10" s="6"/>
    </row>
    <row r="11" customFormat="false" ht="12.75" hidden="false" customHeight="false" outlineLevel="0" collapsed="false">
      <c r="A11" s="25" t="s">
        <v>23</v>
      </c>
      <c r="B11" s="32"/>
      <c r="C11" s="6"/>
      <c r="D11" s="6"/>
      <c r="E11" s="6"/>
      <c r="F11" s="6"/>
      <c r="G11" s="6"/>
      <c r="H11" s="6"/>
      <c r="I11" s="6"/>
      <c r="J11" s="33"/>
      <c r="K11" s="6"/>
      <c r="L11" s="34" t="s">
        <v>24</v>
      </c>
      <c r="M11" s="35"/>
      <c r="N11" s="6"/>
      <c r="O11" s="18"/>
      <c r="P11" s="6"/>
      <c r="Q11" s="36"/>
      <c r="R11" s="36"/>
      <c r="S11" s="37"/>
      <c r="T11" s="36"/>
      <c r="U11" s="10"/>
      <c r="V11" s="6"/>
      <c r="W11" s="6"/>
      <c r="X11" s="6"/>
      <c r="Y11" s="6"/>
      <c r="Z11" s="6"/>
      <c r="AA11" s="6"/>
      <c r="AB11" s="6"/>
      <c r="AC11" s="6"/>
      <c r="AD11" s="6"/>
    </row>
    <row r="12" customFormat="false" ht="12.75" hidden="false" customHeight="false" outlineLevel="0" collapsed="false">
      <c r="A12" s="38" t="s">
        <v>25</v>
      </c>
      <c r="B12" s="39"/>
      <c r="C12" s="6"/>
      <c r="D12" s="6"/>
      <c r="E12" s="6"/>
      <c r="F12" s="6"/>
      <c r="G12" s="6"/>
      <c r="H12" s="6"/>
      <c r="I12" s="6"/>
      <c r="J12" s="33"/>
      <c r="K12" s="6"/>
      <c r="L12" s="40"/>
      <c r="M12" s="35"/>
      <c r="N12" s="6"/>
      <c r="O12" s="41"/>
      <c r="P12" s="6"/>
      <c r="Q12" s="36"/>
      <c r="R12" s="36"/>
      <c r="S12" s="37"/>
      <c r="T12" s="36"/>
      <c r="U12" s="10"/>
      <c r="V12" s="6"/>
      <c r="W12" s="6"/>
      <c r="X12" s="6"/>
      <c r="Y12" s="6"/>
      <c r="Z12" s="6"/>
      <c r="AA12" s="6"/>
      <c r="AB12" s="6"/>
      <c r="AC12" s="6"/>
      <c r="AD12" s="6"/>
    </row>
    <row r="13" customFormat="false" ht="12.75" hidden="false" customHeight="false" outlineLevel="0" collapsed="false">
      <c r="A13" s="42" t="s">
        <v>26</v>
      </c>
      <c r="B13" s="32"/>
      <c r="C13" s="6"/>
      <c r="D13" s="43" t="n">
        <v>0.000267123790867832</v>
      </c>
      <c r="E13" s="43" t="n">
        <v>0.00552682075511762</v>
      </c>
      <c r="F13" s="43" t="n">
        <v>0.00852871528287346</v>
      </c>
      <c r="G13" s="43"/>
      <c r="H13" s="43" t="n">
        <f aca="false">(+D13*3+E13+F13)/5</f>
        <v>0.00297138148211891</v>
      </c>
      <c r="I13" s="6"/>
      <c r="J13" s="44" t="n">
        <f aca="false">0.7*H13</f>
        <v>0.00207996703748324</v>
      </c>
      <c r="K13" s="6"/>
      <c r="L13" s="45" t="n">
        <f aca="false">'[1]fx alloc budget 2002'!$D$41</f>
        <v>0.00779974758098443</v>
      </c>
      <c r="M13" s="46" t="n">
        <f aca="false">0.3*L13</f>
        <v>0.00233992427429533</v>
      </c>
      <c r="N13" s="47"/>
      <c r="O13" s="45" t="n">
        <f aca="false">+M13+J13</f>
        <v>0.00441989131177857</v>
      </c>
      <c r="P13" s="6"/>
      <c r="Q13" s="48" t="n">
        <f aca="false">$B$6*O13</f>
        <v>20915.3411571195</v>
      </c>
      <c r="R13" s="48" t="n">
        <f aca="false">$B$7*O13</f>
        <v>16276.2497556246</v>
      </c>
      <c r="S13" s="49"/>
      <c r="T13" s="48" t="n">
        <f aca="false">+R13+Q13</f>
        <v>37191.5909127441</v>
      </c>
      <c r="U13" s="10"/>
      <c r="V13" s="6"/>
      <c r="W13" s="6"/>
      <c r="X13" s="6"/>
      <c r="Y13" s="6"/>
      <c r="Z13" s="6"/>
      <c r="AA13" s="6"/>
      <c r="AB13" s="6"/>
      <c r="AC13" s="6"/>
      <c r="AD13" s="6"/>
    </row>
    <row r="14" customFormat="false" ht="12.75" hidden="false" customHeight="false" outlineLevel="0" collapsed="false">
      <c r="A14" s="25" t="s">
        <v>27</v>
      </c>
      <c r="B14" s="32"/>
      <c r="C14" s="6"/>
      <c r="D14" s="43" t="n">
        <v>0.254983304440899</v>
      </c>
      <c r="E14" s="43" t="n">
        <v>0.265165838239994</v>
      </c>
      <c r="F14" s="43" t="n">
        <v>0.280421636428223</v>
      </c>
      <c r="G14" s="43"/>
      <c r="H14" s="43" t="n">
        <f aca="false">(+D14*3+E14+F14)/5</f>
        <v>0.262107477598183</v>
      </c>
      <c r="I14" s="6"/>
      <c r="J14" s="44" t="n">
        <f aca="false">0.7*H14</f>
        <v>0.183475234318728</v>
      </c>
      <c r="K14" s="6"/>
      <c r="L14" s="45" t="n">
        <f aca="false">'[1]fx alloc budget 2002'!$E$41</f>
        <v>0.536037652503155</v>
      </c>
      <c r="M14" s="46" t="n">
        <f aca="false">0.3*L14</f>
        <v>0.160811295750947</v>
      </c>
      <c r="N14" s="47"/>
      <c r="O14" s="45" t="n">
        <f aca="false">+M14+J14</f>
        <v>0.344286530069675</v>
      </c>
      <c r="P14" s="6"/>
      <c r="Q14" s="50" t="n">
        <f aca="false">$B$6*O14</f>
        <v>1629196.22322353</v>
      </c>
      <c r="R14" s="48" t="n">
        <f aca="false">$B$7*O14</f>
        <v>1267835.14698158</v>
      </c>
      <c r="S14" s="49"/>
      <c r="T14" s="48" t="n">
        <f aca="false">+R14+Q14</f>
        <v>2897031.3702051</v>
      </c>
      <c r="U14" s="10"/>
      <c r="V14" s="9" t="n">
        <f aca="false">T14+T19</f>
        <v>3523124.69063766</v>
      </c>
      <c r="W14" s="6"/>
      <c r="X14" s="6"/>
      <c r="Y14" s="6"/>
      <c r="Z14" s="6"/>
      <c r="AA14" s="6"/>
      <c r="AB14" s="6"/>
      <c r="AC14" s="6"/>
      <c r="AD14" s="6"/>
    </row>
    <row r="15" customFormat="false" ht="12.75" hidden="false" customHeight="false" outlineLevel="0" collapsed="false">
      <c r="A15" s="25" t="s">
        <v>28</v>
      </c>
      <c r="B15" s="32"/>
      <c r="C15" s="6"/>
      <c r="D15" s="43" t="n">
        <v>0.0873852167125976</v>
      </c>
      <c r="E15" s="43" t="n">
        <v>0.126230155517412</v>
      </c>
      <c r="F15" s="43" t="n">
        <v>0.213784634333865</v>
      </c>
      <c r="G15" s="43"/>
      <c r="H15" s="43" t="n">
        <f aca="false">(+D15*3+E15+F15)/5</f>
        <v>0.120434087997814</v>
      </c>
      <c r="I15" s="6"/>
      <c r="J15" s="44" t="n">
        <f aca="false">0.7*H15</f>
        <v>0.0843038615984698</v>
      </c>
      <c r="K15" s="6"/>
      <c r="L15" s="45" t="n">
        <f aca="false">'[1]fx alloc budget 2002'!$F$41</f>
        <v>0</v>
      </c>
      <c r="M15" s="46" t="n">
        <f aca="false">0.3*L15</f>
        <v>0</v>
      </c>
      <c r="N15" s="47"/>
      <c r="O15" s="45" t="n">
        <f aca="false">+M15+J15</f>
        <v>0.0843038615984698</v>
      </c>
      <c r="P15" s="6"/>
      <c r="Q15" s="48" t="n">
        <f aca="false">$B$6*O15</f>
        <v>398933.79764695</v>
      </c>
      <c r="R15" s="48" t="n">
        <f aca="false">$B$7*O15</f>
        <v>310448.970336365</v>
      </c>
      <c r="S15" s="49"/>
      <c r="T15" s="48" t="n">
        <f aca="false">+R15+Q15</f>
        <v>709382.767983315</v>
      </c>
      <c r="U15" s="10" t="s">
        <v>23</v>
      </c>
      <c r="V15" s="6"/>
      <c r="W15" s="6"/>
      <c r="X15" s="6"/>
      <c r="Y15" s="6"/>
      <c r="Z15" s="6"/>
      <c r="AA15" s="6"/>
      <c r="AB15" s="6"/>
      <c r="AC15" s="6"/>
      <c r="AD15" s="6"/>
    </row>
    <row r="16" customFormat="false" ht="12.75" hidden="false" customHeight="false" outlineLevel="0" collapsed="false">
      <c r="A16" s="25" t="s">
        <v>29</v>
      </c>
      <c r="B16" s="32"/>
      <c r="C16" s="6"/>
      <c r="D16" s="43" t="n">
        <v>0.0216231493410717</v>
      </c>
      <c r="E16" s="43" t="n">
        <v>0.0614335728984991</v>
      </c>
      <c r="F16" s="43" t="n">
        <v>0.029205042697794</v>
      </c>
      <c r="G16" s="43"/>
      <c r="H16" s="43" t="n">
        <f aca="false">(+D16*3+E16+F16)/5</f>
        <v>0.0311016127239016</v>
      </c>
      <c r="I16" s="6"/>
      <c r="J16" s="44" t="n">
        <f aca="false">0.7*H16</f>
        <v>0.0217711289067311</v>
      </c>
      <c r="K16" s="6"/>
      <c r="L16" s="45" t="n">
        <f aca="false">'[1]fx alloc budget 2002'!$G$41</f>
        <v>0.167864429953723</v>
      </c>
      <c r="M16" s="46" t="n">
        <f aca="false">0.3*L16</f>
        <v>0.050359328986117</v>
      </c>
      <c r="N16" s="47"/>
      <c r="O16" s="45" t="n">
        <f aca="false">+M16+J16</f>
        <v>0.0721304578928481</v>
      </c>
      <c r="P16" s="6"/>
      <c r="Q16" s="48" t="n">
        <f aca="false">$B$6*O16</f>
        <v>341328.107011999</v>
      </c>
      <c r="R16" s="48" t="n">
        <f aca="false">$B$7*O16</f>
        <v>265620.411190413</v>
      </c>
      <c r="S16" s="49"/>
      <c r="T16" s="48" t="n">
        <f aca="false">+R16+Q16</f>
        <v>606948.518202412</v>
      </c>
      <c r="U16" s="10"/>
      <c r="V16" s="6"/>
      <c r="W16" s="6"/>
      <c r="X16" s="6"/>
      <c r="Y16" s="6"/>
      <c r="Z16" s="6"/>
      <c r="AA16" s="6"/>
      <c r="AB16" s="6"/>
      <c r="AC16" s="6"/>
      <c r="AD16" s="6"/>
    </row>
    <row r="17" customFormat="false" ht="12.75" hidden="false" customHeight="false" outlineLevel="0" collapsed="false">
      <c r="A17" s="25" t="s">
        <v>30</v>
      </c>
      <c r="B17" s="32"/>
      <c r="C17" s="6"/>
      <c r="D17" s="43" t="n">
        <v>0.0137067735989002</v>
      </c>
      <c r="E17" s="43" t="n">
        <v>0.0219582693350349</v>
      </c>
      <c r="F17" s="43" t="n">
        <v>0.0343247895541965</v>
      </c>
      <c r="G17" s="43"/>
      <c r="H17" s="43" t="n">
        <f aca="false">(+D17*3+E17+F17)/5</f>
        <v>0.0194806759371864</v>
      </c>
      <c r="I17" s="6"/>
      <c r="J17" s="44" t="n">
        <f aca="false">0.7*H17</f>
        <v>0.0136364731560305</v>
      </c>
      <c r="K17" s="6"/>
      <c r="L17" s="45" t="n">
        <f aca="false">'[1]fx alloc budget 2002'!$H$41</f>
        <v>0.000779974758098443</v>
      </c>
      <c r="M17" s="46" t="n">
        <f aca="false">0.3*L17</f>
        <v>0.000233992427429533</v>
      </c>
      <c r="N17" s="47"/>
      <c r="O17" s="45" t="n">
        <f aca="false">+M17+J17</f>
        <v>0.01387046558346</v>
      </c>
      <c r="P17" s="6"/>
      <c r="Q17" s="48" t="n">
        <f aca="false">$B$6*O17</f>
        <v>65636.3469646978</v>
      </c>
      <c r="R17" s="48" t="n">
        <f aca="false">$B$7*O17</f>
        <v>51077.9895110916</v>
      </c>
      <c r="S17" s="49"/>
      <c r="T17" s="48" t="n">
        <f aca="false">+R17+Q17</f>
        <v>116714.336475789</v>
      </c>
      <c r="U17" s="10"/>
      <c r="V17" s="6"/>
      <c r="W17" s="6"/>
      <c r="X17" s="6"/>
      <c r="Y17" s="6"/>
      <c r="Z17" s="6"/>
      <c r="AA17" s="6"/>
      <c r="AB17" s="6"/>
      <c r="AC17" s="6"/>
      <c r="AD17" s="6"/>
    </row>
    <row r="18" customFormat="false" ht="12.75" hidden="false" customHeight="false" outlineLevel="0" collapsed="false">
      <c r="A18" s="25" t="s">
        <v>31</v>
      </c>
      <c r="B18" s="32"/>
      <c r="C18" s="6"/>
      <c r="D18" s="43" t="n">
        <v>0.604270307167862</v>
      </c>
      <c r="E18" s="43" t="n">
        <v>0.502145089392467</v>
      </c>
      <c r="F18" s="43" t="n">
        <v>0.417893429025103</v>
      </c>
      <c r="G18" s="43"/>
      <c r="H18" s="43" t="n">
        <f aca="false">(+D18*3+E18+F18)/5</f>
        <v>0.546569887984231</v>
      </c>
      <c r="I18" s="6"/>
      <c r="J18" s="44" t="n">
        <f aca="false">0.7*H18</f>
        <v>0.382598921588962</v>
      </c>
      <c r="K18" s="6"/>
      <c r="L18" s="45" t="n">
        <f aca="false">'[1]fx alloc budget 2002'!$I$41</f>
        <v>0.0799474127050905</v>
      </c>
      <c r="M18" s="46" t="n">
        <f aca="false">0.3*L18</f>
        <v>0.0239842238115271</v>
      </c>
      <c r="N18" s="47"/>
      <c r="O18" s="45" t="n">
        <f aca="false">+M18+J18</f>
        <v>0.406583145400489</v>
      </c>
      <c r="P18" s="6"/>
      <c r="Q18" s="48" t="n">
        <f aca="false">$B$6*O18</f>
        <v>1923989.66285078</v>
      </c>
      <c r="R18" s="48" t="n">
        <f aca="false">$B$7*O18</f>
        <v>1497242.4329373</v>
      </c>
      <c r="S18" s="49"/>
      <c r="T18" s="48" t="n">
        <f aca="false">+R18+Q18</f>
        <v>3421232.09578808</v>
      </c>
      <c r="U18" s="10"/>
      <c r="V18" s="6"/>
      <c r="W18" s="6"/>
      <c r="X18" s="6"/>
      <c r="Y18" s="6"/>
      <c r="Z18" s="6"/>
      <c r="AA18" s="6"/>
      <c r="AB18" s="6"/>
      <c r="AC18" s="6"/>
      <c r="AD18" s="6"/>
    </row>
    <row r="19" customFormat="false" ht="12.75" hidden="false" customHeight="false" outlineLevel="0" collapsed="false">
      <c r="A19" s="25" t="s">
        <v>32</v>
      </c>
      <c r="B19" s="32"/>
      <c r="C19" s="6"/>
      <c r="D19" s="43" t="n">
        <v>0.0177641249478017</v>
      </c>
      <c r="E19" s="43" t="n">
        <v>0.0175402538614757</v>
      </c>
      <c r="F19" s="43" t="n">
        <v>0.0158417526779443</v>
      </c>
      <c r="G19" s="43"/>
      <c r="H19" s="43" t="n">
        <f aca="false">(+D19*3+E19+F19)/5</f>
        <v>0.017334876276565</v>
      </c>
      <c r="I19" s="6"/>
      <c r="J19" s="44" t="n">
        <f aca="false">0.7*H19</f>
        <v>0.0121344133935955</v>
      </c>
      <c r="K19" s="6"/>
      <c r="L19" s="45" t="n">
        <f aca="false">'[1]fx alloc budget 2002'!$J$41</f>
        <v>0.207570782498948</v>
      </c>
      <c r="M19" s="46" t="n">
        <f aca="false">0.3*L19</f>
        <v>0.0622712347496845</v>
      </c>
      <c r="N19" s="47"/>
      <c r="O19" s="45" t="n">
        <f aca="false">+M19+J19</f>
        <v>0.07440564814328</v>
      </c>
      <c r="P19" s="6"/>
      <c r="Q19" s="48" t="n">
        <f aca="false">$B$6*O19</f>
        <v>352094.521144926</v>
      </c>
      <c r="R19" s="48" t="n">
        <f aca="false">$B$7*O19</f>
        <v>273998.799287629</v>
      </c>
      <c r="S19" s="49"/>
      <c r="T19" s="48" t="n">
        <f aca="false">+R19+Q19</f>
        <v>626093.320432555</v>
      </c>
      <c r="U19" s="10" t="s">
        <v>23</v>
      </c>
      <c r="V19" s="6"/>
      <c r="W19" s="6"/>
      <c r="X19" s="6"/>
      <c r="Y19" s="6"/>
      <c r="Z19" s="6"/>
      <c r="AA19" s="6"/>
      <c r="AB19" s="6"/>
      <c r="AC19" s="6"/>
      <c r="AD19" s="6"/>
    </row>
    <row r="20" customFormat="false" ht="12.75" hidden="false" customHeight="false" outlineLevel="0" collapsed="false">
      <c r="A20" s="25"/>
      <c r="B20" s="8"/>
      <c r="C20" s="6"/>
      <c r="D20" s="6"/>
      <c r="E20" s="6"/>
      <c r="F20" s="6"/>
      <c r="G20" s="6"/>
      <c r="H20" s="6"/>
      <c r="I20" s="6"/>
      <c r="J20" s="51"/>
      <c r="K20" s="6"/>
      <c r="L20" s="52"/>
      <c r="M20" s="53"/>
      <c r="N20" s="9"/>
      <c r="O20" s="45"/>
      <c r="P20" s="6"/>
      <c r="Q20" s="48"/>
      <c r="R20" s="48"/>
      <c r="S20" s="49"/>
      <c r="T20" s="48" t="n">
        <f aca="false">+R20+Q20</f>
        <v>0</v>
      </c>
      <c r="U20" s="10"/>
      <c r="V20" s="6"/>
      <c r="W20" s="6"/>
      <c r="X20" s="6"/>
      <c r="Y20" s="6"/>
      <c r="Z20" s="6"/>
      <c r="AA20" s="6"/>
      <c r="AB20" s="6"/>
      <c r="AC20" s="6"/>
      <c r="AD20" s="6"/>
    </row>
    <row r="21" customFormat="false" ht="13.5" hidden="false" customHeight="false" outlineLevel="0" collapsed="false">
      <c r="A21" s="54" t="s">
        <v>33</v>
      </c>
      <c r="B21" s="6"/>
      <c r="C21" s="6"/>
      <c r="D21" s="6"/>
      <c r="E21" s="6"/>
      <c r="F21" s="6"/>
      <c r="G21" s="6"/>
      <c r="H21" s="6"/>
      <c r="I21" s="6"/>
      <c r="J21" s="55" t="n">
        <f aca="false">SUM(J12:J20)</f>
        <v>0.7</v>
      </c>
      <c r="K21" s="28"/>
      <c r="L21" s="56" t="n">
        <f aca="false">SUM(L13:L20)</f>
        <v>1</v>
      </c>
      <c r="M21" s="57" t="n">
        <f aca="false">SUM(M12:M20)</f>
        <v>0.3</v>
      </c>
      <c r="N21" s="47"/>
      <c r="O21" s="58" t="n">
        <f aca="false">SUM(O13:O20)</f>
        <v>1</v>
      </c>
      <c r="P21" s="6"/>
      <c r="Q21" s="59" t="n">
        <f aca="false">SUM(Q13:Q20)</f>
        <v>4732094</v>
      </c>
      <c r="R21" s="59" t="n">
        <f aca="false">SUM(R13:R20)</f>
        <v>3682500</v>
      </c>
      <c r="S21" s="49"/>
      <c r="T21" s="59" t="n">
        <f aca="false">SUM(T13:T20)</f>
        <v>8414594</v>
      </c>
      <c r="U21" s="10"/>
      <c r="V21" s="6"/>
    </row>
    <row r="22" customFormat="false" ht="12.7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37"/>
      <c r="T22" s="6"/>
      <c r="U22" s="10"/>
      <c r="V22" s="6"/>
    </row>
    <row r="23" customFormat="false" ht="13.5" hidden="false" customHeight="false" outlineLevel="0" collapsed="false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 t="s">
        <v>23</v>
      </c>
      <c r="M23" s="61"/>
      <c r="N23" s="61"/>
      <c r="O23" s="61"/>
      <c r="P23" s="61"/>
      <c r="Q23" s="61"/>
      <c r="R23" s="61"/>
      <c r="S23" s="62"/>
      <c r="T23" s="61"/>
      <c r="U23" s="63"/>
      <c r="V23" s="6"/>
    </row>
    <row r="24" customFormat="false" ht="12.75" hidden="false" customHeight="false" outlineLevel="0" collapsed="false">
      <c r="S24" s="64"/>
    </row>
  </sheetData>
  <mergeCells count="1">
    <mergeCell ref="A1:U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2001-10-17T19:12:35Z</dcterms:created>
  <dc:creator>Sheila Glover</dc:creator>
  <dc:description/>
  <dc:language>en-US</dc:language>
  <cp:lastModifiedBy>Sheila Glover</cp:lastModifiedBy>
  <dcterms:modified xsi:type="dcterms:W3CDTF">2001-10-17T19:13:15Z</dcterms:modified>
  <cp:revision>0</cp:revision>
  <dc:subject/>
  <dc:title/>
</cp:coreProperties>
</file>