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olumes" sheetId="1" state="visible" r:id="rId3"/>
    <sheet name="Origination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<sst xmlns="http://schemas.openxmlformats.org/spreadsheetml/2006/main" count="22" uniqueCount="20">
  <si>
    <t xml:space="preserve">Citizens Communications Company (EU8529/67851)</t>
  </si>
  <si>
    <t xml:space="preserve">Month</t>
  </si>
  <si>
    <t xml:space="preserve"># Days</t>
  </si>
  <si>
    <t xml:space="preserve">Original Volume/Day</t>
  </si>
  <si>
    <t xml:space="preserve">Original Volume/Month</t>
  </si>
  <si>
    <t xml:space="preserve">Fixed Volume</t>
  </si>
  <si>
    <t xml:space="preserve">New Index Volume/Month</t>
  </si>
  <si>
    <t xml:space="preserve">New Index Volume/Day</t>
  </si>
  <si>
    <t xml:space="preserve">DATE Fixed</t>
  </si>
  <si>
    <t xml:space="preserve">Per </t>
  </si>
  <si>
    <t xml:space="preserve">Day</t>
  </si>
  <si>
    <t xml:space="preserve">Per</t>
  </si>
  <si>
    <t xml:space="preserve">Date Granted</t>
  </si>
  <si>
    <t xml:space="preserve">Flow Month</t>
  </si>
  <si>
    <t xml:space="preserve">Daily Volume</t>
  </si>
  <si>
    <t xml:space="preserve">Monthly Volume</t>
  </si>
  <si>
    <t xml:space="preserve">Overage/mmbtu</t>
  </si>
  <si>
    <t xml:space="preserve">Total $</t>
  </si>
  <si>
    <t xml:space="preserve">Kieth</t>
  </si>
  <si>
    <t xml:space="preserve">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</si>
</sst>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[$-409]d\-mmm"/>
    <numFmt numFmtId="169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%08ANALYSIS/ATPVBAEN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G"/>
      <sheetName val="VBA Functions and Subs"/>
      <sheetName val="Loc Table"/>
    </sheetNames>
    <definedNames>
      <definedName name="eomonth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2" min="2" style="0" width="6.85"/>
    <col collapsed="false" customWidth="true" hidden="false" outlineLevel="0" max="3" min="3" style="1" width="11.99"/>
    <col collapsed="false" customWidth="true" hidden="false" outlineLevel="0" max="4" min="4" style="1" width="14.14"/>
    <col collapsed="false" customWidth="true" hidden="false" outlineLevel="0" max="5" min="5" style="0" width="4.7"/>
    <col collapsed="false" customWidth="true" hidden="false" outlineLevel="0" max="6" min="6" style="1" width="8.7"/>
    <col collapsed="false" customWidth="true" hidden="false" outlineLevel="0" max="7" min="7" style="0" width="14.14"/>
    <col collapsed="false" customWidth="true" hidden="false" outlineLevel="0" max="8" min="8" style="1" width="11.99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0" t="s">
        <v>0</v>
      </c>
    </row>
    <row r="3" customFormat="false" ht="25.5" hidden="false" customHeight="false" outlineLevel="0" collapsed="false">
      <c r="A3" s="2" t="s">
        <v>1</v>
      </c>
      <c r="B3" s="2" t="s">
        <v>2</v>
      </c>
      <c r="C3" s="3" t="s">
        <v>3</v>
      </c>
      <c r="D3" s="3" t="s">
        <v>4</v>
      </c>
      <c r="E3" s="2"/>
      <c r="F3" s="3" t="s">
        <v>5</v>
      </c>
      <c r="G3" s="2" t="s">
        <v>6</v>
      </c>
      <c r="H3" s="3" t="s">
        <v>7</v>
      </c>
      <c r="I3" s="3" t="s">
        <v>8</v>
      </c>
    </row>
    <row r="4" customFormat="false" ht="12.75" hidden="false" customHeight="false" outlineLevel="0" collapsed="false">
      <c r="A4" s="4" t="n">
        <v>36923</v>
      </c>
      <c r="B4" s="0" t="n">
        <v>28</v>
      </c>
      <c r="C4" s="1" t="n">
        <v>33602</v>
      </c>
      <c r="D4" s="1" t="n">
        <f aca="false">B4*C4</f>
        <v>940856</v>
      </c>
      <c r="F4" s="1" t="n">
        <v>100000</v>
      </c>
      <c r="G4" s="5" t="n">
        <f aca="false">D4-F4</f>
        <v>840856</v>
      </c>
      <c r="H4" s="1" t="n">
        <f aca="false">G4/B4</f>
        <v>30030.5714285714</v>
      </c>
    </row>
    <row r="5" customFormat="false" ht="12.75" hidden="false" customHeight="false" outlineLevel="0" collapsed="false">
      <c r="A5" s="4" t="n">
        <v>36923</v>
      </c>
      <c r="B5" s="0" t="n">
        <v>28</v>
      </c>
      <c r="C5" s="1" t="n">
        <v>30031</v>
      </c>
      <c r="D5" s="1" t="n">
        <f aca="false">B5*C5</f>
        <v>840868</v>
      </c>
      <c r="F5" s="1" t="n">
        <v>300000</v>
      </c>
      <c r="G5" s="5" t="n">
        <f aca="false">D5-F5</f>
        <v>540868</v>
      </c>
      <c r="H5" s="1" t="n">
        <f aca="false">G5/B5</f>
        <v>19316.7142857143</v>
      </c>
      <c r="I5" s="6" t="n">
        <v>36907</v>
      </c>
    </row>
    <row r="6" customFormat="false" ht="12.75" hidden="false" customHeight="false" outlineLevel="0" collapsed="false">
      <c r="A6" s="4" t="n">
        <v>36951</v>
      </c>
      <c r="B6" s="0" t="n">
        <v>31</v>
      </c>
      <c r="C6" s="1" t="n">
        <v>25330</v>
      </c>
      <c r="D6" s="1" t="n">
        <f aca="false">B6*C6</f>
        <v>785230</v>
      </c>
      <c r="F6" s="1" t="n">
        <v>150000</v>
      </c>
      <c r="G6" s="5" t="n">
        <f aca="false">D6-F6</f>
        <v>635230</v>
      </c>
      <c r="H6" s="1" t="n">
        <f aca="false">G6/B6</f>
        <v>20491.2903225806</v>
      </c>
      <c r="I6" s="6" t="n">
        <v>36910</v>
      </c>
    </row>
    <row r="7" customFormat="false" ht="12.75" hidden="false" customHeight="false" outlineLevel="0" collapsed="false">
      <c r="A7" s="4" t="n">
        <v>36951</v>
      </c>
      <c r="B7" s="0" t="n">
        <v>31</v>
      </c>
      <c r="C7" s="1" t="n">
        <v>23717</v>
      </c>
      <c r="D7" s="1" t="n">
        <f aca="false">B7*C7</f>
        <v>735227</v>
      </c>
      <c r="F7" s="1" t="n">
        <v>50000</v>
      </c>
      <c r="G7" s="5" t="n">
        <f aca="false">D7-F7</f>
        <v>685227</v>
      </c>
      <c r="H7" s="1" t="n">
        <f aca="false">G7/B7</f>
        <v>22104.0967741936</v>
      </c>
      <c r="I7" s="6" t="n">
        <v>36934</v>
      </c>
    </row>
    <row r="8" customFormat="false" ht="12.75" hidden="false" customHeight="false" outlineLevel="0" collapsed="false">
      <c r="A8" s="4" t="n">
        <v>37073</v>
      </c>
      <c r="B8" s="0" t="n">
        <v>31</v>
      </c>
      <c r="C8" s="1" t="n">
        <v>7448</v>
      </c>
      <c r="D8" s="1" t="n">
        <f aca="false">B8*C8</f>
        <v>230888</v>
      </c>
      <c r="F8" s="1" t="n">
        <v>50000</v>
      </c>
      <c r="G8" s="5" t="n">
        <f aca="false">D8-F8</f>
        <v>180888</v>
      </c>
      <c r="H8" s="1" t="n">
        <f aca="false">G8/B8</f>
        <v>5835.09677419355</v>
      </c>
      <c r="I8" s="6" t="n">
        <v>36910</v>
      </c>
    </row>
    <row r="9" customFormat="false" ht="12.75" hidden="false" customHeight="false" outlineLevel="0" collapsed="false">
      <c r="A9" s="2"/>
      <c r="B9" s="2"/>
      <c r="C9" s="3"/>
      <c r="D9" s="3"/>
      <c r="E9" s="2"/>
      <c r="F9" s="3"/>
      <c r="G9" s="2"/>
      <c r="H9" s="3"/>
    </row>
    <row r="10" customFormat="false" ht="12.75" hidden="false" customHeight="false" outlineLevel="0" collapsed="false">
      <c r="A10" s="7" t="n">
        <v>36982</v>
      </c>
      <c r="B10" s="8" t="n">
        <v>30</v>
      </c>
      <c r="C10" s="9" t="n">
        <v>20763</v>
      </c>
      <c r="D10" s="9" t="n">
        <f aca="false">B10*C10</f>
        <v>622890</v>
      </c>
      <c r="E10" s="8"/>
      <c r="F10" s="9" t="n">
        <v>100000</v>
      </c>
      <c r="G10" s="10" t="n">
        <f aca="false">D10-F10</f>
        <v>522890</v>
      </c>
      <c r="H10" s="9" t="n">
        <f aca="false">G10/B10</f>
        <v>17429.6666666667</v>
      </c>
      <c r="I10" s="8"/>
    </row>
    <row r="11" customFormat="false" ht="12.75" hidden="false" customHeight="false" outlineLevel="0" collapsed="false">
      <c r="A11" s="4" t="n">
        <v>37012</v>
      </c>
      <c r="B11" s="0" t="n">
        <v>31</v>
      </c>
      <c r="C11" s="1" t="n">
        <v>17403</v>
      </c>
      <c r="D11" s="1" t="n">
        <f aca="false">B11*C11</f>
        <v>539493</v>
      </c>
      <c r="F11" s="1" t="n">
        <v>50000</v>
      </c>
      <c r="G11" s="5" t="n">
        <f aca="false">D11-F11</f>
        <v>489493</v>
      </c>
      <c r="H11" s="1" t="n">
        <f aca="false">G11/B11</f>
        <v>15790.0967741936</v>
      </c>
    </row>
    <row r="12" customFormat="false" ht="12.75" hidden="false" customHeight="false" outlineLevel="0" collapsed="false">
      <c r="A12" s="4" t="n">
        <v>37043</v>
      </c>
      <c r="B12" s="0" t="n">
        <v>30</v>
      </c>
      <c r="C12" s="1" t="n">
        <v>29534</v>
      </c>
      <c r="D12" s="1" t="n">
        <f aca="false">B12*C12</f>
        <v>886020</v>
      </c>
      <c r="F12" s="1" t="n">
        <v>50000</v>
      </c>
      <c r="G12" s="5" t="n">
        <f aca="false">D12-F12</f>
        <v>836020</v>
      </c>
      <c r="H12" s="1" t="n">
        <f aca="false">G12/B12</f>
        <v>27867.3333333333</v>
      </c>
    </row>
    <row r="13" customFormat="false" ht="12.75" hidden="false" customHeight="false" outlineLevel="0" collapsed="false">
      <c r="A13" s="4" t="n">
        <v>37073</v>
      </c>
      <c r="B13" s="0" t="n">
        <v>31</v>
      </c>
      <c r="C13" s="1" t="n">
        <v>9061</v>
      </c>
      <c r="D13" s="1" t="n">
        <f aca="false">B13*C13</f>
        <v>280891</v>
      </c>
      <c r="F13" s="1" t="n">
        <v>50000</v>
      </c>
      <c r="G13" s="5" t="n">
        <f aca="false">D13-F13</f>
        <v>230891</v>
      </c>
      <c r="H13" s="1" t="n">
        <f aca="false">G13/B13</f>
        <v>7448.09677419355</v>
      </c>
    </row>
    <row r="14" customFormat="false" ht="12.75" hidden="false" customHeight="false" outlineLevel="0" collapsed="false">
      <c r="A14" s="4" t="n">
        <v>37104</v>
      </c>
      <c r="B14" s="0" t="n">
        <v>31</v>
      </c>
      <c r="C14" s="1" t="n">
        <v>9568</v>
      </c>
      <c r="D14" s="1" t="n">
        <f aca="false">B14*C14</f>
        <v>296608</v>
      </c>
      <c r="F14" s="1" t="n">
        <v>50000</v>
      </c>
      <c r="G14" s="5" t="n">
        <f aca="false">D14-F14</f>
        <v>246608</v>
      </c>
      <c r="H14" s="1" t="n">
        <f aca="false">G14/B14</f>
        <v>7955.09677419355</v>
      </c>
    </row>
    <row r="15" customFormat="false" ht="12.75" hidden="false" customHeight="false" outlineLevel="0" collapsed="false">
      <c r="A15" s="4"/>
    </row>
    <row r="16" customFormat="false" ht="12.75" hidden="false" customHeight="false" outlineLevel="0" collapsed="false">
      <c r="A16" s="4" t="n">
        <v>37196</v>
      </c>
      <c r="B16" s="0" t="n">
        <v>30</v>
      </c>
      <c r="C16" s="1" t="n">
        <v>28759</v>
      </c>
      <c r="D16" s="1" t="n">
        <f aca="false">B16*C16</f>
        <v>862770</v>
      </c>
      <c r="F16" s="1" t="n">
        <v>50000</v>
      </c>
      <c r="G16" s="5" t="n">
        <f aca="false">D16-F16</f>
        <v>812770</v>
      </c>
      <c r="H16" s="1" t="n">
        <f aca="false">G16/B16</f>
        <v>27092.3333333333</v>
      </c>
      <c r="I16" s="6" t="n">
        <v>36927</v>
      </c>
    </row>
    <row r="17" customFormat="false" ht="12.75" hidden="false" customHeight="false" outlineLevel="0" collapsed="false">
      <c r="A17" s="4" t="n">
        <v>37226</v>
      </c>
      <c r="B17" s="0" t="n">
        <v>31</v>
      </c>
      <c r="C17" s="1" t="n">
        <v>38306</v>
      </c>
      <c r="D17" s="1" t="n">
        <f aca="false">B17*C17</f>
        <v>1187486</v>
      </c>
      <c r="F17" s="1" t="n">
        <v>50000</v>
      </c>
      <c r="G17" s="5" t="n">
        <f aca="false">D17-F17</f>
        <v>1137486</v>
      </c>
      <c r="H17" s="1" t="n">
        <f aca="false">G17/B17</f>
        <v>36693.0967741935</v>
      </c>
      <c r="I17" s="6" t="n">
        <v>36927</v>
      </c>
    </row>
    <row r="18" customFormat="false" ht="12.75" hidden="false" customHeight="false" outlineLevel="0" collapsed="false">
      <c r="A18" s="4" t="n">
        <v>37257</v>
      </c>
      <c r="B18" s="0" t="n">
        <v>31</v>
      </c>
      <c r="C18" s="1" t="n">
        <v>37048</v>
      </c>
      <c r="D18" s="1" t="n">
        <f aca="false">B18*C18</f>
        <v>1148488</v>
      </c>
      <c r="F18" s="1" t="n">
        <v>50000</v>
      </c>
      <c r="G18" s="5" t="n">
        <f aca="false">D18-F18</f>
        <v>1098488</v>
      </c>
      <c r="H18" s="1" t="n">
        <f aca="false">G18/B18</f>
        <v>35435.0967741935</v>
      </c>
      <c r="I18" s="6" t="n">
        <v>36927</v>
      </c>
    </row>
    <row r="19" customFormat="false" ht="12.75" hidden="false" customHeight="false" outlineLevel="0" collapsed="false">
      <c r="A19" s="4"/>
    </row>
    <row r="20" customFormat="false" ht="12.75" hidden="false" customHeight="false" outlineLevel="0" collapsed="false">
      <c r="A20" s="11" t="n">
        <v>36982</v>
      </c>
      <c r="B20" s="12" t="n">
        <v>30</v>
      </c>
      <c r="C20" s="1" t="n">
        <v>17430</v>
      </c>
      <c r="E20" s="12"/>
      <c r="F20" s="12" t="n">
        <v>125</v>
      </c>
      <c r="G20" s="12" t="s">
        <v>9</v>
      </c>
      <c r="H20" s="1" t="n">
        <f aca="false">C20-F20</f>
        <v>17305</v>
      </c>
      <c r="I20" s="13" t="n">
        <v>36935</v>
      </c>
    </row>
    <row r="21" customFormat="false" ht="12.75" hidden="false" customHeight="false" outlineLevel="0" collapsed="false">
      <c r="A21" s="4" t="n">
        <v>37012</v>
      </c>
      <c r="B21" s="0" t="n">
        <v>31</v>
      </c>
      <c r="C21" s="1" t="n">
        <v>15790</v>
      </c>
      <c r="F21" s="0" t="n">
        <v>115</v>
      </c>
      <c r="G21" s="0" t="s">
        <v>10</v>
      </c>
      <c r="H21" s="1" t="n">
        <f aca="false">C21-F21</f>
        <v>15675</v>
      </c>
      <c r="I21" s="6" t="n">
        <v>36935</v>
      </c>
    </row>
    <row r="22" customFormat="false" ht="12.75" hidden="false" customHeight="false" outlineLevel="0" collapsed="false">
      <c r="A22" s="4" t="n">
        <v>37043</v>
      </c>
      <c r="B22" s="0" t="n">
        <v>30</v>
      </c>
      <c r="C22" s="1" t="n">
        <v>27867</v>
      </c>
      <c r="F22" s="0" t="n">
        <v>120</v>
      </c>
      <c r="H22" s="1" t="n">
        <f aca="false">C22-F22</f>
        <v>27747</v>
      </c>
      <c r="I22" s="6" t="n">
        <v>36935</v>
      </c>
    </row>
    <row r="23" customFormat="false" ht="12.75" hidden="false" customHeight="false" outlineLevel="0" collapsed="false">
      <c r="A23" s="4" t="n">
        <v>37073</v>
      </c>
      <c r="B23" s="0" t="n">
        <v>31</v>
      </c>
      <c r="C23" s="1" t="n">
        <v>5835</v>
      </c>
      <c r="F23" s="0" t="n">
        <v>105</v>
      </c>
      <c r="H23" s="1" t="n">
        <f aca="false">C23-F23</f>
        <v>5730</v>
      </c>
      <c r="I23" s="6" t="n">
        <v>36935</v>
      </c>
    </row>
    <row r="24" customFormat="false" ht="12.75" hidden="false" customHeight="false" outlineLevel="0" collapsed="false">
      <c r="A24" s="4" t="n">
        <v>37104</v>
      </c>
      <c r="B24" s="0" t="n">
        <v>31</v>
      </c>
      <c r="C24" s="1" t="n">
        <v>7955</v>
      </c>
      <c r="F24" s="0" t="n">
        <v>115</v>
      </c>
      <c r="H24" s="1" t="n">
        <f aca="false">C24-F24</f>
        <v>7840</v>
      </c>
      <c r="I24" s="6" t="n">
        <v>36935</v>
      </c>
    </row>
    <row r="25" customFormat="false" ht="12.75" hidden="false" customHeight="false" outlineLevel="0" collapsed="false">
      <c r="A25" s="4" t="n">
        <v>37135</v>
      </c>
      <c r="B25" s="0" t="n">
        <v>30</v>
      </c>
      <c r="C25" s="1" t="n">
        <v>9714</v>
      </c>
      <c r="F25" s="0" t="n">
        <v>120</v>
      </c>
      <c r="H25" s="1" t="n">
        <f aca="false">C25-F25</f>
        <v>9594</v>
      </c>
      <c r="I25" s="6" t="n">
        <v>36935</v>
      </c>
    </row>
    <row r="26" customFormat="false" ht="12.75" hidden="false" customHeight="false" outlineLevel="0" collapsed="false">
      <c r="A26" s="4" t="n">
        <v>37165</v>
      </c>
      <c r="B26" s="0" t="n">
        <v>31</v>
      </c>
      <c r="C26" s="1" t="n">
        <v>17384</v>
      </c>
      <c r="F26" s="0" t="n">
        <v>135</v>
      </c>
      <c r="H26" s="1" t="n">
        <f aca="false">C26-F26</f>
        <v>17249</v>
      </c>
      <c r="I26" s="6" t="n">
        <v>36935</v>
      </c>
    </row>
    <row r="28" customFormat="false" ht="12.75" hidden="false" customHeight="false" outlineLevel="0" collapsed="false">
      <c r="A28" s="4" t="n">
        <v>37043</v>
      </c>
      <c r="B28" s="0" t="n">
        <v>30</v>
      </c>
      <c r="C28" s="1" t="n">
        <v>27747</v>
      </c>
      <c r="D28" s="1" t="n">
        <f aca="false">B28*C28</f>
        <v>832410</v>
      </c>
      <c r="F28" s="1" t="n">
        <v>50000</v>
      </c>
      <c r="G28" s="5" t="n">
        <f aca="false">D28-F28</f>
        <v>782410</v>
      </c>
      <c r="H28" s="1" t="n">
        <f aca="false">G28/B28</f>
        <v>26080.3333333333</v>
      </c>
      <c r="I28" s="6" t="n">
        <v>36942</v>
      </c>
    </row>
    <row r="29" customFormat="false" ht="12.75" hidden="false" customHeight="false" outlineLevel="0" collapsed="false">
      <c r="A29" s="4" t="n">
        <v>37135</v>
      </c>
      <c r="B29" s="0" t="n">
        <v>30</v>
      </c>
      <c r="C29" s="1" t="n">
        <v>9594</v>
      </c>
      <c r="D29" s="1" t="n">
        <f aca="false">B29*C29</f>
        <v>287820</v>
      </c>
      <c r="F29" s="1" t="n">
        <v>50000</v>
      </c>
      <c r="G29" s="5" t="n">
        <f aca="false">D29-F29</f>
        <v>237820</v>
      </c>
      <c r="H29" s="1" t="n">
        <f aca="false">G29/B29</f>
        <v>7927.33333333333</v>
      </c>
      <c r="I29" s="6" t="n">
        <v>36942</v>
      </c>
    </row>
    <row r="30" customFormat="false" ht="12.75" hidden="false" customHeight="false" outlineLevel="0" collapsed="false">
      <c r="A30" s="4" t="n">
        <v>37257</v>
      </c>
      <c r="B30" s="0" t="n">
        <v>31</v>
      </c>
      <c r="C30" s="1" t="n">
        <v>35435</v>
      </c>
      <c r="D30" s="1" t="n">
        <f aca="false">B30*C30</f>
        <v>1098485</v>
      </c>
      <c r="F30" s="1" t="n">
        <v>100000</v>
      </c>
      <c r="G30" s="5" t="n">
        <f aca="false">D30-F30</f>
        <v>998485</v>
      </c>
      <c r="H30" s="1" t="n">
        <f aca="false">G30/B30</f>
        <v>32209.1935483871</v>
      </c>
      <c r="I30" s="6" t="n">
        <v>36942</v>
      </c>
    </row>
    <row r="31" customFormat="false" ht="12.75" hidden="false" customHeight="false" outlineLevel="0" collapsed="false">
      <c r="A31" s="4" t="n">
        <v>37288</v>
      </c>
      <c r="B31" s="0" t="n">
        <v>28</v>
      </c>
      <c r="C31" s="1" t="n">
        <v>33602</v>
      </c>
      <c r="D31" s="1" t="n">
        <f aca="false">B31*C31</f>
        <v>940856</v>
      </c>
      <c r="F31" s="1" t="n">
        <v>50000</v>
      </c>
      <c r="G31" s="5" t="n">
        <f aca="false">D31-F31</f>
        <v>890856</v>
      </c>
      <c r="H31" s="1" t="n">
        <f aca="false">G31/B31</f>
        <v>31816.2857142857</v>
      </c>
      <c r="I31" s="6" t="n">
        <v>36942</v>
      </c>
    </row>
    <row r="32" customFormat="false" ht="12.75" hidden="false" customHeight="false" outlineLevel="0" collapsed="false">
      <c r="A32" s="4" t="n">
        <v>37316</v>
      </c>
      <c r="B32" s="0" t="n">
        <v>31</v>
      </c>
      <c r="C32" s="1" t="n">
        <v>25330</v>
      </c>
      <c r="D32" s="1" t="n">
        <f aca="false">B32*C32</f>
        <v>785230</v>
      </c>
      <c r="F32" s="1" t="n">
        <v>50000</v>
      </c>
      <c r="G32" s="5" t="n">
        <f aca="false">D32-F32</f>
        <v>735230</v>
      </c>
      <c r="H32" s="1" t="n">
        <f aca="false">G32/B32</f>
        <v>23717.0967741936</v>
      </c>
      <c r="I32" s="6" t="n">
        <v>36942</v>
      </c>
    </row>
    <row r="34" customFormat="false" ht="12.75" hidden="false" customHeight="false" outlineLevel="0" collapsed="false">
      <c r="A34" s="14" t="n">
        <v>36982</v>
      </c>
      <c r="B34" s="15" t="n">
        <v>30</v>
      </c>
      <c r="C34" s="16" t="n">
        <v>17305</v>
      </c>
      <c r="D34" s="16" t="n">
        <f aca="false">B34*C34</f>
        <v>519150</v>
      </c>
      <c r="E34" s="15"/>
      <c r="F34" s="16" t="n">
        <v>150000</v>
      </c>
      <c r="G34" s="17" t="n">
        <f aca="false">D34-F34</f>
        <v>369150</v>
      </c>
      <c r="H34" s="16" t="n">
        <f aca="false">G34/B34</f>
        <v>12305</v>
      </c>
      <c r="I34" s="18" t="n">
        <v>36949</v>
      </c>
    </row>
    <row r="35" customFormat="false" ht="12.75" hidden="false" customHeight="false" outlineLevel="0" collapsed="false">
      <c r="A35" s="4" t="n">
        <v>37012</v>
      </c>
      <c r="B35" s="0" t="n">
        <v>31</v>
      </c>
      <c r="C35" s="1" t="n">
        <v>15675</v>
      </c>
      <c r="D35" s="1" t="n">
        <f aca="false">B35*C35</f>
        <v>485925</v>
      </c>
      <c r="F35" s="1" t="n">
        <v>50000</v>
      </c>
      <c r="G35" s="5" t="n">
        <f aca="false">D35-F35</f>
        <v>435925</v>
      </c>
      <c r="H35" s="1" t="n">
        <f aca="false">G35/B35</f>
        <v>14062.0967741936</v>
      </c>
      <c r="I35" s="6" t="n">
        <v>36949</v>
      </c>
    </row>
    <row r="36" customFormat="false" ht="12.75" hidden="false" customHeight="false" outlineLevel="0" collapsed="false">
      <c r="A36" s="4" t="n">
        <v>37165</v>
      </c>
      <c r="B36" s="0" t="n">
        <v>31</v>
      </c>
      <c r="C36" s="1" t="n">
        <v>17249</v>
      </c>
      <c r="D36" s="1" t="n">
        <f aca="false">B36*C36</f>
        <v>534719</v>
      </c>
      <c r="F36" s="1" t="n">
        <v>50000</v>
      </c>
      <c r="G36" s="5" t="n">
        <f aca="false">D36-F36</f>
        <v>484719</v>
      </c>
      <c r="H36" s="1" t="n">
        <f aca="false">G36/B36</f>
        <v>15636.0967741936</v>
      </c>
      <c r="I36" s="6" t="n">
        <v>36949</v>
      </c>
    </row>
    <row r="38" customFormat="false" ht="12.75" hidden="false" customHeight="false" outlineLevel="0" collapsed="false">
      <c r="A38" s="4" t="n">
        <v>37012</v>
      </c>
      <c r="B38" s="0" t="n">
        <v>31</v>
      </c>
      <c r="C38" s="1" t="n">
        <v>14062</v>
      </c>
      <c r="D38" s="1" t="n">
        <f aca="false">B38*C38</f>
        <v>435922</v>
      </c>
      <c r="F38" s="1" t="n">
        <v>50000</v>
      </c>
      <c r="G38" s="5" t="n">
        <f aca="false">D38-F38</f>
        <v>385922</v>
      </c>
      <c r="H38" s="1" t="n">
        <f aca="false">G38/B38</f>
        <v>12449.0967741936</v>
      </c>
      <c r="I38" s="6" t="n">
        <v>36952</v>
      </c>
    </row>
    <row r="39" customFormat="false" ht="12.75" hidden="false" customHeight="false" outlineLevel="0" collapsed="false">
      <c r="A39" s="4" t="n">
        <v>37316</v>
      </c>
      <c r="B39" s="0" t="n">
        <v>31</v>
      </c>
      <c r="C39" s="1" t="n">
        <v>23717</v>
      </c>
      <c r="D39" s="1" t="n">
        <f aca="false">B39*C39</f>
        <v>735227</v>
      </c>
      <c r="F39" s="1" t="n">
        <v>50000</v>
      </c>
      <c r="G39" s="5" t="n">
        <f aca="false">D39-F39</f>
        <v>685227</v>
      </c>
      <c r="H39" s="1" t="n">
        <f aca="false">G39/B39</f>
        <v>22104.0967741936</v>
      </c>
      <c r="I39" s="6" t="n">
        <v>36952</v>
      </c>
    </row>
    <row r="41" customFormat="false" ht="12.75" hidden="false" customHeight="false" outlineLevel="0" collapsed="false">
      <c r="A41" s="4" t="n">
        <v>36982</v>
      </c>
      <c r="B41" s="0" t="n">
        <v>30</v>
      </c>
      <c r="C41" s="1" t="n">
        <v>12305</v>
      </c>
      <c r="F41" s="1" t="n">
        <v>705</v>
      </c>
      <c r="G41" s="0" t="s">
        <v>11</v>
      </c>
      <c r="H41" s="1" t="n">
        <f aca="false">C41-F41</f>
        <v>11600</v>
      </c>
      <c r="I41" s="6" t="n">
        <v>36963</v>
      </c>
    </row>
    <row r="42" customFormat="false" ht="12.75" hidden="false" customHeight="false" outlineLevel="0" collapsed="false">
      <c r="A42" s="4" t="n">
        <v>37012</v>
      </c>
      <c r="B42" s="0" t="n">
        <v>31</v>
      </c>
      <c r="C42" s="1" t="n">
        <v>12449</v>
      </c>
      <c r="F42" s="1" t="n">
        <v>645</v>
      </c>
      <c r="G42" s="0" t="s">
        <v>10</v>
      </c>
      <c r="H42" s="1" t="n">
        <f aca="false">C42-F42</f>
        <v>11804</v>
      </c>
      <c r="I42" s="6" t="n">
        <v>36963</v>
      </c>
    </row>
    <row r="43" customFormat="false" ht="12.75" hidden="false" customHeight="false" outlineLevel="0" collapsed="false">
      <c r="A43" s="4" t="n">
        <v>37043</v>
      </c>
      <c r="B43" s="0" t="n">
        <v>30</v>
      </c>
      <c r="C43" s="1" t="n">
        <v>26080</v>
      </c>
      <c r="F43" s="1" t="n">
        <v>705</v>
      </c>
      <c r="H43" s="1" t="n">
        <f aca="false">C43-F43</f>
        <v>25375</v>
      </c>
      <c r="I43" s="6" t="n">
        <v>36963</v>
      </c>
    </row>
    <row r="44" customFormat="false" ht="12.75" hidden="false" customHeight="false" outlineLevel="0" collapsed="false">
      <c r="A44" s="4" t="n">
        <v>37073</v>
      </c>
      <c r="B44" s="0" t="n">
        <v>31</v>
      </c>
      <c r="C44" s="1" t="n">
        <v>5730</v>
      </c>
      <c r="F44" s="1" t="n">
        <v>715</v>
      </c>
      <c r="H44" s="1" t="n">
        <f aca="false">C44-F44</f>
        <v>5015</v>
      </c>
      <c r="I44" s="6" t="n">
        <v>36963</v>
      </c>
    </row>
    <row r="45" customFormat="false" ht="12.75" hidden="false" customHeight="false" outlineLevel="0" collapsed="false">
      <c r="A45" s="4" t="n">
        <v>37104</v>
      </c>
      <c r="B45" s="0" t="n">
        <v>31</v>
      </c>
      <c r="C45" s="1" t="n">
        <v>7840</v>
      </c>
      <c r="F45" s="1" t="n">
        <v>755</v>
      </c>
      <c r="H45" s="1" t="n">
        <f aca="false">C45-F45</f>
        <v>7085</v>
      </c>
      <c r="I45" s="6" t="n">
        <v>36963</v>
      </c>
    </row>
    <row r="46" customFormat="false" ht="12.75" hidden="false" customHeight="false" outlineLevel="0" collapsed="false">
      <c r="A46" s="4" t="n">
        <v>37135</v>
      </c>
      <c r="B46" s="0" t="n">
        <v>30</v>
      </c>
      <c r="C46" s="1" t="n">
        <v>7927</v>
      </c>
      <c r="F46" s="1" t="n">
        <v>780</v>
      </c>
      <c r="H46" s="1" t="n">
        <f aca="false">C46-F46</f>
        <v>7147</v>
      </c>
      <c r="I46" s="6" t="n">
        <v>36963</v>
      </c>
    </row>
    <row r="47" customFormat="false" ht="12.75" hidden="false" customHeight="false" outlineLevel="0" collapsed="false">
      <c r="A47" s="4" t="n">
        <v>37165</v>
      </c>
      <c r="B47" s="0" t="n">
        <v>31</v>
      </c>
      <c r="C47" s="1" t="n">
        <v>15636</v>
      </c>
      <c r="F47" s="1" t="n">
        <v>770</v>
      </c>
      <c r="H47" s="1" t="n">
        <f aca="false">C47-F47</f>
        <v>14866</v>
      </c>
      <c r="I47" s="6" t="n">
        <v>36963</v>
      </c>
    </row>
    <row r="48" customFormat="false" ht="12.75" hidden="false" customHeight="false" outlineLevel="0" collapsed="false">
      <c r="A48" s="4" t="n">
        <v>37196</v>
      </c>
      <c r="B48" s="0" t="n">
        <v>30</v>
      </c>
      <c r="C48" s="1" t="n">
        <v>27092</v>
      </c>
      <c r="F48" s="1" t="n">
        <v>760</v>
      </c>
      <c r="H48" s="1" t="n">
        <f aca="false">C48-F48</f>
        <v>26332</v>
      </c>
      <c r="I48" s="6" t="n">
        <v>36963</v>
      </c>
    </row>
    <row r="49" customFormat="false" ht="12.75" hidden="false" customHeight="false" outlineLevel="0" collapsed="false">
      <c r="A49" s="4" t="n">
        <v>37226</v>
      </c>
      <c r="B49" s="0" t="n">
        <v>31</v>
      </c>
      <c r="C49" s="1" t="n">
        <v>36693</v>
      </c>
      <c r="F49" s="1" t="n">
        <v>795</v>
      </c>
      <c r="H49" s="1" t="n">
        <f aca="false">C49-F49</f>
        <v>35898</v>
      </c>
      <c r="I49" s="6" t="n">
        <v>36963</v>
      </c>
    </row>
    <row r="50" customFormat="false" ht="12.75" hidden="false" customHeight="false" outlineLevel="0" collapsed="false">
      <c r="A50" s="4" t="n">
        <v>37257</v>
      </c>
      <c r="B50" s="0" t="n">
        <v>31</v>
      </c>
      <c r="C50" s="1" t="n">
        <v>32209</v>
      </c>
      <c r="F50" s="1" t="n">
        <v>825</v>
      </c>
      <c r="H50" s="1" t="n">
        <f aca="false">C50-F50</f>
        <v>31384</v>
      </c>
      <c r="I50" s="6" t="n">
        <v>36963</v>
      </c>
    </row>
    <row r="51" customFormat="false" ht="12.75" hidden="false" customHeight="false" outlineLevel="0" collapsed="false">
      <c r="A51" s="4" t="n">
        <v>37288</v>
      </c>
      <c r="B51" s="0" t="n">
        <v>28</v>
      </c>
      <c r="C51" s="1" t="n">
        <v>31816</v>
      </c>
      <c r="F51" s="1" t="n">
        <v>850</v>
      </c>
      <c r="H51" s="1" t="n">
        <f aca="false">C51-F51</f>
        <v>30966</v>
      </c>
      <c r="I51" s="6" t="n">
        <v>36963</v>
      </c>
    </row>
    <row r="52" customFormat="false" ht="12.75" hidden="false" customHeight="false" outlineLevel="0" collapsed="false">
      <c r="A52" s="4" t="n">
        <v>37316</v>
      </c>
      <c r="B52" s="0" t="n">
        <v>31</v>
      </c>
      <c r="C52" s="1" t="n">
        <v>22104</v>
      </c>
      <c r="F52" s="1" t="n">
        <v>725</v>
      </c>
      <c r="H52" s="1" t="n">
        <f aca="false">C52-F52</f>
        <v>21379</v>
      </c>
      <c r="I52" s="6" t="n">
        <v>36963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7" activeCellId="0" sqref="G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4" width="9.14"/>
    <col collapsed="false" customWidth="true" hidden="false" outlineLevel="0" max="5" min="5" style="0" width="11.28"/>
    <col collapsed="false" customWidth="true" hidden="false" outlineLevel="0" max="7" min="7" style="19" width="10.28"/>
  </cols>
  <sheetData>
    <row r="1" customFormat="false" ht="12.75" hidden="false" customHeight="false" outlineLevel="0" collapsed="false">
      <c r="A1" s="0" t="s">
        <v>12</v>
      </c>
      <c r="B1" s="4" t="s">
        <v>13</v>
      </c>
      <c r="C1" s="0" t="s">
        <v>2</v>
      </c>
      <c r="D1" s="0" t="s">
        <v>14</v>
      </c>
      <c r="E1" s="0" t="s">
        <v>15</v>
      </c>
      <c r="F1" s="0" t="s">
        <v>16</v>
      </c>
      <c r="G1" s="19" t="s">
        <v>17</v>
      </c>
      <c r="H1" s="0" t="s">
        <v>18</v>
      </c>
    </row>
    <row r="2" customFormat="false" ht="12.75" hidden="false" customHeight="false" outlineLevel="0" collapsed="false">
      <c r="A2" s="6" t="n">
        <v>36936</v>
      </c>
      <c r="B2" s="4" t="n">
        <v>36982</v>
      </c>
      <c r="C2" s="0" t="n">
        <v>30</v>
      </c>
      <c r="D2" s="0" t="n">
        <v>125</v>
      </c>
      <c r="E2" s="1" t="n">
        <f aca="false">C2*D2</f>
        <v>3750</v>
      </c>
      <c r="F2" s="0" t="n">
        <v>0.01</v>
      </c>
      <c r="G2" s="19" t="n">
        <f aca="false">F2*E2</f>
        <v>37.5</v>
      </c>
      <c r="H2" s="0" t="n">
        <v>0.02</v>
      </c>
      <c r="I2" s="5" t="n">
        <f aca="false">H2*E2</f>
        <v>75</v>
      </c>
    </row>
    <row r="3" customFormat="false" ht="12.75" hidden="false" customHeight="false" outlineLevel="0" collapsed="false">
      <c r="A3" s="6" t="n">
        <v>36936</v>
      </c>
      <c r="B3" s="4" t="e">
        <f aca="false">([1]!eomonth,B2,0)+1</f>
        <v>#VALUE!</v>
      </c>
      <c r="C3" s="0" t="n">
        <v>31</v>
      </c>
      <c r="D3" s="0" t="n">
        <v>115</v>
      </c>
      <c r="E3" s="1" t="n">
        <f aca="false">C3*D3</f>
        <v>3565</v>
      </c>
      <c r="F3" s="0" t="n">
        <v>0.01</v>
      </c>
      <c r="G3" s="19" t="n">
        <f aca="false">F3*E3</f>
        <v>35.65</v>
      </c>
      <c r="H3" s="0" t="n">
        <v>0.03</v>
      </c>
      <c r="I3" s="5" t="n">
        <f aca="false">H3*E3</f>
        <v>106.95</v>
      </c>
    </row>
    <row r="4" customFormat="false" ht="12.75" hidden="false" customHeight="false" outlineLevel="0" collapsed="false">
      <c r="A4" s="6" t="n">
        <v>36936</v>
      </c>
      <c r="B4" s="4" t="e">
        <f aca="false">([1]!eomonth,B3,0)+1</f>
        <v>#VALUE!</v>
      </c>
      <c r="C4" s="0" t="n">
        <v>30</v>
      </c>
      <c r="D4" s="0" t="n">
        <v>120</v>
      </c>
      <c r="E4" s="1" t="n">
        <f aca="false">C4*D4</f>
        <v>3600</v>
      </c>
      <c r="F4" s="0" t="n">
        <v>0.01</v>
      </c>
      <c r="G4" s="19" t="n">
        <f aca="false">F4*E4</f>
        <v>36</v>
      </c>
      <c r="H4" s="0" t="n">
        <v>0.02</v>
      </c>
      <c r="I4" s="5" t="n">
        <f aca="false">H4*E4</f>
        <v>72</v>
      </c>
    </row>
    <row r="5" customFormat="false" ht="12.75" hidden="false" customHeight="false" outlineLevel="0" collapsed="false">
      <c r="A5" s="6" t="n">
        <v>36936</v>
      </c>
      <c r="B5" s="4" t="e">
        <f aca="false">([1]!eomonth,B4,0)+1</f>
        <v>#VALUE!</v>
      </c>
      <c r="C5" s="0" t="n">
        <v>31</v>
      </c>
      <c r="D5" s="0" t="n">
        <v>105</v>
      </c>
      <c r="E5" s="1" t="n">
        <f aca="false">C5*D5</f>
        <v>3255</v>
      </c>
      <c r="F5" s="0" t="n">
        <v>0.01</v>
      </c>
      <c r="G5" s="19" t="n">
        <f aca="false">F5*E5</f>
        <v>32.55</v>
      </c>
      <c r="H5" s="0" t="n">
        <v>0.02</v>
      </c>
      <c r="I5" s="5" t="n">
        <f aca="false">H5*E5</f>
        <v>65.1</v>
      </c>
    </row>
    <row r="6" customFormat="false" ht="12.75" hidden="false" customHeight="false" outlineLevel="0" collapsed="false">
      <c r="A6" s="6" t="n">
        <v>36936</v>
      </c>
      <c r="B6" s="4" t="e">
        <f aca="false">([1]!eomonth,B5,0)+1</f>
        <v>#VALUE!</v>
      </c>
      <c r="C6" s="0" t="n">
        <v>31</v>
      </c>
      <c r="D6" s="0" t="n">
        <v>115</v>
      </c>
      <c r="E6" s="1" t="n">
        <f aca="false">C6*D6</f>
        <v>3565</v>
      </c>
      <c r="F6" s="0" t="n">
        <v>0.01</v>
      </c>
      <c r="G6" s="19" t="n">
        <f aca="false">F6*E6</f>
        <v>35.65</v>
      </c>
      <c r="H6" s="0" t="n">
        <v>0.02</v>
      </c>
      <c r="I6" s="5" t="n">
        <f aca="false">H6*E6</f>
        <v>71.3</v>
      </c>
    </row>
    <row r="7" customFormat="false" ht="12.75" hidden="false" customHeight="false" outlineLevel="0" collapsed="false">
      <c r="A7" s="6" t="n">
        <v>36936</v>
      </c>
      <c r="B7" s="4" t="e">
        <f aca="false">([1]!eomonth,B6,0)+1</f>
        <v>#VALUE!</v>
      </c>
      <c r="C7" s="0" t="n">
        <v>30</v>
      </c>
      <c r="D7" s="0" t="n">
        <v>120</v>
      </c>
      <c r="E7" s="1" t="n">
        <f aca="false">C7*D7</f>
        <v>3600</v>
      </c>
      <c r="F7" s="0" t="n">
        <v>0.01</v>
      </c>
      <c r="G7" s="19" t="n">
        <f aca="false">F7*E7</f>
        <v>36</v>
      </c>
      <c r="H7" s="0" t="n">
        <v>0.02</v>
      </c>
      <c r="I7" s="5" t="n">
        <f aca="false">H7*E7</f>
        <v>72</v>
      </c>
    </row>
    <row r="8" customFormat="false" ht="12.75" hidden="false" customHeight="false" outlineLevel="0" collapsed="false">
      <c r="A8" s="6" t="n">
        <v>36936</v>
      </c>
      <c r="B8" s="4" t="e">
        <f aca="false">([1]!eomonth,B7,0)+1</f>
        <v>#VALUE!</v>
      </c>
      <c r="C8" s="0" t="n">
        <v>31</v>
      </c>
      <c r="D8" s="0" t="n">
        <v>135</v>
      </c>
      <c r="E8" s="1" t="n">
        <f aca="false">C8*D8</f>
        <v>4185</v>
      </c>
      <c r="F8" s="0" t="n">
        <v>0.01</v>
      </c>
      <c r="G8" s="19" t="n">
        <f aca="false">F8*E8</f>
        <v>41.85</v>
      </c>
      <c r="H8" s="0" t="n">
        <v>0.02</v>
      </c>
      <c r="I8" s="5" t="n">
        <f aca="false">H8*E8</f>
        <v>83.7</v>
      </c>
    </row>
    <row r="9" customFormat="false" ht="12.75" hidden="false" customHeight="false" outlineLevel="0" collapsed="false">
      <c r="A9" s="6"/>
    </row>
    <row r="10" customFormat="false" ht="12.75" hidden="false" customHeight="false" outlineLevel="0" collapsed="false">
      <c r="A10" s="6"/>
      <c r="E10" s="5" t="n">
        <f aca="false">SUM(E2:E8)</f>
        <v>25520</v>
      </c>
      <c r="F10" s="0" t="s">
        <v>19</v>
      </c>
      <c r="G10" s="19" t="n">
        <f aca="false">SUM(G2:G8)</f>
        <v>255.2</v>
      </c>
      <c r="I10" s="19" t="n">
        <f aca="false">SUM(I2:I8)</f>
        <v>546.05</v>
      </c>
    </row>
    <row r="13" customFormat="false" ht="12.75" hidden="false" customHeight="false" outlineLevel="0" collapsed="false">
      <c r="A13" s="6" t="n">
        <v>36952</v>
      </c>
      <c r="B13" s="4" t="n">
        <v>37012</v>
      </c>
      <c r="C13" s="0" t="n">
        <v>31</v>
      </c>
      <c r="D13" s="5" t="n">
        <f aca="false">E13/31</f>
        <v>1612.90322580645</v>
      </c>
      <c r="E13" s="1" t="n">
        <v>50000</v>
      </c>
      <c r="F13" s="0" t="n">
        <v>0.015</v>
      </c>
      <c r="G13" s="19" t="n">
        <f aca="false">F13*E13</f>
        <v>750</v>
      </c>
    </row>
    <row r="14" customFormat="false" ht="12.75" hidden="false" customHeight="false" outlineLevel="0" collapsed="false">
      <c r="A14" s="6" t="n">
        <v>36952</v>
      </c>
      <c r="B14" s="4" t="n">
        <v>37316</v>
      </c>
      <c r="C14" s="0" t="n">
        <v>31</v>
      </c>
      <c r="D14" s="5" t="n">
        <f aca="false">E14/31</f>
        <v>1612.90322580645</v>
      </c>
      <c r="E14" s="1" t="n">
        <v>50000</v>
      </c>
      <c r="F14" s="0" t="n">
        <v>0.015</v>
      </c>
      <c r="G14" s="19" t="n">
        <f aca="false">F14*E14</f>
        <v>750</v>
      </c>
    </row>
    <row r="16" customFormat="false" ht="12.75" hidden="false" customHeight="false" outlineLevel="0" collapsed="false">
      <c r="G16" s="19" t="n">
        <f aca="false">SUM(G13:G15)</f>
        <v>1500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2000-12-29T13:56:04Z</dcterms:created>
  <dc:creator>abike</dc:creator>
  <dc:description>- Oracle 8i ODBC QueryFix Applied</dc:description>
  <dc:language>en-US</dc:language>
  <cp:lastModifiedBy>abike</cp:lastModifiedBy>
  <cp:lastPrinted>2001-03-02T14:06:13Z</cp:lastPrinted>
  <cp:revision>0</cp:revision>
  <dc:subject/>
  <dc:title/>
</cp:coreProperties>
</file>