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<sst xmlns="http://schemas.openxmlformats.org/spreadsheetml/2006/main" count="125" uniqueCount="27">
  <si>
    <t xml:space="preserve">Expected Cash Flow for 10/26/2001 By Operating Company</t>
  </si>
  <si>
    <t xml:space="preserve">3rd Party</t>
  </si>
  <si>
    <t xml:space="preserve">Interco</t>
  </si>
  <si>
    <t xml:space="preserve">Total</t>
  </si>
  <si>
    <t xml:space="preserve">Enron North America (Co. #364) - Physical Gas</t>
  </si>
  <si>
    <t xml:space="preserve">Payable</t>
  </si>
  <si>
    <t xml:space="preserve">Receivable</t>
  </si>
  <si>
    <t xml:space="preserve">Net</t>
  </si>
  <si>
    <t xml:space="preserve">Enron North America (Co. #364) - Financial Settlements</t>
  </si>
  <si>
    <t xml:space="preserve">Enron Power Marketing (Co #553)</t>
  </si>
  <si>
    <t xml:space="preserve">Enron Energy Services</t>
  </si>
  <si>
    <t xml:space="preserve">Enron Industrial Markets (Co. # 1684 &amp; 054N)</t>
  </si>
  <si>
    <t xml:space="preserve">Enron Global Markets (Co. # 104,112,165,33Q,367,416,463,81C,1359,1519)</t>
  </si>
  <si>
    <t xml:space="preserve">Enron Broadband Services</t>
  </si>
  <si>
    <t xml:space="preserve">Enron Canada Corp (Co. #444)</t>
  </si>
  <si>
    <t xml:space="preserve">US $</t>
  </si>
  <si>
    <t xml:space="preserve">CAD $</t>
  </si>
  <si>
    <t xml:space="preserve">Enron North America (Co. #842Y) - Foreign Currency</t>
  </si>
  <si>
    <t xml:space="preserve"> </t>
  </si>
  <si>
    <t xml:space="preserve">CAD</t>
  </si>
  <si>
    <t xml:space="preserve">JPY</t>
  </si>
  <si>
    <t xml:space="preserve">SGD</t>
  </si>
  <si>
    <t xml:space="preserve">SEK</t>
  </si>
  <si>
    <t xml:space="preserve">NOK</t>
  </si>
  <si>
    <t xml:space="preserve">GBP</t>
  </si>
  <si>
    <t xml:space="preserve">EUR</t>
  </si>
  <si>
    <t xml:space="preserve">SUMMARY OF CASH FLOWS BY CURRENCY FOR 10/26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</si>
</sst>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#,##0.00"/>
    <numFmt numFmtId="167" formatCode="\$#,##0.00_);&quot;($&quot;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99"/>
    <col collapsed="false" customWidth="true" hidden="false" outlineLevel="0" max="3" min="3" style="1" width="17.85"/>
    <col collapsed="false" customWidth="true" hidden="false" outlineLevel="0" max="4" min="4" style="0" width="16.56"/>
    <col collapsed="false" customWidth="true" hidden="false" outlineLevel="0" max="5" min="5" style="0" width="17.28"/>
  </cols>
  <sheetData>
    <row r="1" customFormat="false" ht="12.75" hidden="false" customHeight="false" outlineLevel="0" collapsed="false">
      <c r="A1" s="2" t="s">
        <v>0</v>
      </c>
    </row>
    <row r="3" customFormat="false" ht="15.75" hidden="false" customHeight="true" outlineLevel="0" collapsed="false">
      <c r="C3" s="3" t="s">
        <v>1</v>
      </c>
      <c r="D3" s="4" t="s">
        <v>2</v>
      </c>
      <c r="E3" s="4" t="s">
        <v>3</v>
      </c>
    </row>
    <row r="4" customFormat="false" ht="12.75" hidden="false" customHeight="false" outlineLevel="0" collapsed="false">
      <c r="A4" s="2" t="s">
        <v>4</v>
      </c>
    </row>
    <row r="5" customFormat="false" ht="12.75" hidden="false" customHeight="false" outlineLevel="0" collapsed="false">
      <c r="B5" s="0" t="s">
        <v>5</v>
      </c>
      <c r="C5" s="1" t="n">
        <v>-3114281.15</v>
      </c>
      <c r="D5" s="1"/>
      <c r="E5" s="5" t="n">
        <f aca="false">+D5+C5</f>
        <v>-3114281.15</v>
      </c>
    </row>
    <row r="6" customFormat="false" ht="12.75" hidden="false" customHeight="false" outlineLevel="0" collapsed="false">
      <c r="B6" s="0" t="s">
        <v>6</v>
      </c>
      <c r="C6" s="1" t="n">
        <v>206313.55</v>
      </c>
      <c r="D6" s="1"/>
      <c r="E6" s="5" t="n">
        <f aca="false">+D6+C6</f>
        <v>206313.55</v>
      </c>
    </row>
    <row r="7" customFormat="false" ht="12.75" hidden="false" customHeight="false" outlineLevel="0" collapsed="false">
      <c r="A7" s="0" t="s">
        <v>7</v>
      </c>
      <c r="C7" s="5" t="n">
        <f aca="false">SUM(C5:C6)</f>
        <v>-2907967.6</v>
      </c>
      <c r="D7" s="5" t="n">
        <f aca="false">SUM(D5:D6)</f>
        <v>0</v>
      </c>
      <c r="E7" s="6" t="n">
        <f aca="false">SUM(E5:E6)</f>
        <v>-2907967.6</v>
      </c>
    </row>
    <row r="10" customFormat="false" ht="12.75" hidden="false" customHeight="false" outlineLevel="0" collapsed="false">
      <c r="C10" s="3" t="s">
        <v>1</v>
      </c>
      <c r="D10" s="4" t="s">
        <v>2</v>
      </c>
      <c r="E10" s="4" t="s">
        <v>3</v>
      </c>
    </row>
    <row r="11" customFormat="false" ht="12.75" hidden="false" customHeight="false" outlineLevel="0" collapsed="false">
      <c r="A11" s="2" t="s">
        <v>8</v>
      </c>
    </row>
    <row r="12" customFormat="false" ht="12.75" hidden="false" customHeight="false" outlineLevel="0" collapsed="false">
      <c r="B12" s="0" t="s">
        <v>5</v>
      </c>
      <c r="C12" s="1" t="n">
        <v>-16264024.48</v>
      </c>
      <c r="D12" s="1"/>
      <c r="E12" s="5" t="n">
        <f aca="false">+D12+C12</f>
        <v>-16264024.48</v>
      </c>
    </row>
    <row r="13" customFormat="false" ht="12.75" hidden="false" customHeight="false" outlineLevel="0" collapsed="false">
      <c r="B13" s="0" t="s">
        <v>6</v>
      </c>
      <c r="C13" s="1" t="n">
        <v>47175192</v>
      </c>
      <c r="D13" s="1"/>
      <c r="E13" s="5" t="n">
        <f aca="false">+D13+C13</f>
        <v>47175192</v>
      </c>
    </row>
    <row r="14" customFormat="false" ht="13.5" hidden="false" customHeight="true" outlineLevel="0" collapsed="false">
      <c r="A14" s="0" t="s">
        <v>7</v>
      </c>
      <c r="C14" s="5" t="n">
        <f aca="false">SUM(C12:C13)</f>
        <v>30911167.52</v>
      </c>
      <c r="D14" s="5" t="n">
        <f aca="false">SUM(D12:D13)</f>
        <v>0</v>
      </c>
      <c r="E14" s="6" t="n">
        <f aca="false">SUM(E12:E13)</f>
        <v>30911167.52</v>
      </c>
    </row>
    <row r="16" customFormat="false" ht="12.75" hidden="false" customHeight="false" outlineLevel="0" collapsed="false">
      <c r="D16" s="1"/>
      <c r="E16" s="5"/>
    </row>
    <row r="17" customFormat="false" ht="12.75" hidden="false" customHeight="false" outlineLevel="0" collapsed="false">
      <c r="C17" s="3" t="s">
        <v>1</v>
      </c>
      <c r="D17" s="4" t="s">
        <v>2</v>
      </c>
      <c r="E17" s="4" t="s">
        <v>3</v>
      </c>
    </row>
    <row r="18" customFormat="false" ht="12.75" hidden="false" customHeight="false" outlineLevel="0" collapsed="false">
      <c r="A18" s="2" t="s">
        <v>9</v>
      </c>
    </row>
    <row r="19" customFormat="false" ht="12.75" hidden="false" customHeight="false" outlineLevel="0" collapsed="false">
      <c r="B19" s="0" t="s">
        <v>5</v>
      </c>
      <c r="C19" s="1" t="n">
        <v>-4969095.53</v>
      </c>
      <c r="D19" s="1"/>
      <c r="E19" s="5" t="n">
        <f aca="false">+D19+C19</f>
        <v>-4969095.53</v>
      </c>
    </row>
    <row r="20" customFormat="false" ht="12.75" hidden="false" customHeight="false" outlineLevel="0" collapsed="false">
      <c r="B20" s="0" t="s">
        <v>6</v>
      </c>
      <c r="C20" s="1" t="n">
        <v>65812.5</v>
      </c>
      <c r="D20" s="1"/>
      <c r="E20" s="5" t="n">
        <f aca="false">+D20+C20</f>
        <v>65812.5</v>
      </c>
    </row>
    <row r="21" customFormat="false" ht="12.75" hidden="false" customHeight="false" outlineLevel="0" collapsed="false">
      <c r="A21" s="0" t="s">
        <v>7</v>
      </c>
      <c r="C21" s="5" t="n">
        <f aca="false">SUM(C19:C20)</f>
        <v>-4903283.03</v>
      </c>
      <c r="D21" s="5" t="n">
        <f aca="false">SUM(D19:D20)</f>
        <v>0</v>
      </c>
      <c r="E21" s="6" t="n">
        <f aca="false">SUM(E19:E20)</f>
        <v>-4903283.03</v>
      </c>
    </row>
    <row r="22" customFormat="false" ht="12.75" hidden="false" customHeight="false" outlineLevel="0" collapsed="false">
      <c r="D22" s="1"/>
      <c r="E22" s="5"/>
    </row>
    <row r="23" customFormat="false" ht="12.75" hidden="false" customHeight="false" outlineLevel="0" collapsed="false">
      <c r="C23" s="5"/>
      <c r="D23" s="5"/>
      <c r="E23" s="5"/>
    </row>
    <row r="24" customFormat="false" ht="12.75" hidden="false" customHeight="false" outlineLevel="0" collapsed="false">
      <c r="C24" s="3" t="s">
        <v>1</v>
      </c>
      <c r="D24" s="4" t="s">
        <v>2</v>
      </c>
      <c r="E24" s="4" t="s">
        <v>3</v>
      </c>
    </row>
    <row r="25" customFormat="false" ht="12.75" hidden="false" customHeight="false" outlineLevel="0" collapsed="false">
      <c r="A25" s="2" t="s">
        <v>10</v>
      </c>
    </row>
    <row r="26" customFormat="false" ht="12.75" hidden="false" customHeight="false" outlineLevel="0" collapsed="false">
      <c r="B26" s="0" t="s">
        <v>5</v>
      </c>
      <c r="C26" s="1" t="n">
        <v>-18000000</v>
      </c>
      <c r="D26" s="1"/>
      <c r="E26" s="5" t="n">
        <f aca="false">+D26+C26</f>
        <v>-18000000</v>
      </c>
    </row>
    <row r="27" customFormat="false" ht="12.75" hidden="false" customHeight="false" outlineLevel="0" collapsed="false">
      <c r="B27" s="0" t="s">
        <v>6</v>
      </c>
      <c r="C27" s="1" t="n">
        <v>24000000</v>
      </c>
      <c r="D27" s="1"/>
      <c r="E27" s="5" t="n">
        <f aca="false">+D27+C27</f>
        <v>24000000</v>
      </c>
    </row>
    <row r="28" customFormat="false" ht="12.75" hidden="false" customHeight="false" outlineLevel="0" collapsed="false">
      <c r="A28" s="0" t="s">
        <v>7</v>
      </c>
      <c r="C28" s="5" t="n">
        <f aca="false">SUM(C26:C27)</f>
        <v>6000000</v>
      </c>
      <c r="D28" s="5" t="n">
        <f aca="false">SUM(D26:D27)</f>
        <v>0</v>
      </c>
      <c r="E28" s="6" t="n">
        <f aca="false">SUM(E26:E27)</f>
        <v>6000000</v>
      </c>
    </row>
    <row r="29" customFormat="false" ht="12.75" hidden="false" customHeight="false" outlineLevel="0" collapsed="false">
      <c r="C29" s="5"/>
      <c r="D29" s="5"/>
      <c r="E29" s="6"/>
    </row>
    <row r="30" customFormat="false" ht="12.75" hidden="false" customHeight="false" outlineLevel="0" collapsed="false">
      <c r="C30" s="5"/>
      <c r="D30" s="5"/>
      <c r="E30" s="6"/>
    </row>
    <row r="31" customFormat="false" ht="12.75" hidden="false" customHeight="false" outlineLevel="0" collapsed="false">
      <c r="C31" s="3" t="s">
        <v>1</v>
      </c>
      <c r="D31" s="4" t="s">
        <v>2</v>
      </c>
      <c r="E31" s="4" t="s">
        <v>3</v>
      </c>
    </row>
    <row r="32" customFormat="false" ht="12.75" hidden="false" customHeight="false" outlineLevel="0" collapsed="false">
      <c r="A32" s="2" t="s">
        <v>11</v>
      </c>
    </row>
    <row r="33" customFormat="false" ht="12.75" hidden="false" customHeight="false" outlineLevel="0" collapsed="false">
      <c r="B33" s="0" t="s">
        <v>5</v>
      </c>
      <c r="C33" s="1" t="n">
        <v>-2674000</v>
      </c>
      <c r="D33" s="1"/>
      <c r="E33" s="5" t="n">
        <f aca="false">+D33+C33</f>
        <v>-2674000</v>
      </c>
    </row>
    <row r="34" customFormat="false" ht="12.75" hidden="false" customHeight="false" outlineLevel="0" collapsed="false">
      <c r="B34" s="0" t="s">
        <v>6</v>
      </c>
      <c r="C34" s="1" t="n">
        <v>1260000</v>
      </c>
      <c r="D34" s="1"/>
      <c r="E34" s="5" t="n">
        <f aca="false">+D34+C34</f>
        <v>1260000</v>
      </c>
    </row>
    <row r="35" customFormat="false" ht="12.75" hidden="false" customHeight="false" outlineLevel="0" collapsed="false">
      <c r="A35" s="0" t="s">
        <v>7</v>
      </c>
      <c r="C35" s="5" t="n">
        <f aca="false">SUM(C33:C34)</f>
        <v>-1414000</v>
      </c>
      <c r="D35" s="5" t="n">
        <f aca="false">SUM(D33:D34)</f>
        <v>0</v>
      </c>
      <c r="E35" s="6" t="n">
        <f aca="false">SUM(E33:E34)</f>
        <v>-1414000</v>
      </c>
    </row>
    <row r="36" customFormat="false" ht="12.75" hidden="false" customHeight="false" outlineLevel="0" collapsed="false">
      <c r="C36" s="5"/>
      <c r="D36" s="5"/>
      <c r="E36" s="6"/>
    </row>
    <row r="37" customFormat="false" ht="12.75" hidden="false" customHeight="false" outlineLevel="0" collapsed="false">
      <c r="C37" s="5"/>
      <c r="D37" s="5"/>
      <c r="E37" s="6"/>
    </row>
    <row r="38" customFormat="false" ht="12.75" hidden="false" customHeight="false" outlineLevel="0" collapsed="false">
      <c r="C38" s="3" t="s">
        <v>1</v>
      </c>
      <c r="D38" s="4" t="s">
        <v>2</v>
      </c>
      <c r="E38" s="4" t="s">
        <v>3</v>
      </c>
    </row>
    <row r="39" customFormat="false" ht="12.75" hidden="false" customHeight="false" outlineLevel="0" collapsed="false">
      <c r="A39" s="2" t="s">
        <v>12</v>
      </c>
    </row>
    <row r="40" customFormat="false" ht="12.75" hidden="false" customHeight="false" outlineLevel="0" collapsed="false">
      <c r="B40" s="0" t="s">
        <v>5</v>
      </c>
      <c r="C40" s="1" t="n">
        <v>-12811334.34</v>
      </c>
      <c r="D40" s="1"/>
      <c r="E40" s="5" t="n">
        <f aca="false">+D40+C40</f>
        <v>-12811334.34</v>
      </c>
    </row>
    <row r="41" customFormat="false" ht="12.75" hidden="false" customHeight="false" outlineLevel="0" collapsed="false">
      <c r="B41" s="0" t="s">
        <v>6</v>
      </c>
      <c r="C41" s="1" t="n">
        <v>13490415.91</v>
      </c>
      <c r="D41" s="1" t="n">
        <v>8970400.65</v>
      </c>
      <c r="E41" s="5" t="n">
        <f aca="false">+D41+C41</f>
        <v>22460816.56</v>
      </c>
    </row>
    <row r="42" customFormat="false" ht="12.75" hidden="false" customHeight="false" outlineLevel="0" collapsed="false">
      <c r="A42" s="0" t="s">
        <v>7</v>
      </c>
      <c r="C42" s="5" t="n">
        <f aca="false">SUM(C40:C41)</f>
        <v>679081.57</v>
      </c>
      <c r="D42" s="5" t="n">
        <f aca="false">SUM(D40:D41)</f>
        <v>8970400.65</v>
      </c>
      <c r="E42" s="6" t="n">
        <f aca="false">SUM(E40:E41)</f>
        <v>9649482.22</v>
      </c>
    </row>
    <row r="45" customFormat="false" ht="12.75" hidden="false" customHeight="false" outlineLevel="0" collapsed="false">
      <c r="C45" s="3" t="s">
        <v>1</v>
      </c>
      <c r="D45" s="4" t="s">
        <v>2</v>
      </c>
      <c r="E45" s="4" t="s">
        <v>3</v>
      </c>
    </row>
    <row r="46" customFormat="false" ht="12.75" hidden="false" customHeight="false" outlineLevel="0" collapsed="false">
      <c r="A46" s="2" t="s">
        <v>13</v>
      </c>
    </row>
    <row r="47" customFormat="false" ht="12.75" hidden="false" customHeight="false" outlineLevel="0" collapsed="false">
      <c r="B47" s="0" t="s">
        <v>5</v>
      </c>
      <c r="C47" s="1" t="n">
        <v>-145186.17</v>
      </c>
      <c r="D47" s="1"/>
      <c r="E47" s="5" t="n">
        <f aca="false">+D47+C47</f>
        <v>-145186.17</v>
      </c>
    </row>
    <row r="48" customFormat="false" ht="12.75" hidden="false" customHeight="false" outlineLevel="0" collapsed="false">
      <c r="B48" s="0" t="s">
        <v>6</v>
      </c>
      <c r="C48" s="1" t="n">
        <v>0</v>
      </c>
      <c r="D48" s="1" t="n">
        <v>0</v>
      </c>
      <c r="E48" s="5" t="n">
        <f aca="false">+D48+C48</f>
        <v>0</v>
      </c>
    </row>
    <row r="49" customFormat="false" ht="12.75" hidden="false" customHeight="false" outlineLevel="0" collapsed="false">
      <c r="A49" s="0" t="s">
        <v>7</v>
      </c>
      <c r="C49" s="5" t="n">
        <f aca="false">SUM(C47:C48)</f>
        <v>-145186.17</v>
      </c>
      <c r="D49" s="5" t="n">
        <f aca="false">SUM(D47:D48)</f>
        <v>0</v>
      </c>
      <c r="E49" s="6" t="n">
        <f aca="false">SUM(E47:E48)</f>
        <v>-145186.17</v>
      </c>
    </row>
    <row r="50" customFormat="false" ht="12.75" hidden="false" customHeight="false" outlineLevel="0" collapsed="false">
      <c r="C50" s="5"/>
      <c r="D50" s="5"/>
      <c r="E50" s="6"/>
    </row>
    <row r="51" customFormat="false" ht="12.75" hidden="false" customHeight="false" outlineLevel="0" collapsed="false">
      <c r="C51" s="5"/>
      <c r="D51" s="5"/>
      <c r="E51" s="6"/>
    </row>
    <row r="52" customFormat="false" ht="12.75" hidden="false" customHeight="false" outlineLevel="0" collapsed="false">
      <c r="C52" s="3" t="s">
        <v>1</v>
      </c>
      <c r="D52" s="4" t="s">
        <v>2</v>
      </c>
      <c r="E52" s="4" t="s">
        <v>3</v>
      </c>
    </row>
    <row r="53" customFormat="false" ht="12.75" hidden="false" customHeight="false" outlineLevel="0" collapsed="false">
      <c r="A53" s="2" t="s">
        <v>14</v>
      </c>
    </row>
    <row r="54" customFormat="false" ht="12.75" hidden="false" customHeight="false" outlineLevel="0" collapsed="false">
      <c r="B54" s="0" t="s">
        <v>5</v>
      </c>
      <c r="C54" s="1" t="n">
        <v>-137050</v>
      </c>
      <c r="D54" s="1"/>
      <c r="E54" s="5" t="n">
        <f aca="false">+D54+C54</f>
        <v>-137050</v>
      </c>
    </row>
    <row r="55" customFormat="false" ht="12.75" hidden="false" customHeight="false" outlineLevel="0" collapsed="false">
      <c r="B55" s="0" t="s">
        <v>6</v>
      </c>
      <c r="C55" s="1" t="n">
        <v>0</v>
      </c>
      <c r="D55" s="1" t="n">
        <v>3805.16</v>
      </c>
      <c r="E55" s="5" t="n">
        <f aca="false">+D55+C55</f>
        <v>3805.16</v>
      </c>
    </row>
    <row r="56" customFormat="false" ht="12.75" hidden="false" customHeight="false" outlineLevel="0" collapsed="false">
      <c r="A56" s="0" t="s">
        <v>7</v>
      </c>
      <c r="C56" s="5" t="n">
        <f aca="false">SUM(C54:C55)</f>
        <v>-137050</v>
      </c>
      <c r="D56" s="5" t="n">
        <f aca="false">SUM(D54:D55)</f>
        <v>3805.16</v>
      </c>
      <c r="E56" s="6" t="n">
        <f aca="false">SUM(E54:E55)</f>
        <v>-133244.84</v>
      </c>
      <c r="F56" s="2" t="s">
        <v>15</v>
      </c>
    </row>
    <row r="57" customFormat="false" ht="12.75" hidden="false" customHeight="false" outlineLevel="0" collapsed="false">
      <c r="C57" s="5"/>
      <c r="D57" s="5"/>
      <c r="E57" s="6"/>
    </row>
    <row r="58" customFormat="false" ht="12.75" hidden="false" customHeight="false" outlineLevel="0" collapsed="false">
      <c r="C58" s="5"/>
      <c r="D58" s="5"/>
      <c r="E58" s="6"/>
    </row>
    <row r="59" customFormat="false" ht="12.75" hidden="false" customHeight="false" outlineLevel="0" collapsed="false">
      <c r="C59" s="3" t="s">
        <v>1</v>
      </c>
      <c r="D59" s="4" t="s">
        <v>2</v>
      </c>
      <c r="E59" s="4" t="s">
        <v>3</v>
      </c>
    </row>
    <row r="60" customFormat="false" ht="12.75" hidden="false" customHeight="false" outlineLevel="0" collapsed="false">
      <c r="A60" s="2" t="s">
        <v>14</v>
      </c>
    </row>
    <row r="61" customFormat="false" ht="12.75" hidden="false" customHeight="false" outlineLevel="0" collapsed="false">
      <c r="B61" s="0" t="s">
        <v>5</v>
      </c>
      <c r="C61" s="1" t="n">
        <v>-596900</v>
      </c>
      <c r="D61" s="1" t="n">
        <v>-750000</v>
      </c>
      <c r="E61" s="5" t="n">
        <f aca="false">+D61+C61</f>
        <v>-1346900</v>
      </c>
    </row>
    <row r="62" customFormat="false" ht="12.75" hidden="false" customHeight="false" outlineLevel="0" collapsed="false">
      <c r="B62" s="0" t="s">
        <v>6</v>
      </c>
      <c r="C62" s="1" t="n">
        <v>0</v>
      </c>
      <c r="D62" s="1" t="n">
        <v>624209.13</v>
      </c>
      <c r="E62" s="5" t="n">
        <f aca="false">+D62+C62</f>
        <v>624209.13</v>
      </c>
    </row>
    <row r="63" customFormat="false" ht="12.75" hidden="false" customHeight="false" outlineLevel="0" collapsed="false">
      <c r="A63" s="0" t="s">
        <v>7</v>
      </c>
      <c r="C63" s="5" t="n">
        <f aca="false">SUM(C61:C62)</f>
        <v>-596900</v>
      </c>
      <c r="D63" s="5" t="n">
        <f aca="false">SUM(D61:D62)</f>
        <v>-125790.87</v>
      </c>
      <c r="E63" s="6" t="n">
        <f aca="false">SUM(E61:E62)</f>
        <v>-722690.87</v>
      </c>
      <c r="F63" s="2" t="s">
        <v>16</v>
      </c>
    </row>
    <row r="64" customFormat="false" ht="12.75" hidden="false" customHeight="false" outlineLevel="0" collapsed="false">
      <c r="C64" s="5"/>
      <c r="D64" s="5"/>
      <c r="E64" s="6"/>
    </row>
    <row r="65" customFormat="false" ht="12.75" hidden="false" customHeight="false" outlineLevel="0" collapsed="false">
      <c r="C65" s="5"/>
      <c r="D65" s="5"/>
      <c r="E65" s="6"/>
    </row>
    <row r="66" customFormat="false" ht="12.75" hidden="false" customHeight="false" outlineLevel="0" collapsed="false">
      <c r="C66" s="5"/>
      <c r="D66" s="5"/>
      <c r="E66" s="6"/>
    </row>
    <row r="67" customFormat="false" ht="12.75" hidden="false" customHeight="false" outlineLevel="0" collapsed="false">
      <c r="C67" s="3" t="s">
        <v>1</v>
      </c>
      <c r="D67" s="4" t="s">
        <v>2</v>
      </c>
      <c r="E67" s="4" t="s">
        <v>3</v>
      </c>
    </row>
    <row r="68" customFormat="false" ht="12.75" hidden="false" customHeight="false" outlineLevel="0" collapsed="false">
      <c r="A68" s="2" t="s">
        <v>17</v>
      </c>
    </row>
    <row r="69" customFormat="false" ht="12.75" hidden="false" customHeight="false" outlineLevel="0" collapsed="false">
      <c r="A69" s="0" t="s">
        <v>18</v>
      </c>
      <c r="F69" s="2"/>
    </row>
    <row r="70" customFormat="false" ht="12.75" hidden="false" customHeight="false" outlineLevel="0" collapsed="false">
      <c r="A70" s="2" t="s">
        <v>15</v>
      </c>
      <c r="B70" s="0" t="s">
        <v>5</v>
      </c>
      <c r="C70" s="1" t="n">
        <v>-27652680</v>
      </c>
      <c r="D70" s="7" t="n">
        <v>-11302271</v>
      </c>
      <c r="E70" s="5" t="n">
        <f aca="false">+D70+C70</f>
        <v>-38954951</v>
      </c>
      <c r="F70" s="2"/>
    </row>
    <row r="71" customFormat="false" ht="12.75" hidden="false" customHeight="false" outlineLevel="0" collapsed="false">
      <c r="B71" s="0" t="s">
        <v>6</v>
      </c>
      <c r="C71" s="1" t="n">
        <v>27238816.48</v>
      </c>
      <c r="D71" s="7" t="n">
        <v>822088.5</v>
      </c>
      <c r="E71" s="5" t="n">
        <f aca="false">+D71+C71</f>
        <v>28060904.98</v>
      </c>
      <c r="F71" s="2"/>
    </row>
    <row r="72" customFormat="false" ht="12.75" hidden="false" customHeight="false" outlineLevel="0" collapsed="false">
      <c r="A72" s="0" t="s">
        <v>7</v>
      </c>
      <c r="C72" s="1" t="n">
        <f aca="false">+C71+C70</f>
        <v>-413863.52</v>
      </c>
      <c r="D72" s="1" t="n">
        <f aca="false">+D71+D70</f>
        <v>-10480182.5</v>
      </c>
      <c r="E72" s="8" t="n">
        <f aca="false">+E71+E70</f>
        <v>-10894046.02</v>
      </c>
      <c r="F72" s="2"/>
    </row>
    <row r="73" customFormat="false" ht="12.75" hidden="false" customHeight="false" outlineLevel="0" collapsed="false">
      <c r="D73" s="1"/>
      <c r="E73" s="1"/>
    </row>
    <row r="74" customFormat="false" ht="12.75" hidden="false" customHeight="false" outlineLevel="0" collapsed="false">
      <c r="A74" s="2" t="s">
        <v>19</v>
      </c>
      <c r="B74" s="0" t="s">
        <v>5</v>
      </c>
      <c r="C74" s="1" t="n">
        <f aca="false">-9475650-9947640</f>
        <v>-19423290</v>
      </c>
      <c r="D74" s="1"/>
      <c r="E74" s="5" t="n">
        <f aca="false">+D74+C74</f>
        <v>-19423290</v>
      </c>
    </row>
    <row r="75" customFormat="false" ht="12.75" hidden="false" customHeight="false" outlineLevel="0" collapsed="false">
      <c r="A75" s="0" t="s">
        <v>18</v>
      </c>
      <c r="B75" s="0" t="s">
        <v>6</v>
      </c>
      <c r="C75" s="1" t="n">
        <f aca="false">22711500+7887500+468123+7879400</f>
        <v>38946523</v>
      </c>
      <c r="D75" s="1"/>
      <c r="E75" s="5" t="n">
        <f aca="false">+D75+C75</f>
        <v>38946523</v>
      </c>
    </row>
    <row r="76" customFormat="false" ht="12.75" hidden="false" customHeight="false" outlineLevel="0" collapsed="false">
      <c r="A76" s="0" t="s">
        <v>7</v>
      </c>
      <c r="B76" s="0" t="s">
        <v>18</v>
      </c>
      <c r="C76" s="1" t="n">
        <f aca="false">+C75+C74</f>
        <v>19523233</v>
      </c>
      <c r="D76" s="1" t="n">
        <f aca="false">+D75+D74</f>
        <v>0</v>
      </c>
      <c r="E76" s="8" t="n">
        <f aca="false">+E75+E74</f>
        <v>19523233</v>
      </c>
    </row>
    <row r="77" customFormat="false" ht="12.75" hidden="false" customHeight="false" outlineLevel="0" collapsed="false">
      <c r="D77" s="1"/>
      <c r="E77" s="1"/>
    </row>
    <row r="78" customFormat="false" ht="12.75" hidden="false" customHeight="false" outlineLevel="0" collapsed="false">
      <c r="A78" s="2" t="s">
        <v>20</v>
      </c>
      <c r="B78" s="0" t="s">
        <v>5</v>
      </c>
      <c r="C78" s="1" t="n">
        <f aca="false">-300000000-1400000000</f>
        <v>-1700000000</v>
      </c>
      <c r="D78" s="1"/>
      <c r="E78" s="5" t="n">
        <f aca="false">+D78+C78</f>
        <v>-1700000000</v>
      </c>
    </row>
    <row r="79" customFormat="false" ht="12.75" hidden="false" customHeight="false" outlineLevel="0" collapsed="false">
      <c r="A79" s="0" t="s">
        <v>18</v>
      </c>
      <c r="B79" s="0" t="s">
        <v>6</v>
      </c>
      <c r="C79" s="1" t="n">
        <v>64966500</v>
      </c>
      <c r="D79" s="1" t="n">
        <v>1335033500</v>
      </c>
      <c r="E79" s="5" t="n">
        <f aca="false">+D79+C79</f>
        <v>1400000000</v>
      </c>
    </row>
    <row r="80" customFormat="false" ht="12.75" hidden="false" customHeight="false" outlineLevel="0" collapsed="false">
      <c r="A80" s="0" t="s">
        <v>7</v>
      </c>
      <c r="B80" s="0" t="s">
        <v>18</v>
      </c>
      <c r="C80" s="1" t="n">
        <f aca="false">+C79+C78</f>
        <v>-1635033500</v>
      </c>
      <c r="D80" s="1" t="n">
        <f aca="false">+D79+D78</f>
        <v>1335033500</v>
      </c>
      <c r="E80" s="8" t="n">
        <f aca="false">+E79+E78</f>
        <v>-300000000</v>
      </c>
    </row>
    <row r="81" customFormat="false" ht="12.75" hidden="false" customHeight="false" outlineLevel="0" collapsed="false">
      <c r="D81" s="1"/>
      <c r="E81" s="1"/>
    </row>
    <row r="82" customFormat="false" ht="12.75" hidden="false" customHeight="false" outlineLevel="0" collapsed="false">
      <c r="A82" s="2" t="s">
        <v>21</v>
      </c>
      <c r="B82" s="0" t="s">
        <v>5</v>
      </c>
      <c r="C82" s="1" t="n">
        <v>-9115750</v>
      </c>
      <c r="D82" s="1"/>
      <c r="E82" s="5" t="n">
        <f aca="false">+D82+C82</f>
        <v>-9115750</v>
      </c>
    </row>
    <row r="83" customFormat="false" ht="12.75" hidden="false" customHeight="false" outlineLevel="0" collapsed="false">
      <c r="A83" s="0" t="s">
        <v>18</v>
      </c>
      <c r="B83" s="0" t="s">
        <v>6</v>
      </c>
      <c r="C83" s="1" t="n">
        <v>9115750</v>
      </c>
      <c r="D83" s="1"/>
      <c r="E83" s="5" t="n">
        <f aca="false">+D83+C83</f>
        <v>9115750</v>
      </c>
    </row>
    <row r="84" customFormat="false" ht="12.75" hidden="false" customHeight="false" outlineLevel="0" collapsed="false">
      <c r="A84" s="0" t="s">
        <v>7</v>
      </c>
      <c r="B84" s="0" t="s">
        <v>18</v>
      </c>
      <c r="C84" s="1" t="n">
        <f aca="false">+C83+C82</f>
        <v>0</v>
      </c>
      <c r="D84" s="1" t="n">
        <f aca="false">+D83+D82</f>
        <v>0</v>
      </c>
      <c r="E84" s="1" t="n">
        <f aca="false">+E83+E82</f>
        <v>0</v>
      </c>
    </row>
    <row r="85" customFormat="false" ht="12.75" hidden="false" customHeight="false" outlineLevel="0" collapsed="false">
      <c r="D85" s="1"/>
      <c r="E85" s="1"/>
    </row>
    <row r="86" customFormat="false" ht="12.75" hidden="false" customHeight="false" outlineLevel="0" collapsed="false">
      <c r="A86" s="2" t="s">
        <v>22</v>
      </c>
      <c r="B86" s="0" t="s">
        <v>5</v>
      </c>
      <c r="D86" s="1" t="n">
        <v>-8718248.55</v>
      </c>
      <c r="E86" s="5" t="n">
        <f aca="false">+D86+C86</f>
        <v>-8718248.55</v>
      </c>
    </row>
    <row r="87" customFormat="false" ht="12.75" hidden="false" customHeight="false" outlineLevel="0" collapsed="false">
      <c r="A87" s="0" t="s">
        <v>18</v>
      </c>
      <c r="B87" s="0" t="s">
        <v>6</v>
      </c>
      <c r="C87" s="1" t="n">
        <v>8718248.55</v>
      </c>
      <c r="D87" s="1" t="n">
        <v>0</v>
      </c>
      <c r="E87" s="5" t="n">
        <f aca="false">+D87+C87</f>
        <v>8718248.55</v>
      </c>
    </row>
    <row r="88" customFormat="false" ht="12.75" hidden="false" customHeight="false" outlineLevel="0" collapsed="false">
      <c r="A88" s="0" t="s">
        <v>7</v>
      </c>
      <c r="B88" s="0" t="s">
        <v>18</v>
      </c>
      <c r="C88" s="1" t="n">
        <f aca="false">+C87+C86</f>
        <v>8718248.55</v>
      </c>
      <c r="D88" s="1" t="n">
        <f aca="false">+D87+D86</f>
        <v>-8718248.55</v>
      </c>
      <c r="E88" s="1" t="n">
        <f aca="false">+E87+E86</f>
        <v>0</v>
      </c>
    </row>
    <row r="89" customFormat="false" ht="12.75" hidden="false" customHeight="false" outlineLevel="0" collapsed="false">
      <c r="D89" s="1"/>
      <c r="E89" s="1"/>
    </row>
    <row r="90" customFormat="false" ht="12.75" hidden="false" customHeight="false" outlineLevel="0" collapsed="false">
      <c r="A90" s="2" t="s">
        <v>23</v>
      </c>
      <c r="B90" s="0" t="s">
        <v>5</v>
      </c>
      <c r="C90" s="1" t="n">
        <v>-812516.67</v>
      </c>
      <c r="D90" s="1"/>
      <c r="E90" s="5" t="n">
        <f aca="false">+D90+C90</f>
        <v>-812516.67</v>
      </c>
    </row>
    <row r="91" customFormat="false" ht="12.75" hidden="false" customHeight="false" outlineLevel="0" collapsed="false">
      <c r="A91" s="0" t="s">
        <v>18</v>
      </c>
      <c r="B91" s="0" t="s">
        <v>6</v>
      </c>
      <c r="C91" s="1" t="n">
        <v>812516.67</v>
      </c>
      <c r="D91" s="1"/>
      <c r="E91" s="5" t="n">
        <f aca="false">+D91+C91</f>
        <v>812516.67</v>
      </c>
    </row>
    <row r="92" customFormat="false" ht="12.75" hidden="false" customHeight="false" outlineLevel="0" collapsed="false">
      <c r="A92" s="0" t="s">
        <v>7</v>
      </c>
      <c r="B92" s="0" t="s">
        <v>18</v>
      </c>
      <c r="C92" s="1" t="n">
        <f aca="false">+C91+C90</f>
        <v>0</v>
      </c>
      <c r="D92" s="1" t="n">
        <f aca="false">+D91+D90</f>
        <v>0</v>
      </c>
      <c r="E92" s="1" t="n">
        <f aca="false">+E91+E90</f>
        <v>0</v>
      </c>
    </row>
    <row r="93" customFormat="false" ht="12.75" hidden="false" customHeight="false" outlineLevel="0" collapsed="false">
      <c r="D93" s="1"/>
      <c r="E93" s="1"/>
    </row>
    <row r="94" customFormat="false" ht="12.75" hidden="false" customHeight="false" outlineLevel="0" collapsed="false">
      <c r="A94" s="2" t="s">
        <v>24</v>
      </c>
      <c r="B94" s="0" t="s">
        <v>5</v>
      </c>
      <c r="C94" s="1" t="n">
        <f aca="false">-5600000-58961.09-2747800</f>
        <v>-8406761.09</v>
      </c>
      <c r="D94" s="1" t="n">
        <f aca="false">-77569.3-1100000</f>
        <v>-1177569.3</v>
      </c>
      <c r="E94" s="5" t="n">
        <f aca="false">+D94+C94</f>
        <v>-9584330.39</v>
      </c>
    </row>
    <row r="95" customFormat="false" ht="12.75" hidden="false" customHeight="false" outlineLevel="0" collapsed="false">
      <c r="A95" s="0" t="s">
        <v>18</v>
      </c>
      <c r="B95" s="0" t="s">
        <v>6</v>
      </c>
      <c r="C95" s="1" t="n">
        <f aca="false">5600000+1000000+3227269.3</f>
        <v>9827269.3</v>
      </c>
      <c r="D95" s="1" t="n">
        <v>18877.32</v>
      </c>
      <c r="E95" s="5" t="n">
        <f aca="false">+D95+C95</f>
        <v>9846146.62</v>
      </c>
    </row>
    <row r="96" customFormat="false" ht="12.75" hidden="false" customHeight="false" outlineLevel="0" collapsed="false">
      <c r="A96" s="0" t="s">
        <v>7</v>
      </c>
      <c r="B96" s="0" t="s">
        <v>18</v>
      </c>
      <c r="C96" s="1" t="n">
        <f aca="false">+C95+C94</f>
        <v>1420508.21</v>
      </c>
      <c r="D96" s="1" t="n">
        <f aca="false">+D95+D94</f>
        <v>-1158691.98</v>
      </c>
      <c r="E96" s="8" t="n">
        <f aca="false">+E95+E94</f>
        <v>261816.23</v>
      </c>
    </row>
    <row r="97" customFormat="false" ht="12.75" hidden="false" customHeight="false" outlineLevel="0" collapsed="false">
      <c r="D97" s="1"/>
      <c r="E97" s="1"/>
    </row>
    <row r="98" customFormat="false" ht="12.75" hidden="false" customHeight="false" outlineLevel="0" collapsed="false">
      <c r="A98" s="2" t="s">
        <v>25</v>
      </c>
      <c r="B98" s="0" t="s">
        <v>5</v>
      </c>
      <c r="C98" s="1" t="n">
        <f aca="false">-4900000-1700000</f>
        <v>-6600000</v>
      </c>
      <c r="D98" s="1" t="n">
        <f aca="false">-29793.78-2650000</f>
        <v>-2679793.78</v>
      </c>
      <c r="E98" s="5" t="n">
        <f aca="false">+D98+C98</f>
        <v>-9279793.78</v>
      </c>
    </row>
    <row r="99" customFormat="false" ht="12.75" hidden="false" customHeight="false" outlineLevel="0" collapsed="false">
      <c r="A99" s="0" t="s">
        <v>18</v>
      </c>
      <c r="B99" s="0" t="s">
        <v>6</v>
      </c>
      <c r="C99" s="1" t="n">
        <v>4400000</v>
      </c>
      <c r="D99" s="1" t="n">
        <v>4900000</v>
      </c>
      <c r="E99" s="5" t="n">
        <f aca="false">+D99+C99</f>
        <v>9300000</v>
      </c>
    </row>
    <row r="100" customFormat="false" ht="12.75" hidden="false" customHeight="false" outlineLevel="0" collapsed="false">
      <c r="B100" s="0" t="s">
        <v>7</v>
      </c>
      <c r="C100" s="1" t="n">
        <f aca="false">+C99+C98</f>
        <v>-2200000</v>
      </c>
      <c r="D100" s="1" t="n">
        <f aca="false">+D99+D98</f>
        <v>2220206.22</v>
      </c>
      <c r="E100" s="8" t="n">
        <f aca="false">+E99+E98</f>
        <v>20206.2200000007</v>
      </c>
    </row>
    <row r="102" customFormat="false" ht="12.75" hidden="false" customHeight="false" outlineLevel="0" collapsed="false">
      <c r="B102" s="2" t="s">
        <v>26</v>
      </c>
    </row>
    <row r="103" customFormat="false" ht="12.75" hidden="false" customHeight="false" outlineLevel="0" collapsed="false">
      <c r="B103" s="2"/>
    </row>
    <row r="104" customFormat="false" ht="12.75" hidden="false" customHeight="false" outlineLevel="0" collapsed="false">
      <c r="A104" s="2"/>
      <c r="B104" s="2" t="s">
        <v>15</v>
      </c>
      <c r="C104" s="9" t="n">
        <f aca="false">+E72+E56+E49+E42+E35+E28+E21+E14+E7</f>
        <v>26162922.08</v>
      </c>
    </row>
    <row r="105" customFormat="false" ht="12.75" hidden="false" customHeight="false" outlineLevel="0" collapsed="false">
      <c r="A105" s="2"/>
      <c r="B105" s="2" t="s">
        <v>19</v>
      </c>
      <c r="C105" s="9" t="n">
        <f aca="false">+E76+E63</f>
        <v>18800542.13</v>
      </c>
    </row>
    <row r="106" customFormat="false" ht="12.75" hidden="false" customHeight="false" outlineLevel="0" collapsed="false">
      <c r="A106" s="2"/>
      <c r="B106" s="2" t="s">
        <v>20</v>
      </c>
      <c r="C106" s="9" t="n">
        <f aca="false">+E80</f>
        <v>-300000000</v>
      </c>
    </row>
    <row r="107" customFormat="false" ht="12.75" hidden="false" customHeight="false" outlineLevel="0" collapsed="false">
      <c r="A107" s="2"/>
      <c r="B107" s="2" t="s">
        <v>21</v>
      </c>
      <c r="C107" s="9" t="n">
        <v>0</v>
      </c>
    </row>
    <row r="108" customFormat="false" ht="12.75" hidden="false" customHeight="false" outlineLevel="0" collapsed="false">
      <c r="A108" s="2"/>
      <c r="B108" s="2" t="s">
        <v>22</v>
      </c>
      <c r="C108" s="9" t="n">
        <v>0</v>
      </c>
    </row>
    <row r="109" customFormat="false" ht="12.75" hidden="false" customHeight="false" outlineLevel="0" collapsed="false">
      <c r="A109" s="2"/>
      <c r="B109" s="2" t="s">
        <v>23</v>
      </c>
      <c r="C109" s="9" t="n">
        <v>0</v>
      </c>
    </row>
    <row r="110" customFormat="false" ht="12.75" hidden="false" customHeight="false" outlineLevel="0" collapsed="false">
      <c r="A110" s="2"/>
      <c r="B110" s="2" t="s">
        <v>24</v>
      </c>
      <c r="C110" s="9" t="n">
        <f aca="false">+E96</f>
        <v>261816.23</v>
      </c>
    </row>
    <row r="111" customFormat="false" ht="12.75" hidden="false" customHeight="false" outlineLevel="0" collapsed="false">
      <c r="A111" s="2"/>
      <c r="B111" s="2" t="s">
        <v>25</v>
      </c>
      <c r="C111" s="9" t="n">
        <f aca="false">+E100</f>
        <v>20206.2200000007</v>
      </c>
    </row>
    <row r="112" customFormat="false" ht="12.75" hidden="false" customHeight="false" outlineLevel="0" collapsed="false">
      <c r="C112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2001-10-24T20:44:25Z</dcterms:created>
  <dc:creator>robey</dc:creator>
  <dc:description/>
  <dc:language>en-US</dc:language>
  <cp:lastModifiedBy>Leslie Reeves</cp:lastModifiedBy>
  <dcterms:modified xsi:type="dcterms:W3CDTF">2001-10-25T23:09:19Z</dcterms:modified>
  <cp:revision>0</cp:revision>
  <dc:subject/>
  <dc:title/>
</cp:coreProperties>
</file>