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Open issues" sheetId="1" state="hidden" r:id="rId3"/>
    <sheet name="cashflow" sheetId="2" state="visible" r:id="rId4"/>
    <sheet name="Original Open Issues" sheetId="3" state="hidden" r:id="rId5"/>
    <sheet name="Wish List" sheetId="4" state="hidden" r:id="rId6"/>
  </sheets>
  <definedNames>
    <definedName function="false" hidden="false" localSheetId="1" name="_xlnm.Print_Area" vbProcedure="false">cashflow!$A$1:$G$60</definedName>
    <definedName function="false" hidden="false" localSheetId="1" name="_xlnm.Print_Titles" vbProcedure="false">cashflow!$1:$5</definedName>
    <definedName function="false" hidden="false" localSheetId="0" name="_xlnm.Print_Area" vbProcedure="false">'Open issues'!$A$1:$H$58</definedName>
    <definedName function="false" hidden="false" localSheetId="0" name="_xlnm.Print_Titles" vbProcedure="false">'Open issues'!$1:$5</definedName>
    <definedName function="false" hidden="false" localSheetId="3" name="_xlnm.Print_Area" vbProcedure="false">'Wish List'!$A$1:$E$64</definedName>
  </definedName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7" authorId="0">
      <text>
        <r>
          <rPr>
            <b val="true"/>
            <sz val="8"/>
            <color rgb="FF000000"/>
            <rFont val="Tahoma"/>
            <family val="0"/>
          </rPr>
          <t xml:space="preserve">Patrick:
</t>
        </r>
        <r>
          <rPr>
            <sz val="8"/>
            <color rgb="FF000000"/>
            <rFont val="Tahoma"/>
            <family val="0"/>
          </rPr>
          <t xml:space="preserve">AEP calculation = 
925,000 * 9/12</t>
        </r>
      </text>
      <mc:AlternateContent>
        <mc:Choice Requires="v2">
          <commentPr autoFill="true" autoScale="false" colHidden="false" locked="false" rowHidden="false" textHAlign="justify" textVAlign="top">
            <anchor moveWithCells="false" sizeWithCells="false">
              <xdr:from>
                <xdr:col>3</xdr:col>
                <xdr:colOff>16</xdr:colOff>
                <xdr:row>5</xdr:row>
                <xdr:rowOff>24</xdr:rowOff>
              </xdr:from>
              <xdr:to>
                <xdr:col>4</xdr:col>
                <xdr:colOff>30</xdr:colOff>
                <xdr:row>8</xdr:row>
                <xdr:rowOff>13</xdr:rowOff>
              </xdr:to>
            </anchor>
          </commentPr>
        </mc:Choice>
        <mc:Fallback/>
      </mc:AlternateContent>
    </comment>
    <comment ref="C32" authorId="0">
      <text>
        <r>
          <rPr>
            <b val="true"/>
            <sz val="8"/>
            <color rgb="FF000000"/>
            <rFont val="Tahoma"/>
            <family val="0"/>
          </rPr>
          <t xml:space="preserve">Patrick:
</t>
        </r>
        <r>
          <rPr>
            <sz val="8"/>
            <color rgb="FF000000"/>
            <rFont val="Tahoma"/>
            <family val="0"/>
          </rPr>
          <t xml:space="preserve">06/01 ending inventory = 1,236,286 MMBtu (RWynne)
Calc:
1,236,286 * $3.205(0.90) = $3,566,066.97
[$3.20 = October NYMEX curve - $0.01]</t>
        </r>
      </text>
      <mc:AlternateContent>
        <mc:Choice Requires="v2">
          <commentPr autoFill="true" autoScale="false" colHidden="false" locked="false" rowHidden="false" textHAlign="justify" textVAlign="top">
            <anchor moveWithCells="false" sizeWithCells="false">
              <xdr:from>
                <xdr:col>3</xdr:col>
                <xdr:colOff>16</xdr:colOff>
                <xdr:row>31</xdr:row>
                <xdr:rowOff>1</xdr:rowOff>
              </xdr:from>
              <xdr:to>
                <xdr:col>4</xdr:col>
                <xdr:colOff>146</xdr:colOff>
                <xdr:row>40</xdr:row>
                <xdr:rowOff>1</xdr:rowOff>
              </xdr:to>
            </anchor>
          </commentPr>
        </mc:Choice>
        <mc:Fallback/>
      </mc:AlternateContent>
    </comment>
    <comment ref="D7" authorId="0">
      <text>
        <r>
          <rPr>
            <b val="true"/>
            <sz val="8"/>
            <color rgb="FF000000"/>
            <rFont val="Tahoma"/>
            <family val="0"/>
          </rPr>
          <t xml:space="preserve">Patrick:
</t>
        </r>
        <r>
          <rPr>
            <sz val="8"/>
            <color rgb="FF000000"/>
            <rFont val="Tahoma"/>
            <family val="0"/>
          </rPr>
          <t xml:space="preserve">Number from DB - no explanation or calculation</t>
        </r>
      </text>
      <mc:AlternateContent>
        <mc:Choice Requires="v2">
          <commentPr autoFill="true" autoScale="false" colHidden="false" locked="false" rowHidden="false" textHAlign="justify" textVAlign="top">
            <anchor moveWithCells="false" sizeWithCells="false">
              <xdr:from>
                <xdr:col>4</xdr:col>
                <xdr:colOff>16</xdr:colOff>
                <xdr:row>5</xdr:row>
                <xdr:rowOff>24</xdr:rowOff>
              </xdr:from>
              <xdr:to>
                <xdr:col>5</xdr:col>
                <xdr:colOff>-188</xdr:colOff>
                <xdr:row>8</xdr:row>
                <xdr:rowOff>9</xdr:rowOff>
              </xdr:to>
            </anchor>
          </commentPr>
        </mc:Choice>
        <mc:Fallback/>
      </mc:AlternateContent>
    </comment>
    <comment ref="D32" authorId="0">
      <text>
        <r>
          <rPr>
            <b val="true"/>
            <sz val="8"/>
            <color rgb="FF000000"/>
            <rFont val="Tahoma"/>
            <family val="0"/>
          </rPr>
          <t xml:space="preserve">Patrick:
</t>
        </r>
        <r>
          <rPr>
            <sz val="8"/>
            <color rgb="FF000000"/>
            <rFont val="Tahoma"/>
            <family val="0"/>
          </rPr>
          <t xml:space="preserve">06/01 ending inventory = 1,236,286 MMBtu (RWynne)
Calc:
1,236,286 * $3.78 (June price) =
4,673,161.08</t>
        </r>
      </text>
      <mc:AlternateContent>
        <mc:Choice Requires="v2">
          <commentPr autoFill="true" autoScale="false" colHidden="false" locked="false" rowHidden="false" textHAlign="justify" textVAlign="top">
            <anchor moveWithCells="false" sizeWithCells="false">
              <xdr:from>
                <xdr:col>4</xdr:col>
                <xdr:colOff>16</xdr:colOff>
                <xdr:row>31</xdr:row>
                <xdr:rowOff>1</xdr:rowOff>
              </xdr:from>
              <xdr:to>
                <xdr:col>5</xdr:col>
                <xdr:colOff>-145</xdr:colOff>
                <xdr:row>38</xdr:row>
                <xdr:rowOff>14</xdr:rowOff>
              </xdr:to>
            </anchor>
          </commentPr>
        </mc:Choice>
        <mc:Fallback/>
      </mc:AlternateContent>
    </comment>
    <comment ref="E8" authorId="0">
      <text>
        <r>
          <rPr>
            <b val="true"/>
            <sz val="8"/>
            <color rgb="FF000000"/>
            <rFont val="Tahoma"/>
            <family val="0"/>
          </rPr>
          <t xml:space="preserve">Patrick:
</t>
        </r>
        <r>
          <rPr>
            <sz val="8"/>
            <color rgb="FF000000"/>
            <rFont val="Tahoma"/>
            <family val="0"/>
          </rPr>
          <t xml:space="preserve">previous amount `1.500</t>
        </r>
      </text>
      <mc:AlternateContent>
        <mc:Choice Requires="v2">
          <commentPr autoFill="true" autoScale="false" colHidden="false" locked="false" rowHidden="false" textHAlign="justify" textVAlign="top">
            <anchor moveWithCells="false" sizeWithCells="false">
              <xdr:from>
                <xdr:col>5</xdr:col>
                <xdr:colOff>16</xdr:colOff>
                <xdr:row>6</xdr:row>
                <xdr:rowOff>8</xdr:rowOff>
              </xdr:from>
              <xdr:to>
                <xdr:col>7</xdr:col>
                <xdr:colOff>16</xdr:colOff>
                <xdr:row>11</xdr:row>
                <xdr:rowOff>13</xdr:rowOff>
              </xdr:to>
            </anchor>
          </commentPr>
        </mc:Choice>
        <mc:Fallback/>
      </mc:AlternateContent>
    </comment>
  </commentList>
</comments>
</file>

<file path=xl/sharedStrings.xml><?xml version="1.0" encoding="utf-8"?>
<sst xmlns="http://schemas.openxmlformats.org/spreadsheetml/2006/main" count="845" uniqueCount="441">
  <si>
    <t xml:space="preserve">SUMMARY OF OPEN HPL ISSUES</t>
  </si>
  <si>
    <t xml:space="preserve">CONFIDENTIAL – FOR INTERNAL USE ONLY</t>
  </si>
  <si>
    <t xml:space="preserve">As of 10/08/01</t>
  </si>
  <si>
    <t xml:space="preserve">Responsibility</t>
  </si>
  <si>
    <t xml:space="preserve">Action Items</t>
  </si>
  <si>
    <t xml:space="preserve">ENE Area</t>
  </si>
  <si>
    <t xml:space="preserve">ENE Exposure</t>
  </si>
  <si>
    <t xml:space="preserve">ENE</t>
  </si>
  <si>
    <t xml:space="preserve">AEP</t>
  </si>
  <si>
    <t xml:space="preserve">1.</t>
  </si>
  <si>
    <t xml:space="preserve">TX General Land Office Prepay: Contract #96059967</t>
  </si>
  <si>
    <r>
      <rPr>
        <sz val="10.5"/>
        <rFont val="Times New Roman"/>
        <family val="1"/>
      </rPr>
      <t xml:space="preserve">Respond to AEP's Final Working Capital Calculation in writing before 10/27/01 and make payment for negotiated amount of $264K- </t>
    </r>
    <r>
      <rPr>
        <b val="true"/>
        <sz val="10.5"/>
        <rFont val="Times New Roman"/>
        <family val="1"/>
      </rPr>
      <t xml:space="preserve">A Koehler letter</t>
    </r>
  </si>
  <si>
    <t xml:space="preserve">TX Desk</t>
  </si>
  <si>
    <t xml:space="preserve">T. Martin</t>
  </si>
  <si>
    <t xml:space="preserve">D. Hart</t>
  </si>
  <si>
    <t xml:space="preserve">Additional Exposure</t>
  </si>
  <si>
    <t xml:space="preserve">2.</t>
  </si>
  <si>
    <t xml:space="preserve">Cannon Interests Prepay:                            Contract #96059933</t>
  </si>
  <si>
    <r>
      <rPr>
        <sz val="10.5"/>
        <rFont val="Times New Roman"/>
        <family val="1"/>
      </rPr>
      <t xml:space="preserve">Respond to AEP's Final Working Capital Calculation in writing before 10/27/01 and make payment for negotiated amount of $393K -</t>
    </r>
    <r>
      <rPr>
        <b val="true"/>
        <sz val="10.5"/>
        <rFont val="Times New Roman"/>
        <family val="1"/>
      </rPr>
      <t xml:space="preserve"> A Koehler letter</t>
    </r>
  </si>
  <si>
    <t xml:space="preserve">3.</t>
  </si>
  <si>
    <t xml:space="preserve">Cannon Storage Hedge: 
Contract #96059167</t>
  </si>
  <si>
    <r>
      <rPr>
        <sz val="10.5"/>
        <rFont val="Times New Roman"/>
        <family val="1"/>
      </rPr>
      <t xml:space="preserve">AEP has agreed to take this issue off the table </t>
    </r>
    <r>
      <rPr>
        <b val="true"/>
        <sz val="10.5"/>
        <rFont val="Times New Roman"/>
        <family val="1"/>
      </rPr>
      <t xml:space="preserve">- A Koehler letter</t>
    </r>
  </si>
  <si>
    <t xml:space="preserve">T. Martin,
J. Schwieger</t>
  </si>
  <si>
    <t xml:space="preserve">B. Reed</t>
  </si>
  <si>
    <t xml:space="preserve">4.</t>
  </si>
  <si>
    <t xml:space="preserve">Centana Storage:  
Contract #96019236</t>
  </si>
  <si>
    <r>
      <rPr>
        <sz val="10.5"/>
        <rFont val="Times New Roman"/>
        <family val="1"/>
      </rPr>
      <t xml:space="preserve">Bill or deduct from the inventory refund the   </t>
    </r>
    <r>
      <rPr>
        <u val="single"/>
        <sz val="10.5"/>
        <rFont val="Times New Roman"/>
        <family val="1"/>
      </rPr>
      <t xml:space="preserve">Sale of the gas in place</t>
    </r>
    <r>
      <rPr>
        <sz val="10.5"/>
        <rFont val="Times New Roman"/>
        <family val="1"/>
      </rPr>
      <t xml:space="preserve">: 1,236,286 MMBtu’s * $3.275 = $2,936,179.25 based on 9/7/01 Gas Daily  (our balance on balance sheet is $3,625,261) +  AEP proration of ad valorem tax ($95,800 * 7/12 = $55,883.33) - </t>
    </r>
    <r>
      <rPr>
        <b val="true"/>
        <sz val="10.5"/>
        <rFont val="Times New Roman"/>
        <family val="1"/>
      </rPr>
      <t xml:space="preserve">A Koehler letter
</t>
    </r>
    <r>
      <rPr>
        <sz val="10.5"/>
        <rFont val="Times New Roman"/>
        <family val="1"/>
      </rPr>
      <t xml:space="preserve">
ENE will be responsible for June/July service: Storage Demand 1,000,000 MMBtu * $.075 + Deliverability Demand 110,000 * $.183 = $95,130 (June has been paid, July has not)              </t>
    </r>
  </si>
  <si>
    <t xml:space="preserve">5.</t>
  </si>
  <si>
    <t xml:space="preserve">Lyondell/Citgo</t>
  </si>
  <si>
    <r>
      <rPr>
        <sz val="10.5"/>
        <rFont val="Times New Roman"/>
        <family val="1"/>
      </rPr>
      <t xml:space="preserve">AEP has agreed to pay ENE a calculated estimate of $1,762,925 </t>
    </r>
    <r>
      <rPr>
        <b val="true"/>
        <sz val="10.5"/>
        <rFont val="Times New Roman"/>
        <family val="1"/>
      </rPr>
      <t xml:space="preserve">- A Koehler letter</t>
    </r>
  </si>
  <si>
    <t xml:space="preserve">6.</t>
  </si>
  <si>
    <t xml:space="preserve">Gas Lift Deposits</t>
  </si>
  <si>
    <r>
      <rPr>
        <sz val="10.5"/>
        <rFont val="Times New Roman"/>
        <family val="1"/>
      </rPr>
      <t xml:space="preserve">Respond to AEP's Final Working Capital Calculation in writing before 10/27/01.  ENE has agreed to pay $25,000 of what AEP has requested of $50,450. </t>
    </r>
    <r>
      <rPr>
        <b val="true"/>
        <sz val="10.5"/>
        <rFont val="Times New Roman"/>
        <family val="1"/>
      </rPr>
      <t xml:space="preserve">- A Koehler letter</t>
    </r>
  </si>
  <si>
    <t xml:space="preserve">LOA (HPL)</t>
  </si>
  <si>
    <t xml:space="preserve">J. Coffey</t>
  </si>
  <si>
    <t xml:space="preserve">LOA BS</t>
  </si>
  <si>
    <t xml:space="preserve">7.</t>
  </si>
  <si>
    <t xml:space="preserve">Specialty Sands Payment</t>
  </si>
  <si>
    <r>
      <rPr>
        <sz val="10.5"/>
        <rFont val="Times New Roman"/>
        <family val="1"/>
      </rPr>
      <t xml:space="preserve">ENE has agreed to pay -</t>
    </r>
    <r>
      <rPr>
        <b val="true"/>
        <sz val="10.5"/>
        <rFont val="Times New Roman"/>
        <family val="1"/>
      </rPr>
      <t xml:space="preserve"> A Koehler letter</t>
    </r>
  </si>
  <si>
    <t xml:space="preserve">8.</t>
  </si>
  <si>
    <t xml:space="preserve">Transport Agreements</t>
  </si>
  <si>
    <t xml:space="preserve">None</t>
  </si>
  <si>
    <t xml:space="preserve">D. Farmer</t>
  </si>
  <si>
    <t xml:space="preserve">AEP legal</t>
  </si>
  <si>
    <t xml:space="preserve">9.</t>
  </si>
  <si>
    <t xml:space="preserve">ISC/SAP Billing</t>
  </si>
  <si>
    <r>
      <rPr>
        <sz val="10.5"/>
        <rFont val="Times New Roman"/>
        <family val="1"/>
      </rPr>
      <t xml:space="preserve">AEP has agreed to pay 50% of the bill -</t>
    </r>
    <r>
      <rPr>
        <b val="true"/>
        <sz val="10.5"/>
        <rFont val="Times New Roman"/>
        <family val="1"/>
      </rPr>
      <t xml:space="preserve"> A Koehler letter</t>
    </r>
  </si>
  <si>
    <t xml:space="preserve">Net Works</t>
  </si>
  <si>
    <t xml:space="preserve">T. Yanowski</t>
  </si>
  <si>
    <t xml:space="preserve">D. Simpson</t>
  </si>
  <si>
    <t xml:space="preserve">10.</t>
  </si>
  <si>
    <t xml:space="preserve">IT Services Fees</t>
  </si>
  <si>
    <t xml:space="preserve">Continue to bill and collect the contractual amounts at the beginning of each month
Final settlement on sale of POPS/PGAS is conditional on settling other commercial issues. </t>
  </si>
  <si>
    <t xml:space="preserve">11.</t>
  </si>
  <si>
    <t xml:space="preserve">Pre-Close Invoices</t>
  </si>
  <si>
    <r>
      <rPr>
        <sz val="10.5"/>
        <rFont val="Times New Roman"/>
        <family val="1"/>
      </rPr>
      <t xml:space="preserve">Make payment for July invoices ($378) and finalize the review of   August invoices ($983) (should only be paid in accordance with the Purchasing Protocol), and AEP is accumulating additonal invoices received in Sept..  The only issue remaining from June invoice dated 5/24 for a truck which ENE has not agreed to pay </t>
    </r>
    <r>
      <rPr>
        <b val="true"/>
        <sz val="10.5"/>
        <rFont val="Times New Roman"/>
        <family val="1"/>
      </rPr>
      <t xml:space="preserve">- A Koehler letter</t>
    </r>
  </si>
  <si>
    <t xml:space="preserve">Dedicker</t>
  </si>
  <si>
    <t xml:space="preserve">12.</t>
  </si>
  <si>
    <t xml:space="preserve">Working Gas 
Inventory True Up</t>
  </si>
  <si>
    <t xml:space="preserve">Maintain a calculation of the potential adjustments to the inventory calculation and accrue interest on the unpaid balance.  Interest of $387K thru 10/15</t>
  </si>
  <si>
    <r>
      <rPr>
        <sz val="10.5"/>
        <rFont val="Times New Roman"/>
        <family val="1"/>
      </rPr>
      <t xml:space="preserve">Respond to AEP's Inventory Calculation Statement in writing before 10/14/01 -</t>
    </r>
    <r>
      <rPr>
        <b val="true"/>
        <sz val="10.5"/>
        <rFont val="Times New Roman"/>
        <family val="1"/>
      </rPr>
      <t xml:space="preserve"> Ann Koehler letter</t>
    </r>
  </si>
  <si>
    <t xml:space="preserve">13.</t>
  </si>
  <si>
    <t xml:space="preserve">Calpine Guarantee</t>
  </si>
  <si>
    <t xml:space="preserve">In order to release ENE's collateral obligation, AEP needs to execute the substitute and release agreement (should be signed by Calpine)</t>
  </si>
  <si>
    <t xml:space="preserve">B. Gray,
T. Rohauer</t>
  </si>
  <si>
    <t xml:space="preserve">14.</t>
  </si>
  <si>
    <t xml:space="preserve">Guadalupe Contract</t>
  </si>
  <si>
    <t xml:space="preserve">1.  Request that AEP send comments back on back-to-back contract
2.  J. Coffey/J. Hodge sent response letter to TIE approving to reimburse GPP for costs of consultants working on the assignment of guarantee, up to $15K and requesting a face-to-face meeting b/w GPP, TIE, AEP, ENE, and CCPace in October
3.  Determine who are GPP's lenders and, once known, supply names to J. Deffner and B. Redmond in order to contact directly
</t>
  </si>
  <si>
    <t xml:space="preserve">J. Hodge,
J. Coffey</t>
  </si>
  <si>
    <t xml:space="preserve">D. Hyvl</t>
  </si>
  <si>
    <t xml:space="preserve">Michael ?
(RAC)</t>
  </si>
  <si>
    <t xml:space="preserve">15.</t>
  </si>
  <si>
    <t xml:space="preserve">Spinnaker (Coastline)</t>
  </si>
  <si>
    <t xml:space="preserve">J Pope (Coastline) has rejected A. Edison counteroffer to settle at $2.55, Edison is researching legal ramifications of our capability to settle with Coastline's subcontractors directly (Caldine is the largest).
</t>
  </si>
  <si>
    <t xml:space="preserve">A. Edison</t>
  </si>
  <si>
    <t xml:space="preserve">N/A</t>
  </si>
  <si>
    <t xml:space="preserve">16.</t>
  </si>
  <si>
    <t xml:space="preserve">Imbalances</t>
  </si>
  <si>
    <t xml:space="preserve">Work proactively to seek settlements, and possibly send ENE resources to AEP to assist</t>
  </si>
  <si>
    <t xml:space="preserve">B. Hall,
J. Coffey</t>
  </si>
  <si>
    <t xml:space="preserve">Work with AEP to minimize our financial impact in settling imbalances </t>
  </si>
  <si>
    <t xml:space="preserve">Exposure listed of $2MM is simply a ballpark estimate</t>
  </si>
  <si>
    <t xml:space="preserve">Will set up next meeting for 1st week of Oct</t>
  </si>
  <si>
    <t xml:space="preserve">17.</t>
  </si>
  <si>
    <t xml:space="preserve">A/S Line</t>
  </si>
  <si>
    <r>
      <rPr>
        <sz val="10.5"/>
        <rFont val="Times New Roman"/>
        <family val="1"/>
      </rPr>
      <t xml:space="preserve">1.  Process invoices and bring closure to our exposure
2.  J Coffey to send correspondence to Brian Mims (El Paso attorney) on what we need from them to help quantify and bring closure to our future A/S Line obligations; need a date certain) and B Gray to obtain letter from S Braband at AEP; agree on amount of remaining AS Line liability with AEP in writing - </t>
    </r>
    <r>
      <rPr>
        <b val="true"/>
        <sz val="10.5"/>
        <rFont val="Times New Roman"/>
        <family val="1"/>
      </rPr>
      <t xml:space="preserve">A Koehler letter</t>
    </r>
    <r>
      <rPr>
        <sz val="10.5"/>
        <rFont val="Times New Roman"/>
        <family val="1"/>
      </rPr>
      <t xml:space="preserve"> 
3.  B. Redmond to contact R. West @ El Paso regarding netting outstanding receivables against our invoice payments.  See #18 below</t>
    </r>
  </si>
  <si>
    <t xml:space="preserve">J. Coffey,
B. Redmond</t>
  </si>
  <si>
    <t xml:space="preserve">D. Hart,
K. Kaase</t>
  </si>
  <si>
    <t xml:space="preserve">El Paso:
A. Suggs</t>
  </si>
  <si>
    <t xml:space="preserve">18.</t>
  </si>
  <si>
    <t xml:space="preserve">Trade Receivables</t>
  </si>
  <si>
    <t xml:space="preserve">1.  Monitor and manage balances
2.  B. Redmond who will contact Bob Phillips @ El Paso
3.  D. Washington to provide statistics of progress to B. Redmond
</t>
  </si>
  <si>
    <t xml:space="preserve">J. Coffey,
G. Whiting, 
L. Robinson</t>
  </si>
  <si>
    <t xml:space="preserve">19.</t>
  </si>
  <si>
    <t xml:space="preserve">Preferred Pipeline Receivable</t>
  </si>
  <si>
    <t xml:space="preserve">1.  Monitor and manage balances
2.  C. Marshall/A.E. White (AEP) awaiting confirmation of collection from K. Gruesen</t>
  </si>
  <si>
    <t xml:space="preserve">G. Whiting</t>
  </si>
  <si>
    <t xml:space="preserve">C. Marshall, 
A.E. White</t>
  </si>
  <si>
    <t xml:space="preserve">20.</t>
  </si>
  <si>
    <t xml:space="preserve">TX Department of Transportation and other Non-Commodity Receivables</t>
  </si>
  <si>
    <t xml:space="preserve">1.  Monitor and manage balances
2.  ENE accounting (A. Thompson, C. Price) need to meet with AEP to discuss all non-trade issues</t>
  </si>
  <si>
    <t xml:space="preserve">J. Coffey,
G. Whiting</t>
  </si>
  <si>
    <t xml:space="preserve">21.</t>
  </si>
  <si>
    <t xml:space="preserve">Ad Valorem and other Taxes</t>
  </si>
  <si>
    <t xml:space="preserve">Review AEP support and make appropriate payments. Liabilities of $8.4MM are recorded which should hopefully cover our costs</t>
  </si>
  <si>
    <t xml:space="preserve">J. Coffey, 
S. Douglas</t>
  </si>
  <si>
    <t xml:space="preserve">22.</t>
  </si>
  <si>
    <t xml:space="preserve">Use Tax Audit</t>
  </si>
  <si>
    <t xml:space="preserve">1.  Monitor and manage balances
2.  Need to finalize audit with the State and make final settlement payments</t>
  </si>
  <si>
    <t xml:space="preserve">23.</t>
  </si>
  <si>
    <t xml:space="preserve">Stone Energy</t>
  </si>
  <si>
    <t xml:space="preserve">Pay Stone Energy in accordance with the Purchasing Protocol</t>
  </si>
  <si>
    <t xml:space="preserve">J. Coffey, 
G. Bryan</t>
  </si>
  <si>
    <t xml:space="preserve">Dedicker, 
J. Peyton</t>
  </si>
  <si>
    <t xml:space="preserve">24.</t>
  </si>
  <si>
    <t xml:space="preserve">Deferred Debit Reserves</t>
  </si>
  <si>
    <t xml:space="preserve">Finalize reconciliations, determine exact amount of the reserves and book correcting entries</t>
  </si>
  <si>
    <t xml:space="preserve">Reserve for potential writeoffs as the Deferred Debit accounts are reconciled</t>
  </si>
  <si>
    <t xml:space="preserve">25.</t>
  </si>
  <si>
    <t xml:space="preserve">Working Capital</t>
  </si>
  <si>
    <t xml:space="preserve">Working Capital will likely be needed as post HPL issues are settled and thus a reserve for potential additional working capital needs should be maintained</t>
  </si>
  <si>
    <t xml:space="preserve">26.</t>
  </si>
  <si>
    <t xml:space="preserve">Vinson &amp; Elkins Bill</t>
  </si>
  <si>
    <t xml:space="preserve">Pay V&amp;E bill when received, estimated to be $3.0MM</t>
  </si>
  <si>
    <t xml:space="preserve">27.</t>
  </si>
  <si>
    <t xml:space="preserve">TerraCo
(Environmental Liability)</t>
  </si>
  <si>
    <t xml:space="preserve">1.  Accounting to transfer reserve from HPL to TerraCo, HPL to have no future responsibility
2.  G. Robinson to complete work through year-end
3.  P. Johnson to encompass estimate for costs/losses for 2002 plan
4.  L. Soldano/G. Robinson to coordinate outside bids (possible turnkey project)
5.  Decide on who does work: in-house or 3rd party
6.  Consider change in TerraCo officers
7.  Maintain Las Tiendas, Victoria as potential negotiation tool w/ AEP</t>
  </si>
  <si>
    <t xml:space="preserve">TerraCo</t>
  </si>
  <si>
    <t xml:space="preserve">P. Johnson,
L. Soldano</t>
  </si>
  <si>
    <t xml:space="preserve">28.</t>
  </si>
  <si>
    <t xml:space="preserve">Non-HPL Reserve</t>
  </si>
  <si>
    <t xml:space="preserve">Reserve unrelated to HPL, should be fully utilized by 12/01</t>
  </si>
  <si>
    <t xml:space="preserve">29.</t>
  </si>
  <si>
    <t xml:space="preserve">Trade Payables</t>
  </si>
  <si>
    <t xml:space="preserve">Outstanding payables will be settled as approached by vendors, otherwise balances will sit until thru statue of limitations</t>
  </si>
  <si>
    <t xml:space="preserve">B. Hall</t>
  </si>
  <si>
    <t xml:space="preserve">30.</t>
  </si>
  <si>
    <t xml:space="preserve">Note Payable:
Enron Compressor Services</t>
  </si>
  <si>
    <t xml:space="preserve">Note created when ECS was originally financed, Upstream Compression group is currently considering cash settling this</t>
  </si>
  <si>
    <t xml:space="preserve">J. Mrha</t>
  </si>
  <si>
    <t xml:space="preserve">31.</t>
  </si>
  <si>
    <t xml:space="preserve">Note Payable - Enron Holdings</t>
  </si>
  <si>
    <t xml:space="preserve">This is a Note Payable with another Enron entity which will need to ultimately be non-cash settled or assigned to another Enron entity</t>
  </si>
  <si>
    <t xml:space="preserve">32.</t>
  </si>
  <si>
    <t xml:space="preserve">Deferred Federal Income Tax Liability</t>
  </si>
  <si>
    <t xml:space="preserve">Should clear once the balance sheet has been cleaned up</t>
  </si>
  <si>
    <t xml:space="preserve">S. Douglas</t>
  </si>
  <si>
    <t xml:space="preserve">33.</t>
  </si>
  <si>
    <t xml:space="preserve">Adonis Energy</t>
  </si>
  <si>
    <t xml:space="preserve">A. Edison to resolve; ENE sent demand letter to CP&amp;L (AEP) for $200k, we now need to go after this.</t>
  </si>
  <si>
    <t xml:space="preserve">34.</t>
  </si>
  <si>
    <t xml:space="preserve">Hart Scott Rodino 
Interest Payment</t>
  </si>
  <si>
    <t xml:space="preserve">1.  Asset claim by end-of-year limitation
2.  Collect by reducing Inventory true-up payment
*   ENE has calculated Interest Rate Payment to be $2,108,870
Base Purchase Price ($332.5MM) * Daily Prime Rate * 32 days (May 1 - June 1)</t>
  </si>
  <si>
    <t xml:space="preserve">Legal,
J. Coffey</t>
  </si>
  <si>
    <t xml:space="preserve">35.</t>
  </si>
  <si>
    <t xml:space="preserve">AEP Credit Request</t>
  </si>
  <si>
    <t xml:space="preserve">D. Hart to send official request for additional credit information in writing
Discuss with Tanya Rohauer once request is received</t>
  </si>
  <si>
    <t xml:space="preserve">T. Rohauer</t>
  </si>
  <si>
    <t xml:space="preserve">36.</t>
  </si>
  <si>
    <t xml:space="preserve">Dow Receivable Litigation</t>
  </si>
  <si>
    <t xml:space="preserve">1.  G. Bryan to meet w/ Dow
2.  Per J. Ducote, for 12 years on 2 Dow pipeline delivery points (Nalco Chemicals and another) Enron supplied gas for Entex industrial customers and  Entex paid Enron, however, there was never a sales or transport settlement made with Dow.  Over a year ago, Dow pipeline was pigged and suddently customers started asking where there gas was and Dow realized what was happened.  Jody Summeral (Dow) has asked for reimbursement from Enron of up to $500,000 for 12 years.  Ducote has in the past attempted to settle for real volumes for the past couple of years for $150,000. </t>
  </si>
  <si>
    <t xml:space="preserve"> </t>
  </si>
  <si>
    <t xml:space="preserve">Total</t>
  </si>
  <si>
    <t xml:space="preserve">Texas Desk Exposure</t>
  </si>
  <si>
    <t xml:space="preserve">Net Works Exposure</t>
  </si>
  <si>
    <t xml:space="preserve">TerraCo Exposure</t>
  </si>
  <si>
    <t xml:space="preserve">37.</t>
  </si>
  <si>
    <t xml:space="preserve">Total LOA (HPL) Shareholders Equity</t>
  </si>
  <si>
    <t xml:space="preserve">check!</t>
  </si>
  <si>
    <t xml:space="preserve">Send bill for the Three Allen Center Rent</t>
  </si>
  <si>
    <t xml:space="preserve">Houston Pipe Line Co. -- Outstanding Issues</t>
  </si>
  <si>
    <t xml:space="preserve">As of 12/20/01</t>
  </si>
  <si>
    <t xml:space="preserve">Description</t>
  </si>
  <si>
    <t xml:space="preserve">Counterparty</t>
  </si>
  <si>
    <t xml:space="preserve">$</t>
  </si>
  <si>
    <t xml:space="preserve">Status</t>
  </si>
  <si>
    <t xml:space="preserve">(1)</t>
  </si>
  <si>
    <t xml:space="preserve">LOA Inc.</t>
  </si>
  <si>
    <t xml:space="preserve">AEP Isuues</t>
  </si>
  <si>
    <t xml:space="preserve">HPL Post Closing Inventory True-up</t>
  </si>
  <si>
    <t xml:space="preserve">Per ENE AEP is only owed $15,169,085; the differerence is Centanna gas that ENE claims that AEP should have paid for;  AEP sent a report to arbitrator E&amp;Y on 12/4</t>
  </si>
  <si>
    <t xml:space="preserve">Imbalance Net Payables</t>
  </si>
  <si>
    <t xml:space="preserve">Imbalances were retained by ENE but were being negotiated with HPL customers by AEP, ENE was to settle whatever was left with AEP by 3/31/02</t>
  </si>
  <si>
    <t xml:space="preserve">AS Line Payables</t>
  </si>
  <si>
    <t xml:space="preserve">El Paso (Channel)</t>
  </si>
  <si>
    <t xml:space="preserve">Total of unpaid invoices associated with the repairs of the pipeline rupture; this was a liability associated with HPL that was retained by ENE, however, El Paso is now attempting to collect directly from AEP</t>
  </si>
  <si>
    <t xml:space="preserve">Ad Valorem Taxes</t>
  </si>
  <si>
    <t xml:space="preserve">AEP is to pay all Ad Valorem Tax bills for HPL and then bill ENE for their prorated portion of these for Jan-May 2001</t>
  </si>
  <si>
    <t xml:space="preserve">Coastline settlement</t>
  </si>
  <si>
    <t xml:space="preserve">Coastline</t>
  </si>
  <si>
    <t xml:space="preserve">Disputed invoices due on the Spinnaker project, Coastline may also be filing for bankruptcy, unpaid vendors will most likely submit their outstanding claims to AEP</t>
  </si>
  <si>
    <t xml:space="preserve">AEP cash received in Enron Lockbox</t>
  </si>
  <si>
    <t xml:space="preserve">Cash paid to Enron's old HPL lockbox that would have been forwarded to AEP</t>
  </si>
  <si>
    <t xml:space="preserve">HPL Post Closing Working Capital True-up</t>
  </si>
  <si>
    <t xml:space="preserve">Per ENE, AEP owes ENE $1,031,614, the difference is primarliy a swap on a Lyondell Citgo fixed price contract that ENE claims AEP should have reimbursed them on; AEP sent a report to arbitrator E&amp;Y on 12/4</t>
  </si>
  <si>
    <t xml:space="preserve">HPL Pre-close Invoices</t>
  </si>
  <si>
    <t xml:space="preserve">Invoices for goods received or service performed prior to 6/1 paid by AEP which ENE was to reimburse</t>
  </si>
  <si>
    <t xml:space="preserve">Other invoices</t>
  </si>
  <si>
    <t xml:space="preserve">various</t>
  </si>
  <si>
    <t xml:space="preserve">Other invoices recently received from various sources related to goods received or services rendered prior to 6/1/01.  Invoices are being sent to AEP</t>
  </si>
  <si>
    <t xml:space="preserve">Use Taxes</t>
  </si>
  <si>
    <t xml:space="preserve">tax authorities</t>
  </si>
  <si>
    <t xml:space="preserve">Tax Dept has submitted bills for payment, however the Bankruptcy cash committee will not likely approve for payment, thus AEP may need to pay in order to prevent the State of Texas from placing liens on their HPL properties</t>
  </si>
  <si>
    <t xml:space="preserve">Hanover Compression Co  O&amp;M</t>
  </si>
  <si>
    <t xml:space="preserve">Hanover</t>
  </si>
  <si>
    <t xml:space="preserve">Invoice recently received from Hanover related to O&amp;M services prior to 6/1/01, however AEP may need to make payment if Hanover threatens to shut the compressors down</t>
  </si>
  <si>
    <t xml:space="preserve">Hart Scott Rodino Interest Payment</t>
  </si>
  <si>
    <t xml:space="preserve">Disputed interest; ENE charges that AEP contractually owes interest on one month delay of the closing of the HPL deal due to HSR delays; AEP disputes this claim</t>
  </si>
  <si>
    <t xml:space="preserve">Total AEP</t>
  </si>
  <si>
    <t xml:space="preserve">Receivables</t>
  </si>
  <si>
    <t xml:space="preserve">Non-Trade Receivables</t>
  </si>
  <si>
    <t xml:space="preserve">mostly TXDOT</t>
  </si>
  <si>
    <t xml:space="preserve">Total of mostly unbilled projects.  Information needs to be finalized in order to bill TXDOT, Harris Co., City of Freeport, and City of Houston.  These were additonal receivables retained by ENE as part of the HPL sale</t>
  </si>
  <si>
    <t xml:space="preserve">Trade Receivables - El Paso</t>
  </si>
  <si>
    <t xml:space="preserve">El Paso</t>
  </si>
  <si>
    <t xml:space="preserve">Total of uncollected receivables from various El Paso entities; we had been discussing the possiblity of netting this against ENE's outstanding receivable payments to El Paso </t>
  </si>
  <si>
    <t xml:space="preserve">Trade Receivables - Other</t>
  </si>
  <si>
    <t xml:space="preserve">Total of remaining uncollected HPL invoices from over 80 customers; this is what is left from the outstanding HPL receivables as of 6/1/01 that were retained by ENE</t>
  </si>
  <si>
    <t xml:space="preserve">unbilled</t>
  </si>
  <si>
    <t xml:space="preserve">Trade Receivables - Calpine</t>
  </si>
  <si>
    <t xml:space="preserve">Calpine</t>
  </si>
  <si>
    <t xml:space="preserve">Total of uncollected receivables from Calpine</t>
  </si>
  <si>
    <t xml:space="preserve">Lower Colorado River Authority Receivable</t>
  </si>
  <si>
    <t xml:space="preserve">LCRA</t>
  </si>
  <si>
    <t xml:space="preserve">LCRA had claimed to have paid $66k and needed more support for the remainder;  the $66k went to AEP</t>
  </si>
  <si>
    <t xml:space="preserve">Preferred Pipeline</t>
  </si>
  <si>
    <t xml:space="preserve">ENE had been threatening to file a lawsuit against Preferred Pipeline for these unpaid Gas Lift sales</t>
  </si>
  <si>
    <t xml:space="preserve">Total Receivables</t>
  </si>
  <si>
    <t xml:space="preserve">Payables</t>
  </si>
  <si>
    <t xml:space="preserve">Trade Payables and Credit Receivables</t>
  </si>
  <si>
    <t xml:space="preserve">Various credit balances were being maintained relating to HPL and were being settled as requests came up, the majoriity of these were likely to be written off as the statue of limitations arose</t>
  </si>
  <si>
    <t xml:space="preserve">Total Payables</t>
  </si>
  <si>
    <t xml:space="preserve">Total LOA Inc</t>
  </si>
  <si>
    <t xml:space="preserve">(2)</t>
  </si>
  <si>
    <t xml:space="preserve">Bam Lease Co</t>
  </si>
  <si>
    <t xml:space="preserve">Bammel Gas Trust:</t>
  </si>
  <si>
    <t xml:space="preserve">   Inventory Buy-back</t>
  </si>
  <si>
    <t xml:space="preserve">due in increments beginning from 1/04 thru 1/05</t>
  </si>
  <si>
    <t xml:space="preserve">   Pressurization Fee</t>
  </si>
  <si>
    <t xml:space="preserve">monthly thru 1/05</t>
  </si>
  <si>
    <t xml:space="preserve">Condor:</t>
  </si>
  <si>
    <t xml:space="preserve">   Lease payment to HPLA</t>
  </si>
  <si>
    <t xml:space="preserve">seim-annual thru 2014 each Jan &amp; June</t>
  </si>
  <si>
    <t xml:space="preserve">   Whitewing priority return to Kingfisher</t>
  </si>
  <si>
    <t xml:space="preserve">Lease:</t>
  </si>
  <si>
    <t xml:space="preserve">Unearned Rent (Prepaid)</t>
  </si>
  <si>
    <t xml:space="preserve">lease structure could be collapsed in bankruptcy</t>
  </si>
  <si>
    <t xml:space="preserve">(3)</t>
  </si>
  <si>
    <t xml:space="preserve">Enron Networks</t>
  </si>
  <si>
    <t xml:space="preserve">IT Services Fee - Dec '01</t>
  </si>
  <si>
    <t xml:space="preserve">monthly Dec '01</t>
  </si>
  <si>
    <t xml:space="preserve">IT Services Fee - Jan-June '02</t>
  </si>
  <si>
    <t xml:space="preserve">monthly Jan-June'02</t>
  </si>
  <si>
    <t xml:space="preserve">IT Services Fees June-Dec '02</t>
  </si>
  <si>
    <t xml:space="preserve">monthly July-Dec'02</t>
  </si>
  <si>
    <t xml:space="preserve">Sale of POPS</t>
  </si>
  <si>
    <t xml:space="preserve">Was due in three installments of $583,000, AEP is currently using POPS</t>
  </si>
  <si>
    <t xml:space="preserve">Sale of PGAS</t>
  </si>
  <si>
    <t xml:space="preserve">AEP is currently using PGAS, sale was to take place in 2002 Q1</t>
  </si>
  <si>
    <t xml:space="preserve">(4)</t>
  </si>
  <si>
    <t xml:space="preserve">Other Non-Financial Significant Issues</t>
  </si>
  <si>
    <t xml:space="preserve">Approximately 12,000 HPL boxes at Iron Mountain still need to be provided to AEP</t>
  </si>
  <si>
    <t xml:space="preserve">ENE was contractually committed to provide 5 months of Income Statement data to AEP in order to prepare the annual Railroad</t>
  </si>
  <si>
    <t xml:space="preserve">   Commission Report</t>
  </si>
  <si>
    <t xml:space="preserve">As of 9/27/01</t>
  </si>
  <si>
    <t xml:space="preserve">AEP Position</t>
  </si>
  <si>
    <t xml:space="preserve">ENE Position</t>
  </si>
  <si>
    <t xml:space="preserve">An amount of gas valued at $409.4K (the “Land Office Payment”) was received from The General Land Office in exchange for AEP storing gas provided by The Texas General Land Office (the “Land Office Gas”). </t>
  </si>
  <si>
    <t xml:space="preserve">ENE is under no obligation to return or prorate any prepayments received prior to closing.  The prepayment contracts were acquired in their entirety as a consequence of the “equity purchase” nature of the transaction.   </t>
  </si>
  <si>
    <t xml:space="preserve">Respond to AEP's Final Working Capital Calculation in writing before 10/27/01 and make payment for negotiated amount of $264K</t>
  </si>
  <si>
    <t xml:space="preserve">The value was based on a 15% of the gas volumes received from The General Land Office [during the periods beginning Feb 1, 01 and ending May 1, 01 plus the beginning balance] priced at a 1 June IF/HSC price of $3.78.</t>
  </si>
  <si>
    <t xml:space="preserve">At worst case ENE could make an offer less costs = $250 in an attempt to settle this matter, however, ENE has informed AEP in a response letter dated 8/27 that such claims should count against the [basket of notional funds] to cover such indemnities up to $15MM set forth in the Purchase and Sale Agreement (“PSA”)</t>
  </si>
  <si>
    <t xml:space="preserve">AEP has demanded in a Final Working Capital Calculation Stmt and letter dated 8/29 to be paid for the full value for this gas, as AEP is providing the storage services to The General Land Office.  </t>
  </si>
  <si>
    <t xml:space="preserve">Payments were received from Cannon in the amounts of $400K on March 1, 2000 and $525K on March 1, 2001 for storage services to be rendered by HPL.  AEP believes the start date should be 03/01/01, which was listed incorrectly on the confirm.</t>
  </si>
  <si>
    <t xml:space="preserve">Payments received in 2000 were for services rendered in 2000 and should not be taken into consideration.</t>
  </si>
  <si>
    <t xml:space="preserve">Respond to AEP's Final Working Capital Calculation in writing before 10/27/01 and make payment for negotiated amount of $393K</t>
  </si>
  <si>
    <t xml:space="preserve">AEP has demanded in a Final Working Capital Stmt and letter dated 8/29 to receive a portion of this payment based on the period of time that AEP and ENE owned HPL which they calculated of $693K</t>
  </si>
  <si>
    <t xml:space="preserve">ENE disagrees that AEP is due a portion of the 2001 payment from Cannon. ENE is under no obligation to return or prorate any prepayments received prior to closing.  The prepayment contracts were acquired in their entirety as a consequence of the “equity purchase” nature of the transaction.   </t>
  </si>
  <si>
    <t xml:space="preserve">At worst case ENE could make an offer of the 2001 prorated amount = $393k in an attempt to settle this matter, however, ENE has informed AEP in a response letter dated 8/27 that such claims should count against the [basket of notional funds] to cover such indemnities set forth in the PSA</t>
  </si>
  <si>
    <t xml:space="preserve">There is an additional deposit from Cannon that ENE currently holds of $2.1MM that AEP will eventually likely argue that will need to be refunded.  AEP has not mentioned this to date.  ENE believes such claims should count against the [basket of notional funds] to cover such indemnities up to $15MM set forth in the PSA</t>
  </si>
  <si>
    <t xml:space="preserve">This agreement should be treated as a fixed price agreement rather than an index based agreement</t>
  </si>
  <si>
    <t xml:space="preserve">This is a synthetic storage agreement, not a fixed price agreement, as the contract pricing is already based on index.  The Cannon Agreement dated 02/10/00, under a Master Firm PSA dated 02/01/00 is an index-based agreement (w/ multiple index-based price structures).  </t>
  </si>
  <si>
    <t xml:space="preserve">AEP has agreed to take this issue off the table</t>
  </si>
  <si>
    <t xml:space="preserve">As a fixed price agreement, a fixed for index swap should have been put in place with respect to this agreement.</t>
  </si>
  <si>
    <t xml:space="preserve">Therefore, there is no obligation on ENA’s part to put a fixed price swap in place.  Only contracts that involve a fixed price gas sale or purchase were agreed by both parties for a fixed for floating swap.</t>
  </si>
  <si>
    <t xml:space="preserve">Has communicated their position in their letter dated 8/14</t>
  </si>
  <si>
    <t xml:space="preserve">No hedge, which was recently calculated to be valued, at $3,007,000 will be transferred.</t>
  </si>
  <si>
    <t xml:space="preserve">We sent a response letter dated 8/27 to AEP stating our position that ENE is under no obligation to put a fixed price swap in place. </t>
  </si>
  <si>
    <t xml:space="preserve">The Centana Gas Storage Contract was assigned from ENA to HPL.</t>
  </si>
  <si>
    <t xml:space="preserve">Contract is an ENA contract and should not have been transferred to HPL</t>
  </si>
  <si>
    <r>
      <rPr>
        <sz val="10"/>
        <rFont val="Times New Roman"/>
        <family val="1"/>
      </rPr>
      <t xml:space="preserve">Bill or deduct from the inventory refund the   </t>
    </r>
    <r>
      <rPr>
        <u val="single"/>
        <sz val="10"/>
        <rFont val="Times New Roman"/>
        <family val="1"/>
      </rPr>
      <t xml:space="preserve">Sale of the gas in place</t>
    </r>
    <r>
      <rPr>
        <sz val="10"/>
        <rFont val="Times New Roman"/>
        <family val="1"/>
      </rPr>
      <t xml:space="preserve">: 1,236,286 MMBtu’s * $3.275 = </t>
    </r>
    <r>
      <rPr>
        <b val="true"/>
        <sz val="10"/>
        <rFont val="Times New Roman"/>
        <family val="1"/>
      </rPr>
      <t xml:space="preserve">$4,048,836</t>
    </r>
    <r>
      <rPr>
        <sz val="10"/>
        <rFont val="Times New Roman"/>
        <family val="1"/>
      </rPr>
      <t xml:space="preserve"> based on 9/7/01 Gas Daily  (our balance on balance sheet is $3,625,261</t>
    </r>
  </si>
  <si>
    <t xml:space="preserve">The Centana Gas Storage Contract is necessary to conduct the business of HPL on an ongoing basis in the same manner that it was conducted prior to Close.</t>
  </si>
  <si>
    <t xml:space="preserve">Terms were restructured to not match with HPL, No provisions for the sale of gas in Centana storage, representations made to FERC, never discussed/agreed, and not a scheduled material contract as it was an ENA contract,</t>
  </si>
  <si>
    <t xml:space="preserve">ENE will be responsible for June/July service: Storage Demand 1,000,000 MMBtu * $.075 + Deliverability Demand 110,000 * $.183 = $95,130 (June has been paid, July has not)</t>
  </si>
  <si>
    <t xml:space="preserve">AEP is willing to purchase the gas currently in storage as of August 15, 2001 at a price equal to 90% of HSC/Beaumont for large packages of gas for October which would calculate to be $3,567,000.</t>
  </si>
  <si>
    <t xml:space="preserve">The contract terminated on 1 July – no formal notice was given to Centana to extend the contract.</t>
  </si>
  <si>
    <t xml:space="preserve">Has communicated their position in their letter dated 8/14.  ENE should keep AEP whole on position with additional costs of AEP to set-up new storage contract ($500K)</t>
  </si>
  <si>
    <t xml:space="preserve">Nothing in the PSA grants, assigns or provides any right of HPL or AEP to the gas in storage under the Centana Agreement.  Such gas now and prior to Closing was and is an ENA asset.  As such, the gas volumes in the Centana Storage Facility were not included in the HPL working gas inventory or otherwise reflected as an asset of HPL on HPL’s balance sheet.</t>
  </si>
  <si>
    <t xml:space="preserve">AEP has also shown ENE letter of assignment from two years ago.  If HPL had contract assigned in 1998, then ENE should not have to keep HPL whole on not notifying to extend contract on May 1.</t>
  </si>
  <si>
    <t xml:space="preserve">As the Centana Storage Contract was mistakenly assigned to AEP, and in an effort to settle the matter, ENE will agree to sell the gas stored under the contract to AEP at the 1 July IF/HSC price which would total $4,030 + June service of $95K and prorated ad valorem tax of $56K. </t>
  </si>
  <si>
    <t xml:space="preserve">We sent a response letter dated 8/27 to AEP stating our position . </t>
  </si>
  <si>
    <t xml:space="preserve">(Additional Exposure)</t>
  </si>
  <si>
    <t xml:space="preserve">AEP has not responded to our issue in writing</t>
  </si>
  <si>
    <t xml:space="preserve">ENE discovered that a fixed to index hedge should have been transferred to AEP with the assignment of this contract</t>
  </si>
  <si>
    <t xml:space="preserve">AEP has agreed to pay ENE a calculated estimate of $1.75MM</t>
  </si>
  <si>
    <t xml:space="preserve">ENE calculates the value of this hedge to be $1,581,300 as of August 30. </t>
  </si>
  <si>
    <t xml:space="preserve">ENE communicated to AEP in a letter dated 8/27 that this hedge should be assigned to AEP and payment made by AEP to and ENE.</t>
  </si>
  <si>
    <t xml:space="preserve">There are $50,450 in customer deposits relating to several gas lift sales which are not accurately accounted for at Closing</t>
  </si>
  <si>
    <t xml:space="preserve">Per  the Purchase and Sale Agreement: Schedule 4.7(b) #5 – Exception to Balance Sheet:</t>
  </si>
  <si>
    <t xml:space="preserve">1.  Respond to AEP's Final Working Capital Calculation in writing before 10/27/01.  ENE has agreed to pay.</t>
  </si>
  <si>
    <t xml:space="preserve">AEP has demanded in a Final Working Capital Statement and letter that they require full reimbursement for these amounts</t>
  </si>
  <si>
    <t xml:space="preserve">“Certain customers have made deposits with HPL as security for future defaults..…The responsibility for refunding such deposits will be retained by HPL post-Closing.”</t>
  </si>
  <si>
    <t xml:space="preserve">Communicated in a letter dated 8/14 that the sum of $91,000 paid by Specialty Sand to ENE pursuant to a settlement agreement to cover costs of repairs should be reimbursed to HPL since HPL is incurring the costs of such repairs</t>
  </si>
  <si>
    <t xml:space="preserve">All cash of HPL was retained by ENE as an Excluded Asset and the Specialty Sands litigation (in which HPL was a plaintiff) was specifically listed by ENE prior to its settlement as retained litigation, along with the right to a recovery there from.  However, strictly as an accommodation, we agreed to pay this amount ($91K).  This was communicated to AEP in a letter from dated 8/27.</t>
  </si>
  <si>
    <t xml:space="preserve">ENE has agreed to pay</t>
  </si>
  <si>
    <t xml:space="preserve">The following transportation contracts are not necessary to the conduct of HPL’s business or, if they are, suitable alternatives exist.  HPL is willing to assign these contracts back to ENE:</t>
  </si>
  <si>
    <t xml:space="preserve">Stated agreement in our letter dated 8/27 and included assignment agreements with the letter to reconvey these agreements to ENA
D. Farmer has determined ENE alternatives to these contracts and assignment is no longer necessary</t>
  </si>
  <si>
    <t xml:space="preserve">*   EPGT Texas Pipeline, L.P. - 96006479</t>
  </si>
  <si>
    <t xml:space="preserve">*   EPGT Texas Pipeline, L.P. - 96041930</t>
  </si>
  <si>
    <t xml:space="preserve">*   Gas Transmission TECO, Inc. - 96041723</t>
  </si>
  <si>
    <t xml:space="preserve">*   Gas Transmission TECO, Inc. - 96041724</t>
  </si>
  <si>
    <t xml:space="preserve">AEP feels that they should not have to pay.  They feel we were just providing the books and records of the company </t>
  </si>
  <si>
    <t xml:space="preserve">AEP owes ENE $86K to compensate ENE for work performed in formatting data to meet the requirements of PeopleSoft.</t>
  </si>
  <si>
    <t xml:space="preserve">Continue to discuss with AEP accountants, use leverage with other IT service issues</t>
  </si>
  <si>
    <t xml:space="preserve">J. Coffey,
A. Edison</t>
  </si>
  <si>
    <t xml:space="preserve">The real cost here was to format this information to load into their PeopleSoft system which was done at their accounting group’s verbal request.  Don Simpson and Dave Banks were provided a written estimate of these costs back on 04/09/01 and asked to respond if there were any questions or issues.  They did not bring up any issues until after they had received the data.</t>
  </si>
  <si>
    <t xml:space="preserve"> In exchange for AEP purchasing ENE’s gas in the Centana storage field at 90% of the IF/HSC index for October, AEP requests that ENE:</t>
  </si>
  <si>
    <t xml:space="preserve">ENE sees no benefit to ENE for reducing the pricing provisions under the IT Service Agreement.</t>
  </si>
  <si>
    <t xml:space="preserve">Continue to bill and collect the contractual amounts at the beginning of each month</t>
  </si>
  <si>
    <t xml:space="preserve">*     Reduce the fee payable by HPL to $100,000 during the second and third six month periods of the term of the IT Services Agreement.  This would be $1,800,000 reduction</t>
  </si>
  <si>
    <t xml:space="preserve">This was agreed to up-front and we are providing the service requested of us, AEP should pay the $200,000/mo for 2nd 6 mos. And $300,000/mo for 3rd 6 mos.</t>
  </si>
  <si>
    <t xml:space="preserve">*     Provide for further fee reductions as Applications and Services are no longer required by AEP</t>
  </si>
  <si>
    <t xml:space="preserve">*     AEP expects to receive PGAS and ROW Database assets.  AEP likely agrees on PGAS amount and will likely pay only $1.6MM for POPS</t>
  </si>
  <si>
    <t xml:space="preserve">AEP should pay for a fair price for the PGAS and ROW database.  ENE has sent AEP bills to sell PGAS for $513K and POPS for $2.0MM</t>
  </si>
  <si>
    <t xml:space="preserve">Final settlement on sale of POPS/PGAS is conditional on settling other commercial issues. </t>
  </si>
  <si>
    <t xml:space="preserve">*     AEP has not paid the outstanding Gregg Modeling invoice</t>
  </si>
  <si>
    <t xml:space="preserve">There should be no issues related to Gregg.  We have provided them with all of the models that were stored on our network.  Any issues between Gregg and HPL are strictly between them since Enron was not a party to that agreement</t>
  </si>
  <si>
    <t xml:space="preserve">AEP has sent June invoices totaling ($965) and July of ($378) invoices and are currently accumulating August and Sept invoices</t>
  </si>
  <si>
    <t xml:space="preserve">ENE has made payment for June invoices of $943, disputed one June invoice for a truck purchased on 5/24 for $22K.  July invoices have been sent and returned by ENE for additiona approvals.  Aug and later invoice payments are being accumulated and will be forwarded when available</t>
  </si>
  <si>
    <t xml:space="preserve">Finalized the review of June ($378) invoices send back for additional approvals.  August and later invoices will be reviewed and paid in accordance with the Purchasing Protocol when received</t>
  </si>
  <si>
    <t xml:space="preserve">*    AEP has submitted to ENE an “Inventory Calculation Statement” to ENE on 8/14 totaling $17,773 + interest $3K/day</t>
  </si>
  <si>
    <t xml:space="preserve">*     ENE owes AEP a response on their agreement or disagreement with AEP’s “Inventory Calculation Statement” 60 days following the receipt of the statement (8/14).  Any dispute is to be resolved by 90 days following the receipt of the statement.  We plan to indicate a disagreement to the statement for the value of gas that should have been sold to AEP in Centana Storage.  Other items that could also be deducted if they are not paid include:</t>
  </si>
  <si>
    <t xml:space="preserve">Maintain a calculation of the potential adjustments to the inventory calculation and accrue interest on the unpaid balance.  Interest of $400K thru 9/30</t>
  </si>
  <si>
    <t xml:space="preserve">*     Value of hedge in Lyondell/Citgo Contract</t>
  </si>
  <si>
    <r>
      <rPr>
        <sz val="10"/>
        <rFont val="Times New Roman"/>
        <family val="1"/>
      </rPr>
      <t xml:space="preserve">* </t>
    </r>
    <r>
      <rPr>
        <sz val="10"/>
        <color rgb="FFFF0000"/>
        <rFont val="Times New Roman"/>
        <family val="1"/>
      </rPr>
      <t xml:space="preserve">    </t>
    </r>
    <r>
      <rPr>
        <sz val="10"/>
        <rFont val="Times New Roman"/>
        <family val="1"/>
      </rPr>
      <t xml:space="preserve">Value of SAP/ISC Payment </t>
    </r>
  </si>
  <si>
    <t xml:space="preserve">*     Value of Other Payment Amounts due to ENE</t>
  </si>
  <si>
    <t xml:space="preserve">ENE has hedged the 7/1 price and the financial impact should be minimal</t>
  </si>
  <si>
    <t xml:space="preserve">Respond to AEP's Inventory Calculation Statement in writing before 10/14/01</t>
  </si>
  <si>
    <t xml:space="preserve">Unclear</t>
  </si>
  <si>
    <t xml:space="preserve">AEP needs to replace ENE guarantee or AEP should indemnify ENE for any liabilities to Calpine.</t>
  </si>
  <si>
    <t xml:space="preserve">AEP and ENE need to execute a back-to-back agreement.  Enron submitted a form of agreement to AEP, but has not received a response as of yet.</t>
  </si>
  <si>
    <t xml:space="preserve">1.  Request that AEP send comments back on back-to-back contract
2.  J. Coffey/J. Hodge sent response letter to TIE approving to reimburse GPP for costs of consultants working on the assignment of guaranty, up to $15K and requesting a face-to-face meeting b/w GPP, TIE, AEP, ENE, and CCPace in October
3.  Determine who are GPP's lenders and, once known, supply names to J. Deffner and B. Redmond in order to contact directly
</t>
  </si>
  <si>
    <t xml:space="preserve">*   ENE needs to finalize the release from guaranty to avoid the additional $500k to AEP</t>
  </si>
  <si>
    <t xml:space="preserve">Should have minimal involvement</t>
  </si>
  <si>
    <t xml:space="preserve">ENE sent an offer letter to Coastline on 8/20 to settle for $2.4MM, offer expires on 9/21/01, Coastline is seeking $3.4 - 5.0MM.  Largest subcontractor (Caldine), whom is owed $2.2MM, has not been communicated to.  Subcontractors will likely force Coastline into bankruptcy</t>
  </si>
  <si>
    <t xml:space="preserve">A. Edison has counterofferd to settle at $2.55 with Jay Pope of Coastline, awaiting response
</t>
  </si>
  <si>
    <t xml:space="preserve">AEP will be responsible for contacting customers to settle outstanding imbalances that ENE retained.  They currently have a list of volumetric imbalance amounts from ENE</t>
  </si>
  <si>
    <t xml:space="preserve">ENE  forwarded in Aug to AEP the dollars for many of the counterparties associated with the imbalances on their balance sheet based on prior WACOGs</t>
  </si>
  <si>
    <t xml:space="preserve">By 1/15/02 (15 days after the 12/31/01 “Imbalance Determination Date”) AEP will send the outstanding balance for determining the “Remaining Imbalance Position”,  If greater than $250,000, the net amount will need to be settled in cash unless notice is sent to continue imbalance efforts thru 3/31/02.  If less than $250,000 AEP will take responsibility for all remaining imbalances, otherwise efforts will continue.</t>
  </si>
  <si>
    <t xml:space="preserve">1.  Receivables $19,032,693 as of 8/1</t>
  </si>
  <si>
    <t xml:space="preserve">AEP can send written notice to continue the Imbalance management arrangement through 3/31/02 (the “Final Imbalance Determination Date”)</t>
  </si>
  <si>
    <t xml:space="preserve">2.  Payables ($23,951,233) as of 8/1</t>
  </si>
  <si>
    <t xml:space="preserve">Both AEP and ENE would need to mutually agree to extend efforts beyond 3/31/02</t>
  </si>
  <si>
    <t xml:space="preserve">ENE should strive to meet the $250,000 net amount by 1/15/02 and then pass all future responsibility to AEP but should maintain a reserve for potential additional settlements ($2,472,000) had been calculated based on a % of imbalance volumes</t>
  </si>
  <si>
    <t xml:space="preserve">Agree on the "Determination of Future A/S Line Costs " by 12/31/01</t>
  </si>
  <si>
    <t xml:space="preserve">Agree on the "Determination of Future A/S Line Costs" by 12/31/01</t>
  </si>
  <si>
    <t xml:space="preserve">1.  Process invoices and bring closure to our exposure
2.  J Coffey to send corresponsdence to Brian Mims (El Paso attorney) on what we need from them to help quantify and bring closure to our future AS Line obligations; need a date certain)
3.  B. Redmond to contact R. West @ El Paso regarding netting outstanding receivables against our invoice payments.  See #18 below</t>
  </si>
  <si>
    <t xml:space="preserve">Need to finalize payments to Channel, need Enron closure on RRC letter and property damage litigation</t>
  </si>
  <si>
    <t xml:space="preserve">100's of outstanding balances needing individual commercial negotiation.  Total receivable debits as of 8/31 was over $7.0MM, estimated reserve of $2.0MM being maintained
Biggest problems are: El Paso ($1.5MM), Shoreham ($0.5MM)
B. Baxter supplied information to J. Coffey</t>
  </si>
  <si>
    <t xml:space="preserve">Follow up with Preferred Pipeline on their final offer letter for $39,896 sent to Preferred Pipeline on 8/24.  S. Schneider had previously made a verbal offer of $25,000.</t>
  </si>
  <si>
    <t xml:space="preserve">Keep in contact with AEP on collection efforts, there is $0 exposure and only upside as receivable was apparently written off in the past</t>
  </si>
  <si>
    <t xml:space="preserve">AEP has cooperated in providing data in assisting ENE billing and collection efforts.  Further involvement might still be necessary</t>
  </si>
  <si>
    <t xml:space="preserve">Is currently working on collecting billed invoices and obtaining data to generate unbilled amounts.  Total outstanding is $3,244,343 of which $2,458,272 is with TDOT.  Exposure is unknown; however there will likely be writeoffs and thus a reserve should be maintained (i.e. $500K)</t>
  </si>
  <si>
    <t xml:space="preserve">1.  Monitor and manage balances
2.  ENE accounting (A. Thompson, A. Hernandez) need to meet with AEP to discuss all non-trade issues</t>
  </si>
  <si>
    <t xml:space="preserve">AEP and Enron to split tax payments at year-end</t>
  </si>
  <si>
    <t xml:space="preserve">Reimburse AEP for ad valorem taxes at year-end</t>
  </si>
  <si>
    <t xml:space="preserve">Per Sandra Hrna, Use Tax audit liability of $3.1mm should be sufficient to cover our future costs and that audits should be wrapping up by the end of 2001</t>
  </si>
  <si>
    <t xml:space="preserve">Has sent an invoice of $35K to ENE to pay Stone Energy which they claim HPL owes based on a letter agreement signed by Bill Eiser dated 5/8/98 </t>
  </si>
  <si>
    <t xml:space="preserve">The letter proposal which was superseded by a gas contract, per B. Gray, based on our actions, is binding and we owe $35K</t>
  </si>
  <si>
    <t xml:space="preserve">The letter agreement states that HPL would reimburse Stone for 1/2 of the well connect costs for $70,000 if 100% of the supply went to the Mitchell Dehy and Separation Plant which they clam has happened</t>
  </si>
  <si>
    <t xml:space="preserve">Manage working capital as the post HPL issues are settled</t>
  </si>
  <si>
    <t xml:space="preserve">Pay V&amp;E bill when received, estimated to be $3MM</t>
  </si>
  <si>
    <t xml:space="preserve">1.  Accounting to transfer reserve from HPL to TerraCo, HPL to have no future responsibilty
2.  G. Robinson to complete work through year-end
3.  P. Johnson to encompass estimate for costs/losses for 2002 plan
4.  L. Soldano/G. Robinson to coordinate outside bids (possible turnkey project)
5.  Decide on who does work: in-house or 3rd party
6.  Condsider change in TerraCo officers
7.  Maintain Las Tiendas, Victoria as potential negotiation tool w/ AEP</t>
  </si>
  <si>
    <t xml:space="preserve">TerrraCo</t>
  </si>
  <si>
    <t xml:space="preserve">P. Johnson,
L. Soldono</t>
  </si>
  <si>
    <t xml:space="preserve">AEP feels this payment is not applicable to the transaction</t>
  </si>
  <si>
    <t xml:space="preserve">G. Weissman at AEP has asked for credit information on small supply customers that AEP has never received.
D. Hart to send official request in writing.</t>
  </si>
  <si>
    <t xml:space="preserve">ENE agrees to supply basic historical information.  However, AEP should reimburse ENE if significant work is required by Credit.</t>
  </si>
  <si>
    <t xml:space="preserve">1.  G. Bryan to meet w/ Dow
2.  J. Coffey to obtain information from J. Ducote @ AEP</t>
  </si>
  <si>
    <t xml:space="preserve">*     We believe AEP agrees to that they should pay rent for the 5 measurement employees at Three Allen</t>
  </si>
  <si>
    <t xml:space="preserve">AEP should pay $9,500 a month for the 5 employees at Three Allen</t>
  </si>
  <si>
    <t xml:space="preserve">WISH LIST COMPARISON</t>
  </si>
  <si>
    <t xml:space="preserve">AEP WISH LIST</t>
  </si>
  <si>
    <t xml:space="preserve">Current Value 
to AEP ($MM)</t>
  </si>
  <si>
    <t xml:space="preserve">Current Value 
to Enron ($MM)</t>
  </si>
  <si>
    <t xml:space="preserve">Non- IT</t>
  </si>
  <si>
    <t xml:space="preserve">Texas Land Office Prepay</t>
  </si>
  <si>
    <t xml:space="preserve">ENE should recover injection/transport costs and a March - June storage value.  Assume 5% less.</t>
  </si>
  <si>
    <t xml:space="preserve">Cannon Storage Prepay</t>
  </si>
  <si>
    <t xml:space="preserve">prepay amount = ENA 525k/AEP 925k</t>
  </si>
  <si>
    <t xml:space="preserve">Cannon Storage Hedge</t>
  </si>
  <si>
    <t xml:space="preserve">Gas Lift Customer Deposits</t>
  </si>
  <si>
    <t xml:space="preserve">Specialty Sand</t>
  </si>
  <si>
    <t xml:space="preserve">Assign Transport Contracts</t>
  </si>
  <si>
    <t xml:space="preserve">AEP misinterpreted the Purchasing Protocol</t>
  </si>
  <si>
    <t xml:space="preserve">Working Gas Refund</t>
  </si>
  <si>
    <t xml:space="preserve">this does not include interest</t>
  </si>
  <si>
    <t xml:space="preserve">TOTAL NON-IT</t>
  </si>
  <si>
    <t xml:space="preserve">IT</t>
  </si>
  <si>
    <t xml:space="preserve">IT Service Fee</t>
  </si>
  <si>
    <t xml:space="preserve">AEP wants to renegotiate last 12 months</t>
  </si>
  <si>
    <t xml:space="preserve">HPL Receives PGAS Server and Application</t>
  </si>
  <si>
    <t xml:space="preserve">AEP has rights to use system.  ENE has already paid $300k of a $500k bill AEP should pay the full $500k</t>
  </si>
  <si>
    <t xml:space="preserve">HPL Receives ROW Database Application</t>
  </si>
  <si>
    <t xml:space="preserve">Currently AEP has rights to use system - AEP wants the application.</t>
  </si>
  <si>
    <t xml:space="preserve">Gregg Modeling Invoices</t>
  </si>
  <si>
    <t xml:space="preserve">AEP should pay Gregg (K is between HPL and Gregg)</t>
  </si>
  <si>
    <t xml:space="preserve">POPs</t>
  </si>
  <si>
    <t xml:space="preserve">AEP will need in order to get off ENE systems</t>
  </si>
  <si>
    <t xml:space="preserve">TOTAL IT</t>
  </si>
  <si>
    <t xml:space="preserve">TOTAL AEP WISH LIST</t>
  </si>
  <si>
    <t xml:space="preserve">ENRON WISH LIST</t>
  </si>
  <si>
    <t xml:space="preserve">Current Value
to AEP ($MM)</t>
  </si>
  <si>
    <t xml:space="preserve">Current Value
to Enron ($MM)</t>
  </si>
  <si>
    <t xml:space="preserve">Non-IT</t>
  </si>
  <si>
    <t xml:space="preserve">Centana Gas in Storage</t>
  </si>
  <si>
    <t xml:space="preserve">Using June 1 storage amount; AEP wants Oct price * 0.90/ENA wants June 1 price</t>
  </si>
  <si>
    <t xml:space="preserve">Centana Storage Contract</t>
  </si>
  <si>
    <t xml:space="preserve">Lyondell - Citgo</t>
  </si>
  <si>
    <t xml:space="preserve">Guadalupe Power Guaranty</t>
  </si>
  <si>
    <t xml:space="preserve">Spinnaker (Coastline Lawsuit)</t>
  </si>
  <si>
    <t xml:space="preserve">Ad Valorem, Franchise, and Use Taxes</t>
  </si>
  <si>
    <t xml:space="preserve">Penalty Payment for Spinnaker Treater</t>
  </si>
  <si>
    <t xml:space="preserve">Dow/Entex Dispute</t>
  </si>
  <si>
    <t xml:space="preserve">HSR Fee- Interest Payment on Purchase Price</t>
  </si>
  <si>
    <t xml:space="preserve">TOTAL ENRON WISH LIST</t>
  </si>
  <si>
    <t xml:space="preserve">OTHER ITEMS - POTENTIAL ISSUES</t>
  </si>
  <si>
    <t xml:space="preserve">Imbalance Cash Outs</t>
  </si>
  <si>
    <t xml:space="preserve">TX DOT and other Non-Commodity Receivables</t>
  </si>
  <si>
    <t xml:space="preserve">TOTAL OTHER ITEMS</t>
  </si>
  <si>
    <t xml:space="preserve">GRAND TOTAL</t>
  </si>
</sst>
</file>

<file path=xl/styles.xml><?xml version="1.0" encoding="utf-8"?>
<styleSheet xmlns="http://schemas.openxmlformats.org/spreadsheetml/2006/main">
  <numFmts count="7">
    <numFmt numFmtId="164" formatCode="General"/>
    <numFmt numFmtId="165" formatCode="_(\$* #,##0.00_);_(\$* \(#,##0.00\);_(\$* \-??_);_(@_)"/>
    <numFmt numFmtId="166" formatCode="_(\$* #,##0_);_(\$* \(#,##0\);_(\$* \-??_);_(@_)"/>
    <numFmt numFmtId="167" formatCode="[$-409]mmm\-yy"/>
    <numFmt numFmtId="168" formatCode="[$-409]d\-mmm"/>
    <numFmt numFmtId="169" formatCode="[$-409]m/d/yyyy"/>
    <numFmt numFmtId="170" formatCode="0.000"/>
  </numFmts>
  <fonts count="31">
    <font>
      <sz val="10"/>
      <name val="Arial"/>
      <family val="0"/>
    </font>
    <font>
      <sz val="10"/>
      <name val="Arial"/>
      <family val="0"/>
    </font>
    <font>
      <sz val="10"/>
      <name val="Arial"/>
      <family val="0"/>
    </font>
    <font>
      <sz val="10"/>
      <name val="Arial"/>
      <family val="0"/>
    </font>
    <font>
      <sz val="10"/>
      <name val="Times New Roman"/>
      <family val="0"/>
    </font>
    <font>
      <sz val="10"/>
      <name val="Times New Roman"/>
      <family val="1"/>
    </font>
    <font>
      <sz val="11"/>
      <name val="Times New Roman"/>
      <family val="1"/>
    </font>
    <font>
      <b val="true"/>
      <sz val="11"/>
      <name val="Times New Roman"/>
      <family val="1"/>
    </font>
    <font>
      <b val="true"/>
      <i val="true"/>
      <sz val="11"/>
      <name val="Times New Roman"/>
      <family val="1"/>
    </font>
    <font>
      <sz val="10.5"/>
      <name val="Times New Roman"/>
      <family val="1"/>
    </font>
    <font>
      <b val="true"/>
      <i val="true"/>
      <sz val="10.5"/>
      <name val="Times New Roman"/>
      <family val="1"/>
    </font>
    <font>
      <b val="true"/>
      <sz val="10.5"/>
      <name val="Times New Roman"/>
      <family val="1"/>
    </font>
    <font>
      <u val="single"/>
      <sz val="10.5"/>
      <name val="Times New Roman"/>
      <family val="1"/>
    </font>
    <font>
      <sz val="10.5"/>
      <color rgb="FF0000FF"/>
      <name val="Times New Roman"/>
      <family val="1"/>
    </font>
    <font>
      <sz val="14"/>
      <name val="Arial"/>
      <family val="2"/>
    </font>
    <font>
      <b val="true"/>
      <sz val="10"/>
      <name val="Arial"/>
      <family val="2"/>
    </font>
    <font>
      <sz val="10"/>
      <name val="Arial"/>
      <family val="2"/>
    </font>
    <font>
      <b val="true"/>
      <sz val="16"/>
      <name val="Arial"/>
      <family val="2"/>
    </font>
    <font>
      <b val="true"/>
      <sz val="14"/>
      <name val="Arial"/>
      <family val="2"/>
    </font>
    <font>
      <b val="true"/>
      <u val="single"/>
      <sz val="10"/>
      <name val="Arial"/>
      <family val="2"/>
    </font>
    <font>
      <b val="true"/>
      <sz val="14"/>
      <name val="Times New Roman"/>
      <family val="1"/>
    </font>
    <font>
      <b val="true"/>
      <sz val="10"/>
      <name val="Times New Roman"/>
      <family val="1"/>
    </font>
    <font>
      <u val="single"/>
      <sz val="10"/>
      <name val="Times New Roman"/>
      <family val="1"/>
    </font>
    <font>
      <i val="true"/>
      <sz val="10"/>
      <name val="Times New Roman"/>
      <family val="1"/>
    </font>
    <font>
      <sz val="10"/>
      <color rgb="FFFF0000"/>
      <name val="Times New Roman"/>
      <family val="1"/>
    </font>
    <font>
      <sz val="10"/>
      <color rgb="FF0000FF"/>
      <name val="Times New Roman"/>
      <family val="1"/>
    </font>
    <font>
      <b val="true"/>
      <sz val="11.5"/>
      <name val="Times New Roman"/>
      <family val="1"/>
    </font>
    <font>
      <b val="true"/>
      <sz val="12"/>
      <name val="Times New Roman"/>
      <family val="1"/>
    </font>
    <font>
      <b val="true"/>
      <sz val="10"/>
      <color rgb="FF800080"/>
      <name val="Arial"/>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49">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style="medium"/>
      <right/>
      <top/>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medium"/>
      <bottom/>
      <diagonal/>
    </border>
    <border diagonalUp="false" diagonalDown="false">
      <left/>
      <right/>
      <top style="thin"/>
      <bottom style="double"/>
      <diagonal/>
    </border>
    <border diagonalUp="false" diagonalDown="false">
      <left style="medium"/>
      <right/>
      <top/>
      <bottom style="thin"/>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medium"/>
      <top/>
      <bottom/>
      <diagonal/>
    </border>
    <border diagonalUp="false" diagonalDown="false">
      <left/>
      <right style="thin"/>
      <top style="medium"/>
      <bottom/>
      <diagonal/>
    </border>
    <border diagonalUp="false" diagonalDown="false">
      <left style="thin"/>
      <right/>
      <top style="medium"/>
      <bottom/>
      <diagonal/>
    </border>
    <border diagonalUp="false" diagonalDown="false">
      <left style="thin"/>
      <right style="thin"/>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medium"/>
      <top/>
      <bottom style="medium"/>
      <diagonal/>
    </border>
    <border diagonalUp="false" diagonalDown="false">
      <left/>
      <right style="thin"/>
      <top style="medium"/>
      <bottom style="medium"/>
      <diagonal/>
    </border>
    <border diagonalUp="false" diagonalDown="false">
      <left style="medium"/>
      <right style="thin"/>
      <top style="medium"/>
      <bottom style="medium"/>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medium"/>
      <top/>
      <bottom style="medium"/>
      <diagonal/>
    </border>
    <border diagonalUp="false" diagonalDown="false">
      <left style="medium"/>
      <right style="thin"/>
      <top/>
      <bottom style="thin"/>
      <diagonal/>
    </border>
    <border diagonalUp="false" diagonalDown="false">
      <left style="medium"/>
      <right style="thin"/>
      <top style="medium"/>
      <bottom/>
      <diagonal/>
    </border>
    <border diagonalUp="false" diagonalDown="false">
      <left/>
      <right style="medium"/>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42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bottom" textRotation="0" wrapText="false" indent="0" shrinkToFit="false"/>
      <protection locked="true" hidden="false"/>
    </xf>
    <xf numFmtId="164" fontId="6" fillId="0" borderId="0" xfId="20" applyFont="tru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false" applyProtection="false">
      <alignment horizontal="general" vertical="bottom" textRotation="0" wrapText="false" indent="0" shrinkToFit="false"/>
      <protection locked="true" hidden="false"/>
    </xf>
    <xf numFmtId="166" fontId="5" fillId="0" borderId="0" xfId="17" applyFont="true" applyBorder="true" applyAlignment="true" applyProtection="true">
      <alignment horizontal="general" vertical="bottom" textRotation="0" wrapText="false" indent="0" shrinkToFit="false"/>
      <protection locked="true" hidden="false"/>
    </xf>
    <xf numFmtId="164" fontId="5" fillId="0" borderId="0" xfId="20" applyFont="true" applyBorder="false" applyAlignment="true" applyProtection="false">
      <alignment horizontal="general" vertical="center" textRotation="0" wrapText="false" indent="0" shrinkToFit="false"/>
      <protection locked="true" hidden="false"/>
    </xf>
    <xf numFmtId="164" fontId="7" fillId="0" borderId="0" xfId="20" applyFont="true" applyBorder="false" applyAlignment="true" applyProtection="false">
      <alignment horizontal="left" vertical="bottom" textRotation="0" wrapText="false" indent="0" shrinkToFit="false"/>
      <protection locked="true" hidden="false"/>
    </xf>
    <xf numFmtId="164" fontId="8" fillId="0" borderId="0" xfId="20" applyFont="true" applyBorder="true" applyAlignment="true" applyProtection="false">
      <alignment horizontal="right" vertical="bottom" textRotation="0" wrapText="false" indent="0" shrinkToFit="false"/>
      <protection locked="true" hidden="false"/>
    </xf>
    <xf numFmtId="164" fontId="6" fillId="0" borderId="0" xfId="20" applyFont="true" applyBorder="false" applyAlignment="true" applyProtection="false">
      <alignment horizontal="left" vertical="bottom" textRotation="0" wrapText="false" indent="0" shrinkToFit="false"/>
      <protection locked="true" hidden="false"/>
    </xf>
    <xf numFmtId="164" fontId="9" fillId="0" borderId="0" xfId="20" applyFont="true" applyBorder="false" applyAlignment="true" applyProtection="false">
      <alignment horizontal="center" vertical="bottom" textRotation="0" wrapText="false" indent="0" shrinkToFit="false"/>
      <protection locked="true" hidden="false"/>
    </xf>
    <xf numFmtId="164" fontId="9" fillId="0" borderId="0" xfId="20" applyFont="true" applyBorder="false" applyAlignment="true" applyProtection="false">
      <alignment horizontal="justify" vertical="bottom" textRotation="0" wrapText="false" indent="0" shrinkToFit="false"/>
      <protection locked="true" hidden="false"/>
    </xf>
    <xf numFmtId="164" fontId="9" fillId="0" borderId="0" xfId="20" applyFont="true" applyBorder="false" applyAlignment="false" applyProtection="false">
      <alignment horizontal="general" vertical="bottom" textRotation="0" wrapText="false" indent="0" shrinkToFit="false"/>
      <protection locked="true" hidden="false"/>
    </xf>
    <xf numFmtId="164" fontId="10" fillId="0" borderId="0" xfId="20" applyFont="true" applyBorder="false" applyAlignment="true" applyProtection="false">
      <alignment horizontal="center" vertical="center" textRotation="0" wrapText="false" indent="0" shrinkToFit="false"/>
      <protection locked="true" hidden="false"/>
    </xf>
    <xf numFmtId="166" fontId="10" fillId="0" borderId="0" xfId="17" applyFont="true" applyBorder="true" applyAlignment="true" applyProtection="true">
      <alignment horizontal="center" vertical="center" textRotation="0" wrapText="false" indent="0" shrinkToFit="false"/>
      <protection locked="true" hidden="false"/>
    </xf>
    <xf numFmtId="164" fontId="10" fillId="0" borderId="1" xfId="20" applyFont="true" applyBorder="true" applyAlignment="true" applyProtection="false">
      <alignment horizontal="center" vertical="center" textRotation="0" wrapText="false" indent="0" shrinkToFit="false"/>
      <protection locked="true" hidden="false"/>
    </xf>
    <xf numFmtId="164" fontId="9" fillId="0" borderId="2" xfId="20" applyFont="true" applyBorder="true" applyAlignment="true" applyProtection="false">
      <alignment horizontal="center" vertical="bottom" textRotation="0" wrapText="false" indent="0" shrinkToFit="false"/>
      <protection locked="true" hidden="false"/>
    </xf>
    <xf numFmtId="164" fontId="10" fillId="0" borderId="3" xfId="20" applyFont="true" applyBorder="true" applyAlignment="true" applyProtection="false">
      <alignment horizontal="center" vertical="center" textRotation="0" wrapText="false" indent="0" shrinkToFit="false"/>
      <protection locked="true" hidden="false"/>
    </xf>
    <xf numFmtId="164" fontId="10" fillId="0" borderId="4" xfId="20" applyFont="true" applyBorder="true" applyAlignment="true" applyProtection="false">
      <alignment horizontal="center" vertical="center" textRotation="0" wrapText="false" indent="0" shrinkToFit="false"/>
      <protection locked="true" hidden="false"/>
    </xf>
    <xf numFmtId="166" fontId="10" fillId="0" borderId="4" xfId="17" applyFont="true" applyBorder="true" applyAlignment="true" applyProtection="true">
      <alignment horizontal="center" vertical="center" textRotation="0" wrapText="false" indent="0" shrinkToFit="false"/>
      <protection locked="true" hidden="false"/>
    </xf>
    <xf numFmtId="164" fontId="9" fillId="2" borderId="0" xfId="20" applyFont="true" applyBorder="true" applyAlignment="true" applyProtection="false">
      <alignment horizontal="center" vertical="center" textRotation="0" wrapText="true" indent="0" shrinkToFit="false"/>
      <protection locked="true" hidden="false"/>
    </xf>
    <xf numFmtId="164" fontId="9" fillId="2" borderId="4" xfId="20" applyFont="true" applyBorder="true" applyAlignment="true" applyProtection="false">
      <alignment horizontal="center" vertical="center" textRotation="0" wrapText="true" indent="0" shrinkToFit="false"/>
      <protection locked="true" hidden="false"/>
    </xf>
    <xf numFmtId="164" fontId="9" fillId="2" borderId="2" xfId="20" applyFont="true" applyBorder="true" applyAlignment="true" applyProtection="false">
      <alignment horizontal="justify" vertical="bottom" textRotation="0" wrapText="false" indent="0" shrinkToFit="false"/>
      <protection locked="true" hidden="false"/>
    </xf>
    <xf numFmtId="164" fontId="9" fillId="2" borderId="5" xfId="20" applyFont="true" applyBorder="true" applyAlignment="true" applyProtection="false">
      <alignment horizontal="general" vertical="top" textRotation="0" wrapText="true" indent="0" shrinkToFit="false"/>
      <protection locked="true" hidden="false"/>
    </xf>
    <xf numFmtId="164" fontId="9" fillId="2" borderId="4" xfId="20" applyFont="true" applyBorder="true" applyAlignment="true" applyProtection="false">
      <alignment horizontal="center" vertical="center" textRotation="0" wrapText="false" indent="0" shrinkToFit="false"/>
      <protection locked="true" hidden="false"/>
    </xf>
    <xf numFmtId="166" fontId="9" fillId="2" borderId="4" xfId="17" applyFont="true" applyBorder="true" applyAlignment="true" applyProtection="true">
      <alignment horizontal="general" vertical="center" textRotation="0" wrapText="false" indent="0" shrinkToFit="false"/>
      <protection locked="true" hidden="false"/>
    </xf>
    <xf numFmtId="164" fontId="9" fillId="2" borderId="4" xfId="0" applyFont="true" applyBorder="true" applyAlignment="true" applyProtection="false">
      <alignment horizontal="center" vertical="center" textRotation="0" wrapText="true" indent="0" shrinkToFit="false"/>
      <protection locked="true" hidden="false"/>
    </xf>
    <xf numFmtId="164" fontId="9" fillId="2" borderId="4" xfId="0" applyFont="true" applyBorder="true" applyAlignment="true" applyProtection="false">
      <alignment horizontal="center" vertical="center" textRotation="0" wrapText="false" indent="0" shrinkToFit="false"/>
      <protection locked="true" hidden="false"/>
    </xf>
    <xf numFmtId="164" fontId="5" fillId="2" borderId="0" xfId="20" applyFont="true" applyBorder="false" applyAlignment="true" applyProtection="false">
      <alignment horizontal="general" vertical="center" textRotation="0" wrapText="false" indent="0" shrinkToFit="false"/>
      <protection locked="true" hidden="false"/>
    </xf>
    <xf numFmtId="164" fontId="5" fillId="2" borderId="0" xfId="20" applyFont="true" applyBorder="false" applyAlignment="false" applyProtection="false">
      <alignment horizontal="general" vertical="bottom" textRotation="0" wrapText="false" indent="0" shrinkToFit="false"/>
      <protection locked="true" hidden="false"/>
    </xf>
    <xf numFmtId="164" fontId="9" fillId="2" borderId="2" xfId="20" applyFont="true" applyBorder="true" applyAlignment="true" applyProtection="false">
      <alignment horizontal="justify" vertical="top" textRotation="0" wrapText="false" indent="0" shrinkToFit="false"/>
      <protection locked="true" hidden="false"/>
    </xf>
    <xf numFmtId="164" fontId="9" fillId="2" borderId="1" xfId="20" applyFont="true" applyBorder="true" applyAlignment="true" applyProtection="false">
      <alignment horizontal="center" vertical="center" textRotation="0" wrapText="true" indent="0" shrinkToFit="false"/>
      <protection locked="true" hidden="false"/>
    </xf>
    <xf numFmtId="164" fontId="9" fillId="2" borderId="6" xfId="20" applyFont="true" applyBorder="true" applyAlignment="true" applyProtection="false">
      <alignment horizontal="justify" vertical="top" textRotation="0" wrapText="false" indent="0" shrinkToFit="false"/>
      <protection locked="true" hidden="false"/>
    </xf>
    <xf numFmtId="164" fontId="9" fillId="2" borderId="7" xfId="20" applyFont="true" applyBorder="true" applyAlignment="true" applyProtection="false">
      <alignment horizontal="general" vertical="top" textRotation="0" wrapText="true" indent="0" shrinkToFit="false"/>
      <protection locked="true" hidden="false"/>
    </xf>
    <xf numFmtId="164" fontId="9" fillId="2" borderId="6" xfId="20" applyFont="true" applyBorder="true" applyAlignment="true" applyProtection="false">
      <alignment horizontal="center" vertical="center" textRotation="0" wrapText="false" indent="0" shrinkToFit="false"/>
      <protection locked="true" hidden="false"/>
    </xf>
    <xf numFmtId="166" fontId="9" fillId="2" borderId="8" xfId="17" applyFont="true" applyBorder="true" applyAlignment="true" applyProtection="true">
      <alignment horizontal="general" vertical="center" textRotation="0" wrapText="false" indent="0" shrinkToFit="false"/>
      <protection locked="true" hidden="false"/>
    </xf>
    <xf numFmtId="164" fontId="9" fillId="2" borderId="8" xfId="0" applyFont="true" applyBorder="true" applyAlignment="true" applyProtection="false">
      <alignment horizontal="center" vertical="center" textRotation="0" wrapText="true" indent="0" shrinkToFit="false"/>
      <protection locked="true" hidden="false"/>
    </xf>
    <xf numFmtId="164" fontId="9" fillId="2" borderId="8" xfId="0" applyFont="true" applyBorder="true" applyAlignment="true" applyProtection="false">
      <alignment horizontal="center" vertical="center" textRotation="0" wrapText="false" indent="0" shrinkToFit="false"/>
      <protection locked="true" hidden="false"/>
    </xf>
    <xf numFmtId="164" fontId="9" fillId="2" borderId="0" xfId="20" applyFont="true" applyBorder="false" applyAlignment="true" applyProtection="false">
      <alignment horizontal="center" vertical="center" textRotation="0" wrapText="false" indent="0" shrinkToFit="false"/>
      <protection locked="true" hidden="false"/>
    </xf>
    <xf numFmtId="164" fontId="9" fillId="2" borderId="9" xfId="20" applyFont="true" applyBorder="true" applyAlignment="true" applyProtection="false">
      <alignment horizontal="center" vertical="center" textRotation="0" wrapText="false" indent="0" shrinkToFit="false"/>
      <protection locked="true" hidden="false"/>
    </xf>
    <xf numFmtId="164" fontId="9" fillId="2" borderId="0" xfId="20" applyFont="true" applyBorder="true" applyAlignment="true" applyProtection="false">
      <alignment horizontal="justify" vertical="top" textRotation="0" wrapText="false" indent="0" shrinkToFit="false"/>
      <protection locked="true" hidden="false"/>
    </xf>
    <xf numFmtId="164" fontId="9" fillId="2" borderId="5" xfId="20" applyFont="true" applyBorder="true" applyAlignment="true" applyProtection="false">
      <alignment horizontal="center" vertical="center" textRotation="0" wrapText="false" indent="0" shrinkToFit="false"/>
      <protection locked="true" hidden="false"/>
    </xf>
    <xf numFmtId="164" fontId="9" fillId="2" borderId="10" xfId="20" applyFont="true" applyBorder="true" applyAlignment="true" applyProtection="false">
      <alignment horizontal="center" vertical="center" textRotation="0" wrapText="false" indent="0" shrinkToFit="false"/>
      <protection locked="true" hidden="false"/>
    </xf>
    <xf numFmtId="164" fontId="9" fillId="0" borderId="7" xfId="20" applyFont="true" applyBorder="true" applyAlignment="true" applyProtection="false">
      <alignment horizontal="center" vertical="center" textRotation="0" wrapText="true" indent="0" shrinkToFit="false"/>
      <protection locked="true" hidden="false"/>
    </xf>
    <xf numFmtId="164" fontId="9" fillId="0" borderId="4" xfId="20" applyFont="true" applyBorder="true" applyAlignment="true" applyProtection="false">
      <alignment horizontal="center" vertical="center" textRotation="0" wrapText="true" indent="0" shrinkToFit="false"/>
      <protection locked="true" hidden="false"/>
    </xf>
    <xf numFmtId="164" fontId="9" fillId="0" borderId="11" xfId="20" applyFont="true" applyBorder="true" applyAlignment="true" applyProtection="false">
      <alignment horizontal="justify" vertical="top" textRotation="0" wrapText="false" indent="0" shrinkToFit="false"/>
      <protection locked="true" hidden="false"/>
    </xf>
    <xf numFmtId="164" fontId="9" fillId="0" borderId="10" xfId="20" applyFont="true" applyBorder="true" applyAlignment="true" applyProtection="false">
      <alignment horizontal="general" vertical="top" textRotation="0" wrapText="true" indent="0" shrinkToFit="false"/>
      <protection locked="true" hidden="false"/>
    </xf>
    <xf numFmtId="166" fontId="9" fillId="0" borderId="9" xfId="17" applyFont="true" applyBorder="true" applyAlignment="true" applyProtection="true">
      <alignment horizontal="general" vertical="center" textRotation="0" wrapText="false" indent="0" shrinkToFit="false"/>
      <protection locked="true" hidden="false"/>
    </xf>
    <xf numFmtId="164" fontId="9" fillId="0" borderId="9" xfId="20" applyFont="true" applyBorder="true" applyAlignment="true" applyProtection="false">
      <alignment horizontal="center" vertical="center" textRotation="0" wrapText="false" indent="0" shrinkToFit="false"/>
      <protection locked="true" hidden="false"/>
    </xf>
    <xf numFmtId="164" fontId="9" fillId="0" borderId="10" xfId="2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false">
      <alignment horizontal="center" vertical="center" textRotation="0" wrapText="true" indent="0" shrinkToFit="false"/>
      <protection locked="true" hidden="false"/>
    </xf>
    <xf numFmtId="164" fontId="9" fillId="0" borderId="4" xfId="20" applyFont="true" applyBorder="true" applyAlignment="true" applyProtection="false">
      <alignment horizontal="center" vertical="center" textRotation="0" wrapText="false" indent="0" shrinkToFit="false"/>
      <protection locked="true" hidden="false"/>
    </xf>
    <xf numFmtId="164" fontId="9" fillId="0" borderId="12" xfId="20" applyFont="true" applyBorder="true" applyAlignment="true" applyProtection="false">
      <alignment horizontal="general" vertical="top" textRotation="0" wrapText="true" indent="0" shrinkToFit="false"/>
      <protection locked="true" hidden="false"/>
    </xf>
    <xf numFmtId="164" fontId="9" fillId="0" borderId="11" xfId="20" applyFont="true" applyBorder="true" applyAlignment="true" applyProtection="false">
      <alignment horizontal="center" vertical="center" textRotation="0" wrapText="false" indent="0" shrinkToFit="false"/>
      <protection locked="true" hidden="false"/>
    </xf>
    <xf numFmtId="164" fontId="9" fillId="2" borderId="13" xfId="20" applyFont="true" applyBorder="true" applyAlignment="true" applyProtection="false">
      <alignment horizontal="justify" vertical="top" textRotation="0" wrapText="false" indent="0" shrinkToFit="false"/>
      <protection locked="true" hidden="false"/>
    </xf>
    <xf numFmtId="164" fontId="9" fillId="2" borderId="14" xfId="20" applyFont="true" applyBorder="true" applyAlignment="true" applyProtection="false">
      <alignment horizontal="general" vertical="top" textRotation="0" wrapText="true" indent="0" shrinkToFit="false"/>
      <protection locked="true" hidden="false"/>
    </xf>
    <xf numFmtId="164" fontId="9" fillId="2" borderId="15" xfId="20" applyFont="true" applyBorder="true" applyAlignment="true" applyProtection="false">
      <alignment horizontal="center" vertical="center" textRotation="0" wrapText="false" indent="0" shrinkToFit="false"/>
      <protection locked="true" hidden="false"/>
    </xf>
    <xf numFmtId="166" fontId="9" fillId="2" borderId="1" xfId="17" applyFont="true" applyBorder="true" applyAlignment="true" applyProtection="true">
      <alignment horizontal="general" vertical="center" textRotation="0" wrapText="false" indent="0" shrinkToFit="false"/>
      <protection locked="true" hidden="false"/>
    </xf>
    <xf numFmtId="164" fontId="9" fillId="2" borderId="1" xfId="20" applyFont="true" applyBorder="true" applyAlignment="true" applyProtection="false">
      <alignment horizontal="center" vertical="center" textRotation="0" wrapText="false" indent="0" shrinkToFit="false"/>
      <protection locked="true" hidden="false"/>
    </xf>
    <xf numFmtId="164" fontId="9" fillId="2" borderId="11" xfId="20" applyFont="true" applyBorder="true" applyAlignment="true" applyProtection="false">
      <alignment horizontal="general" vertical="top" textRotation="0" wrapText="true" indent="0" shrinkToFit="false"/>
      <protection locked="true" hidden="false"/>
    </xf>
    <xf numFmtId="164" fontId="9" fillId="2" borderId="10" xfId="20" applyFont="true" applyBorder="true" applyAlignment="true" applyProtection="false">
      <alignment horizontal="general" vertical="top" textRotation="0" wrapText="true" indent="0" shrinkToFit="false"/>
      <protection locked="true" hidden="false"/>
    </xf>
    <xf numFmtId="164" fontId="9" fillId="2" borderId="12" xfId="20" applyFont="true" applyBorder="true" applyAlignment="true" applyProtection="false">
      <alignment horizontal="center" vertical="center" textRotation="0" wrapText="true" indent="0" shrinkToFit="false"/>
      <protection locked="true" hidden="false"/>
    </xf>
    <xf numFmtId="166" fontId="9" fillId="2" borderId="9" xfId="17" applyFont="true" applyBorder="true" applyAlignment="true" applyProtection="true">
      <alignment horizontal="general" vertical="center" textRotation="0" wrapText="false" indent="0" shrinkToFit="false"/>
      <protection locked="true" hidden="false"/>
    </xf>
    <xf numFmtId="164" fontId="9" fillId="2" borderId="9" xfId="20" applyFont="true" applyBorder="true" applyAlignment="true" applyProtection="false">
      <alignment horizontal="general" vertical="center" textRotation="0" wrapText="false" indent="0" shrinkToFit="false"/>
      <protection locked="true" hidden="false"/>
    </xf>
    <xf numFmtId="164" fontId="9" fillId="0" borderId="0" xfId="20" applyFont="true" applyBorder="false" applyAlignment="true" applyProtection="false">
      <alignment horizontal="center" vertical="center" textRotation="0" wrapText="false" indent="0" shrinkToFit="false"/>
      <protection locked="true" hidden="false"/>
    </xf>
    <xf numFmtId="164" fontId="9" fillId="0" borderId="2" xfId="20" applyFont="true" applyBorder="true" applyAlignment="true" applyProtection="false">
      <alignment horizontal="justify" vertical="top" textRotation="0" wrapText="false" indent="0" shrinkToFit="false"/>
      <protection locked="true" hidden="false"/>
    </xf>
    <xf numFmtId="164" fontId="9" fillId="0" borderId="5" xfId="20" applyFont="true" applyBorder="true" applyAlignment="true" applyProtection="false">
      <alignment horizontal="general" vertical="top" textRotation="0" wrapText="true" indent="0" shrinkToFit="false"/>
      <protection locked="true" hidden="false"/>
    </xf>
    <xf numFmtId="164" fontId="9" fillId="0" borderId="3" xfId="20" applyFont="true" applyBorder="true" applyAlignment="true" applyProtection="false">
      <alignment horizontal="center" vertical="center" textRotation="0" wrapText="false" indent="0" shrinkToFit="false"/>
      <protection locked="true" hidden="false"/>
    </xf>
    <xf numFmtId="166" fontId="9" fillId="0" borderId="4" xfId="17" applyFont="true" applyBorder="true" applyAlignment="true" applyProtection="true">
      <alignment horizontal="general" vertical="center" textRotation="0" wrapText="false" indent="0" shrinkToFit="false"/>
      <protection locked="true" hidden="false"/>
    </xf>
    <xf numFmtId="164" fontId="9" fillId="0" borderId="0" xfId="20" applyFont="true" applyBorder="true" applyAlignment="true" applyProtection="false">
      <alignment horizontal="justify" vertical="top" textRotation="0" wrapText="false" indent="0" shrinkToFit="false"/>
      <protection locked="true" hidden="false"/>
    </xf>
    <xf numFmtId="164" fontId="9" fillId="0" borderId="7" xfId="20" applyFont="true" applyBorder="true" applyAlignment="true" applyProtection="false">
      <alignment horizontal="general" vertical="top" textRotation="0" wrapText="true" indent="0" shrinkToFit="false"/>
      <protection locked="true" hidden="false"/>
    </xf>
    <xf numFmtId="164" fontId="9" fillId="0" borderId="0" xfId="20" applyFont="true" applyBorder="true" applyAlignment="true" applyProtection="false">
      <alignment horizontal="center" vertical="center" textRotation="0" wrapText="false" indent="0" shrinkToFit="false"/>
      <protection locked="true" hidden="false"/>
    </xf>
    <xf numFmtId="166" fontId="9" fillId="0" borderId="8" xfId="17" applyFont="true" applyBorder="true" applyAlignment="true" applyProtection="true">
      <alignment horizontal="general" vertical="center" textRotation="0" wrapText="false" indent="0" shrinkToFit="false"/>
      <protection locked="true" hidden="false"/>
    </xf>
    <xf numFmtId="164" fontId="9" fillId="0" borderId="8" xfId="20" applyFont="true" applyBorder="true" applyAlignment="true" applyProtection="false">
      <alignment horizontal="center" vertical="center" textRotation="0" wrapText="true" indent="0" shrinkToFit="false"/>
      <protection locked="true" hidden="false"/>
    </xf>
    <xf numFmtId="164" fontId="9" fillId="0" borderId="7" xfId="20" applyFont="true" applyBorder="true" applyAlignment="true" applyProtection="false">
      <alignment horizontal="center" vertical="center" textRotation="0" wrapText="false" indent="0" shrinkToFit="false"/>
      <protection locked="true" hidden="false"/>
    </xf>
    <xf numFmtId="164" fontId="9" fillId="0" borderId="7" xfId="20" applyFont="true" applyBorder="true" applyAlignment="true" applyProtection="false">
      <alignment horizontal="general" vertical="center" textRotation="0" wrapText="false" indent="0" shrinkToFit="false"/>
      <protection locked="true" hidden="false"/>
    </xf>
    <xf numFmtId="164" fontId="9" fillId="0" borderId="0" xfId="20" applyFont="true" applyBorder="fals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9" fillId="0" borderId="5" xfId="0" applyFont="true" applyBorder="true" applyAlignment="true" applyProtection="false">
      <alignment horizontal="general" vertical="top" textRotation="0" wrapText="true" indent="0" shrinkToFit="false"/>
      <protection locked="true" hidden="false"/>
    </xf>
    <xf numFmtId="166" fontId="9" fillId="0" borderId="4" xfId="17" applyFont="true" applyBorder="true" applyAlignment="true" applyProtection="true">
      <alignment horizontal="righ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20" applyFont="true" applyBorder="true" applyAlignment="true" applyProtection="false">
      <alignment horizontal="center" vertical="center" textRotation="0" wrapText="false" indent="0" shrinkToFit="false"/>
      <protection locked="true" hidden="false"/>
    </xf>
    <xf numFmtId="164" fontId="9" fillId="0" borderId="13" xfId="20" applyFont="true" applyBorder="true" applyAlignment="true" applyProtection="false">
      <alignment horizontal="justify" vertical="top" textRotation="0" wrapText="false" indent="0" shrinkToFit="false"/>
      <protection locked="true" hidden="false"/>
    </xf>
    <xf numFmtId="164" fontId="9" fillId="0" borderId="14" xfId="20" applyFont="true" applyBorder="true" applyAlignment="true" applyProtection="false">
      <alignment horizontal="general" vertical="top" textRotation="0" wrapText="true" indent="0" shrinkToFit="false"/>
      <protection locked="true" hidden="false"/>
    </xf>
    <xf numFmtId="164" fontId="9" fillId="0" borderId="13" xfId="20" applyFont="true" applyBorder="true" applyAlignment="true" applyProtection="false">
      <alignment horizontal="center" vertical="center" textRotation="0" wrapText="false" indent="0" shrinkToFit="false"/>
      <protection locked="true" hidden="false"/>
    </xf>
    <xf numFmtId="166" fontId="9" fillId="0" borderId="1" xfId="17" applyFont="true" applyBorder="true" applyAlignment="true" applyProtection="true">
      <alignment horizontal="general" vertical="center" textRotation="0" wrapText="false" indent="0" shrinkToFit="false"/>
      <protection locked="true" hidden="false"/>
    </xf>
    <xf numFmtId="164" fontId="9" fillId="0" borderId="1" xfId="20" applyFont="true" applyBorder="true" applyAlignment="true" applyProtection="false">
      <alignment horizontal="center" vertical="center" textRotation="0" wrapText="true" indent="0" shrinkToFit="false"/>
      <protection locked="true" hidden="false"/>
    </xf>
    <xf numFmtId="164" fontId="9" fillId="0" borderId="14" xfId="20" applyFont="true" applyBorder="true" applyAlignment="true" applyProtection="false">
      <alignment horizontal="center" vertical="center" textRotation="0" wrapText="false" indent="0" shrinkToFit="false"/>
      <protection locked="true" hidden="false"/>
    </xf>
    <xf numFmtId="164" fontId="9" fillId="0" borderId="8" xfId="20" applyFont="true" applyBorder="true" applyAlignment="true" applyProtection="false">
      <alignment horizontal="center" vertical="center" textRotation="0" wrapText="false" indent="0" shrinkToFit="false"/>
      <protection locked="true" hidden="false"/>
    </xf>
    <xf numFmtId="164" fontId="9" fillId="0" borderId="9" xfId="20" applyFont="true" applyBorder="true" applyAlignment="true" applyProtection="false">
      <alignment horizontal="center" vertical="center" textRotation="0" wrapText="true" indent="0" shrinkToFit="false"/>
      <protection locked="true" hidden="false"/>
    </xf>
    <xf numFmtId="164" fontId="5" fillId="0" borderId="6" xfId="20" applyFont="true" applyBorder="true" applyAlignment="true" applyProtection="false">
      <alignment horizontal="general" vertical="center" textRotation="0" wrapText="false" indent="0" shrinkToFit="false"/>
      <protection locked="true" hidden="false"/>
    </xf>
    <xf numFmtId="164" fontId="9" fillId="0" borderId="10" xfId="20" applyFont="true" applyBorder="true" applyAlignment="true" applyProtection="false">
      <alignment horizontal="general" vertical="top" textRotation="0" wrapText="false" indent="0" shrinkToFit="false"/>
      <protection locked="true" hidden="false"/>
    </xf>
    <xf numFmtId="164" fontId="9" fillId="0" borderId="15" xfId="20" applyFont="true" applyBorder="true" applyAlignment="true" applyProtection="false">
      <alignment horizontal="general" vertical="top" textRotation="0" wrapText="true" indent="0" shrinkToFit="false"/>
      <protection locked="true" hidden="false"/>
    </xf>
    <xf numFmtId="166" fontId="9" fillId="0" borderId="1" xfId="17" applyFont="true" applyBorder="true" applyAlignment="true" applyProtection="true">
      <alignment horizontal="righ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4" xfId="20" applyFont="true" applyBorder="true" applyAlignment="true" applyProtection="false">
      <alignment horizontal="center" vertical="center" textRotation="0" wrapText="true" indent="0" shrinkToFit="false"/>
      <protection locked="true" hidden="false"/>
    </xf>
    <xf numFmtId="164" fontId="9" fillId="0" borderId="12" xfId="0" applyFont="true" applyBorder="true" applyAlignment="true" applyProtection="false">
      <alignment horizontal="general" vertical="top" textRotation="0" wrapText="true" indent="0" shrinkToFit="false"/>
      <protection locked="true" hidden="false"/>
    </xf>
    <xf numFmtId="164" fontId="9" fillId="0" borderId="12" xfId="0" applyFont="true" applyBorder="true" applyAlignment="true" applyProtection="false">
      <alignment horizontal="center" vertical="center" textRotation="0" wrapText="true" indent="0" shrinkToFit="false"/>
      <protection locked="true" hidden="false"/>
    </xf>
    <xf numFmtId="166" fontId="9" fillId="0" borderId="9" xfId="17" applyFont="true" applyBorder="true" applyAlignment="true" applyProtection="true">
      <alignment horizontal="right"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10" xfId="20" applyFont="true" applyBorder="true" applyAlignment="true" applyProtection="false">
      <alignment horizontal="center" vertical="center" textRotation="0" wrapText="true" indent="0" shrinkToFit="false"/>
      <protection locked="true" hidden="false"/>
    </xf>
    <xf numFmtId="164" fontId="9" fillId="0" borderId="15" xfId="0" applyFont="true" applyBorder="true" applyAlignment="true" applyProtection="false">
      <alignment horizontal="general" vertical="top" textRotation="0" wrapText="true" indent="0" shrinkToFit="false"/>
      <protection locked="true" hidden="false"/>
    </xf>
    <xf numFmtId="164" fontId="9" fillId="0" borderId="14" xfId="20" applyFont="true" applyBorder="true" applyAlignment="true" applyProtection="false">
      <alignment horizontal="general" vertical="center" textRotation="0" wrapText="false" indent="0" shrinkToFit="false"/>
      <protection locked="true" hidden="false"/>
    </xf>
    <xf numFmtId="164" fontId="9" fillId="0" borderId="10" xfId="20" applyFont="true" applyBorder="true" applyAlignment="true" applyProtection="false">
      <alignment horizontal="general" vertical="center" textRotation="0" wrapText="false" indent="0" shrinkToFit="false"/>
      <protection locked="true" hidden="false"/>
    </xf>
    <xf numFmtId="164" fontId="9" fillId="0" borderId="11" xfId="20" applyFont="true" applyBorder="true" applyAlignment="true" applyProtection="false">
      <alignment horizontal="general" vertical="top" textRotation="0" wrapText="true" indent="0" shrinkToFit="false"/>
      <protection locked="true" hidden="false"/>
    </xf>
    <xf numFmtId="164" fontId="9" fillId="0" borderId="10" xfId="0" applyFont="true" applyBorder="true" applyAlignment="true" applyProtection="false">
      <alignment horizontal="general" vertical="top" textRotation="0" wrapText="true" indent="0" shrinkToFit="false"/>
      <protection locked="true" hidden="false"/>
    </xf>
    <xf numFmtId="164" fontId="9" fillId="0" borderId="6" xfId="20" applyFont="true" applyBorder="true" applyAlignment="true" applyProtection="false">
      <alignment horizontal="general" vertical="top" textRotation="0" wrapText="true" indent="0" shrinkToFit="false"/>
      <protection locked="true" hidden="false"/>
    </xf>
    <xf numFmtId="164" fontId="9" fillId="0" borderId="7" xfId="0" applyFont="true" applyBorder="true" applyAlignment="true" applyProtection="false">
      <alignment horizontal="general" vertical="top"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9" fillId="0" borderId="14" xfId="0" applyFont="true" applyBorder="true" applyAlignment="true" applyProtection="false">
      <alignment horizontal="general" vertical="top" textRotation="0" wrapText="true" indent="0" shrinkToFit="false"/>
      <protection locked="true" hidden="false"/>
    </xf>
    <xf numFmtId="164" fontId="9" fillId="0" borderId="1" xfId="20" applyFont="true" applyBorder="true" applyAlignment="true" applyProtection="false">
      <alignment horizontal="center" vertical="center" textRotation="0" wrapText="false" indent="0" shrinkToFit="false"/>
      <protection locked="true" hidden="false"/>
    </xf>
    <xf numFmtId="164" fontId="13" fillId="0" borderId="10" xfId="0" applyFont="true" applyBorder="true" applyAlignment="true" applyProtection="false">
      <alignment horizontal="general" vertical="top" textRotation="0" wrapText="true" indent="0" shrinkToFit="false"/>
      <protection locked="true" hidden="false"/>
    </xf>
    <xf numFmtId="164" fontId="9" fillId="0" borderId="0" xfId="20" applyFont="true" applyBorder="true" applyAlignment="true" applyProtection="false">
      <alignment horizontal="general" vertical="top" textRotation="0" wrapText="true" indent="0" shrinkToFit="false"/>
      <protection locked="true" hidden="false"/>
    </xf>
    <xf numFmtId="166" fontId="9" fillId="0" borderId="8" xfId="17" applyFont="true" applyBorder="true" applyAlignment="true" applyProtection="true">
      <alignment horizontal="general" vertical="center" textRotation="0" wrapText="true" indent="0" shrinkToFit="false"/>
      <protection locked="true" hidden="false"/>
    </xf>
    <xf numFmtId="164" fontId="9" fillId="0" borderId="8" xfId="20" applyFont="true" applyBorder="true" applyAlignment="true" applyProtection="false">
      <alignment horizontal="general" vertical="center" textRotation="0" wrapText="true" indent="0" shrinkToFit="false"/>
      <protection locked="true" hidden="false"/>
    </xf>
    <xf numFmtId="164" fontId="5" fillId="0" borderId="0" xfId="20" applyFont="true" applyBorder="false" applyAlignment="true" applyProtection="false">
      <alignment horizontal="general" vertical="center" textRotation="0" wrapText="true" indent="0" shrinkToFit="false"/>
      <protection locked="true" hidden="false"/>
    </xf>
    <xf numFmtId="164" fontId="5" fillId="0" borderId="0" xfId="20" applyFont="true" applyBorder="false" applyAlignment="true" applyProtection="false">
      <alignment horizontal="general" vertical="bottom" textRotation="0" wrapText="true" indent="0" shrinkToFit="false"/>
      <protection locked="true" hidden="false"/>
    </xf>
    <xf numFmtId="164" fontId="9" fillId="0" borderId="2" xfId="20" applyFont="true" applyBorder="true" applyAlignment="true" applyProtection="false">
      <alignment horizontal="general" vertical="top" textRotation="0" wrapText="true" indent="0" shrinkToFit="false"/>
      <protection locked="true" hidden="false"/>
    </xf>
    <xf numFmtId="166" fontId="9" fillId="0" borderId="4" xfId="17" applyFont="true" applyBorder="true" applyAlignment="true" applyProtection="true">
      <alignment horizontal="general" vertical="center" textRotation="0" wrapText="true" indent="0" shrinkToFit="false"/>
      <protection locked="true" hidden="false"/>
    </xf>
    <xf numFmtId="164" fontId="9" fillId="0" borderId="4" xfId="20" applyFont="true" applyBorder="true" applyAlignment="true" applyProtection="false">
      <alignment horizontal="general" vertical="center" textRotation="0" wrapText="true" indent="0" shrinkToFit="false"/>
      <protection locked="true" hidden="false"/>
    </xf>
    <xf numFmtId="164" fontId="9" fillId="0" borderId="6" xfId="20" applyFont="true" applyBorder="true" applyAlignment="true" applyProtection="false">
      <alignment horizontal="center" vertical="center" textRotation="0" wrapText="true" indent="0" shrinkToFit="false"/>
      <protection locked="true" hidden="false"/>
    </xf>
    <xf numFmtId="166" fontId="9" fillId="0" borderId="9" xfId="17" applyFont="true" applyBorder="true" applyAlignment="true" applyProtection="true">
      <alignment horizontal="general" vertical="center" textRotation="0" wrapText="true" indent="0" shrinkToFit="false"/>
      <protection locked="true" hidden="false"/>
    </xf>
    <xf numFmtId="164" fontId="9" fillId="0" borderId="9" xfId="20" applyFont="true" applyBorder="true" applyAlignment="true" applyProtection="false">
      <alignment horizontal="general" vertical="center" textRotation="0" wrapText="true" indent="0" shrinkToFit="false"/>
      <protection locked="true" hidden="false"/>
    </xf>
    <xf numFmtId="164" fontId="9" fillId="0" borderId="3" xfId="20" applyFont="true" applyBorder="true" applyAlignment="true" applyProtection="false">
      <alignment horizontal="general" vertical="top" textRotation="0" wrapText="true" indent="0" shrinkToFit="false"/>
      <protection locked="true" hidden="false"/>
    </xf>
    <xf numFmtId="164" fontId="9" fillId="0" borderId="0" xfId="20" applyFont="true" applyBorder="true" applyAlignment="true" applyProtection="false">
      <alignment horizontal="general" vertical="bottom" textRotation="0" wrapText="true" indent="0" shrinkToFit="false"/>
      <protection locked="true" hidden="false"/>
    </xf>
    <xf numFmtId="164" fontId="9" fillId="0" borderId="0" xfId="20" applyFont="true" applyBorder="true" applyAlignment="true" applyProtection="false">
      <alignment horizontal="center" vertical="bottom" textRotation="0" wrapText="true" indent="0" shrinkToFit="false"/>
      <protection locked="true" hidden="false"/>
    </xf>
    <xf numFmtId="166" fontId="9" fillId="0" borderId="0" xfId="17" applyFont="true" applyBorder="true" applyAlignment="true" applyProtection="true">
      <alignment horizontal="general" vertical="bottom" textRotation="0" wrapText="true" indent="0" shrinkToFit="false"/>
      <protection locked="true" hidden="false"/>
    </xf>
    <xf numFmtId="166" fontId="9" fillId="0" borderId="4" xfId="17" applyFont="true" applyBorder="true" applyAlignment="true" applyProtection="true">
      <alignment horizontal="general" vertical="bottom" textRotation="0" wrapText="false" indent="0" shrinkToFit="false"/>
      <protection locked="true" hidden="false"/>
    </xf>
    <xf numFmtId="166" fontId="9" fillId="0" borderId="0" xfId="17" applyFont="true" applyBorder="true" applyAlignment="true" applyProtection="true">
      <alignment horizontal="general" vertical="bottom" textRotation="0" wrapText="false" indent="0" shrinkToFit="false"/>
      <protection locked="true" hidden="false"/>
    </xf>
    <xf numFmtId="164" fontId="9" fillId="0" borderId="15" xfId="20" applyFont="true" applyBorder="true" applyAlignment="false" applyProtection="false">
      <alignment horizontal="general" vertical="bottom" textRotation="0" wrapText="false" indent="0" shrinkToFit="false"/>
      <protection locked="true" hidden="false"/>
    </xf>
    <xf numFmtId="164" fontId="9" fillId="0" borderId="13" xfId="20" applyFont="true" applyBorder="true" applyAlignment="false" applyProtection="false">
      <alignment horizontal="general" vertical="bottom" textRotation="0" wrapText="false" indent="0" shrinkToFit="false"/>
      <protection locked="true" hidden="false"/>
    </xf>
    <xf numFmtId="164" fontId="9" fillId="0" borderId="13" xfId="20" applyFont="true" applyBorder="true" applyAlignment="true" applyProtection="false">
      <alignment horizontal="center" vertical="bottom" textRotation="0" wrapText="false" indent="0" shrinkToFit="false"/>
      <protection locked="true" hidden="false"/>
    </xf>
    <xf numFmtId="166" fontId="9" fillId="0" borderId="1" xfId="17" applyFont="true" applyBorder="true" applyAlignment="true" applyProtection="true">
      <alignment horizontal="general" vertical="bottom" textRotation="0" wrapText="false" indent="0" shrinkToFit="false"/>
      <protection locked="true" hidden="false"/>
    </xf>
    <xf numFmtId="164" fontId="9" fillId="0" borderId="6" xfId="20" applyFont="true" applyBorder="true" applyAlignment="false" applyProtection="false">
      <alignment horizontal="general" vertical="bottom" textRotation="0" wrapText="false" indent="0" shrinkToFit="false"/>
      <protection locked="true" hidden="false"/>
    </xf>
    <xf numFmtId="164" fontId="9" fillId="0" borderId="0" xfId="20" applyFont="true" applyBorder="true" applyAlignment="false" applyProtection="false">
      <alignment horizontal="general" vertical="bottom" textRotation="0" wrapText="false" indent="0" shrinkToFit="false"/>
      <protection locked="true" hidden="false"/>
    </xf>
    <xf numFmtId="164" fontId="9" fillId="0" borderId="0" xfId="20" applyFont="true" applyBorder="true" applyAlignment="true" applyProtection="false">
      <alignment horizontal="center" vertical="bottom" textRotation="0" wrapText="false" indent="0" shrinkToFit="false"/>
      <protection locked="true" hidden="false"/>
    </xf>
    <xf numFmtId="166" fontId="9" fillId="0" borderId="8" xfId="17" applyFont="true" applyBorder="true" applyAlignment="true" applyProtection="true">
      <alignment horizontal="general" vertical="bottom" textRotation="0" wrapText="false" indent="0" shrinkToFit="false"/>
      <protection locked="true" hidden="false"/>
    </xf>
    <xf numFmtId="164" fontId="9" fillId="0" borderId="12" xfId="20" applyFont="true" applyBorder="true" applyAlignment="false" applyProtection="false">
      <alignment horizontal="general" vertical="bottom" textRotation="0" wrapText="false" indent="0" shrinkToFit="false"/>
      <protection locked="true" hidden="false"/>
    </xf>
    <xf numFmtId="164" fontId="9" fillId="0" borderId="11" xfId="20" applyFont="true" applyBorder="true" applyAlignment="false" applyProtection="false">
      <alignment horizontal="general" vertical="bottom" textRotation="0" wrapText="false" indent="0" shrinkToFit="false"/>
      <protection locked="true" hidden="false"/>
    </xf>
    <xf numFmtId="164" fontId="9" fillId="0" borderId="11" xfId="20" applyFont="true" applyBorder="true" applyAlignment="true" applyProtection="false">
      <alignment horizontal="center" vertical="bottom" textRotation="0" wrapText="false" indent="0" shrinkToFit="false"/>
      <protection locked="true" hidden="false"/>
    </xf>
    <xf numFmtId="166" fontId="9" fillId="0" borderId="9" xfId="17" applyFont="true" applyBorder="true" applyAlignment="true" applyProtection="tru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center" textRotation="0" wrapText="false" indent="0" shrinkToFit="false"/>
      <protection locked="true" hidden="false"/>
    </xf>
    <xf numFmtId="164" fontId="6" fillId="0" borderId="16" xfId="20" applyFont="true" applyBorder="true" applyAlignment="true" applyProtection="false">
      <alignment horizontal="general" vertical="top" textRotation="0" wrapText="false" indent="0" shrinkToFit="false"/>
      <protection locked="true" hidden="false"/>
    </xf>
    <xf numFmtId="164" fontId="5" fillId="2" borderId="13" xfId="20" applyFont="true" applyBorder="true" applyAlignment="true" applyProtection="false">
      <alignment horizontal="justify" vertical="top" textRotation="0" wrapText="false" indent="0" shrinkToFit="false"/>
      <protection locked="true" hidden="false"/>
    </xf>
    <xf numFmtId="164" fontId="5" fillId="2" borderId="14" xfId="20" applyFont="true" applyBorder="true" applyAlignment="true" applyProtection="false">
      <alignment horizontal="general" vertical="top" textRotation="0" wrapText="true" indent="0" shrinkToFit="false"/>
      <protection locked="true" hidden="false"/>
    </xf>
    <xf numFmtId="164" fontId="5" fillId="2" borderId="15" xfId="20" applyFont="true" applyBorder="true" applyAlignment="true" applyProtection="false">
      <alignment horizontal="center" vertical="center" textRotation="0" wrapText="true" indent="0" shrinkToFit="false"/>
      <protection locked="true" hidden="false"/>
    </xf>
    <xf numFmtId="166" fontId="5" fillId="2" borderId="1" xfId="17" applyFont="true" applyBorder="true" applyAlignment="true" applyProtection="true">
      <alignment horizontal="general" vertical="center" textRotation="0" wrapText="false" indent="0" shrinkToFit="false"/>
      <protection locked="true" hidden="false"/>
    </xf>
    <xf numFmtId="164" fontId="5" fillId="2" borderId="1" xfId="20" applyFont="true" applyBorder="true" applyAlignment="true" applyProtection="false">
      <alignment horizontal="center" vertical="center" textRotation="0" wrapText="false" indent="0" shrinkToFit="false"/>
      <protection locked="true" hidden="false"/>
    </xf>
    <xf numFmtId="164" fontId="5" fillId="2" borderId="17" xfId="20" applyFont="true" applyBorder="true" applyAlignment="true" applyProtection="false">
      <alignment horizontal="center" vertical="center" textRotation="0" wrapText="false" indent="0" shrinkToFit="false"/>
      <protection locked="true" hidden="false"/>
    </xf>
    <xf numFmtId="164" fontId="14" fillId="0" borderId="0" xfId="20" applyFont="true" applyBorder="false" applyAlignment="true" applyProtection="false">
      <alignment horizontal="left" vertical="bottom" textRotation="0" wrapText="false" indent="0" shrinkToFit="false"/>
      <protection locked="true" hidden="false"/>
    </xf>
    <xf numFmtId="164" fontId="15" fillId="0" borderId="0" xfId="20" applyFont="true" applyBorder="false" applyAlignment="true" applyProtection="false">
      <alignment horizontal="center" vertical="bottom" textRotation="0" wrapText="false" indent="0" shrinkToFit="false"/>
      <protection locked="true" hidden="false"/>
    </xf>
    <xf numFmtId="164" fontId="16" fillId="0" borderId="0" xfId="20" applyFont="true" applyBorder="false" applyAlignment="false" applyProtection="false">
      <alignment horizontal="general" vertical="bottom" textRotation="0" wrapText="false" indent="0" shrinkToFit="false"/>
      <protection locked="true" hidden="false"/>
    </xf>
    <xf numFmtId="164" fontId="16" fillId="0" borderId="0" xfId="20" applyFont="true" applyBorder="false" applyAlignment="true" applyProtection="false">
      <alignment horizontal="center" vertical="bottom" textRotation="0" wrapText="false" indent="0" shrinkToFit="false"/>
      <protection locked="true" hidden="false"/>
    </xf>
    <xf numFmtId="166" fontId="16" fillId="0" borderId="0" xfId="17" applyFont="true" applyBorder="true" applyAlignment="true" applyProtection="true">
      <alignment horizontal="general" vertical="bottom" textRotation="0" wrapText="false" indent="0" shrinkToFit="false"/>
      <protection locked="true" hidden="false"/>
    </xf>
    <xf numFmtId="166" fontId="16" fillId="0" borderId="0" xfId="17" applyFont="true" applyBorder="true" applyAlignment="true" applyProtection="true">
      <alignment horizontal="general" vertical="bottom" textRotation="0" wrapText="true" indent="0" shrinkToFit="false"/>
      <protection locked="true" hidden="false"/>
    </xf>
    <xf numFmtId="164" fontId="17" fillId="0" borderId="0" xfId="20" applyFont="true" applyBorder="true" applyAlignment="true" applyProtection="false">
      <alignment horizontal="center" vertical="bottom" textRotation="0" wrapText="false" indent="0" shrinkToFit="false"/>
      <protection locked="true" hidden="false"/>
    </xf>
    <xf numFmtId="164" fontId="15" fillId="0" borderId="0" xfId="20" applyFont="true" applyBorder="true" applyAlignment="true" applyProtection="false">
      <alignment horizontal="center" vertical="bottom" textRotation="0" wrapText="false" indent="0" shrinkToFit="false"/>
      <protection locked="true" hidden="false"/>
    </xf>
    <xf numFmtId="166" fontId="15" fillId="0" borderId="0" xfId="17" applyFont="true" applyBorder="true" applyAlignment="true" applyProtection="true">
      <alignment horizontal="general" vertical="bottom" textRotation="0" wrapText="false" indent="0" shrinkToFit="false"/>
      <protection locked="true" hidden="false"/>
    </xf>
    <xf numFmtId="167" fontId="18" fillId="0" borderId="0" xfId="20" applyFont="true" applyBorder="false" applyAlignment="true" applyProtection="false">
      <alignment horizontal="left" vertical="bottom" textRotation="0" wrapText="false" indent="0" shrinkToFit="false"/>
      <protection locked="true" hidden="false"/>
    </xf>
    <xf numFmtId="167" fontId="19" fillId="0" borderId="0" xfId="20" applyFont="true" applyBorder="false" applyAlignment="true" applyProtection="false">
      <alignment horizontal="center" vertical="bottom" textRotation="0" wrapText="false" indent="0" shrinkToFit="false"/>
      <protection locked="true" hidden="false"/>
    </xf>
    <xf numFmtId="166" fontId="19" fillId="0" borderId="0" xfId="17" applyFont="true" applyBorder="true" applyAlignment="true" applyProtection="true">
      <alignment horizontal="center" vertical="bottom" textRotation="0" wrapText="false" indent="0" shrinkToFit="false"/>
      <protection locked="true" hidden="false"/>
    </xf>
    <xf numFmtId="166" fontId="19" fillId="0" borderId="0" xfId="17" applyFont="true" applyBorder="true" applyAlignment="true" applyProtection="true">
      <alignment horizontal="center" vertical="bottom" textRotation="0" wrapText="true" indent="0" shrinkToFit="false"/>
      <protection locked="true" hidden="false"/>
    </xf>
    <xf numFmtId="167" fontId="15" fillId="0" borderId="0" xfId="20" applyFont="true" applyBorder="false" applyAlignment="true" applyProtection="false">
      <alignment horizontal="left" vertical="bottom" textRotation="0" wrapText="false" indent="0" shrinkToFit="false"/>
      <protection locked="true" hidden="false"/>
    </xf>
    <xf numFmtId="167" fontId="18" fillId="2" borderId="18" xfId="20" applyFont="true" applyBorder="true" applyAlignment="true" applyProtection="false">
      <alignment horizontal="left" vertical="bottom" textRotation="0" wrapText="false" indent="0" shrinkToFit="false"/>
      <protection locked="true" hidden="false"/>
    </xf>
    <xf numFmtId="167" fontId="19" fillId="2" borderId="19" xfId="20" applyFont="true" applyBorder="true" applyAlignment="true" applyProtection="false">
      <alignment horizontal="center" vertical="bottom" textRotation="0" wrapText="false" indent="0" shrinkToFit="false"/>
      <protection locked="true" hidden="false"/>
    </xf>
    <xf numFmtId="167" fontId="15" fillId="2" borderId="20" xfId="20" applyFont="true" applyBorder="true" applyAlignment="true" applyProtection="false">
      <alignment horizontal="left" vertical="bottom" textRotation="0" wrapText="false" indent="0" shrinkToFit="false"/>
      <protection locked="true" hidden="false"/>
    </xf>
    <xf numFmtId="167" fontId="19" fillId="0" borderId="0" xfId="20" applyFont="true" applyBorder="true" applyAlignment="true" applyProtection="false">
      <alignment horizontal="center" vertical="bottom" textRotation="0" wrapText="false" indent="0" shrinkToFit="false"/>
      <protection locked="true" hidden="false"/>
    </xf>
    <xf numFmtId="167" fontId="15" fillId="0" borderId="21" xfId="20" applyFont="true" applyBorder="true" applyAlignment="true" applyProtection="false">
      <alignment horizontal="left" vertical="bottom" textRotation="0" wrapText="false" indent="0" shrinkToFit="false"/>
      <protection locked="true" hidden="false"/>
    </xf>
    <xf numFmtId="167" fontId="19" fillId="0" borderId="0" xfId="20" applyFont="true" applyBorder="true" applyAlignment="true" applyProtection="false">
      <alignment horizontal="left" vertical="bottom" textRotation="0" wrapText="false" indent="0" shrinkToFit="false"/>
      <protection locked="true" hidden="false"/>
    </xf>
    <xf numFmtId="167" fontId="15" fillId="0" borderId="0" xfId="20" applyFont="true" applyBorder="true" applyAlignment="true" applyProtection="false">
      <alignment horizontal="left" vertical="bottom" textRotation="0" wrapText="false" indent="0" shrinkToFit="false"/>
      <protection locked="true" hidden="false"/>
    </xf>
    <xf numFmtId="166" fontId="15" fillId="0" borderId="7" xfId="17" applyFont="true" applyBorder="true" applyAlignment="true" applyProtection="true">
      <alignment horizontal="center" vertical="bottom" textRotation="0" wrapText="true" indent="0" shrinkToFit="false"/>
      <protection locked="true" hidden="false"/>
    </xf>
    <xf numFmtId="167" fontId="16" fillId="0" borderId="0" xfId="20" applyFont="true" applyBorder="true" applyAlignment="true" applyProtection="false">
      <alignment horizontal="left" vertical="bottom" textRotation="0" wrapText="false" indent="0" shrinkToFit="false"/>
      <protection locked="true" hidden="false"/>
    </xf>
    <xf numFmtId="164" fontId="16" fillId="0" borderId="0" xfId="20" applyFont="true" applyBorder="true" applyAlignment="false" applyProtection="false">
      <alignment horizontal="general" vertical="bottom" textRotation="0" wrapText="false" indent="0" shrinkToFit="false"/>
      <protection locked="true" hidden="false"/>
    </xf>
    <xf numFmtId="164" fontId="16" fillId="0" borderId="4" xfId="20" applyFont="true" applyBorder="true" applyAlignment="false" applyProtection="false">
      <alignment horizontal="general" vertical="bottom" textRotation="0" wrapText="false" indent="0" shrinkToFit="false"/>
      <protection locked="true" hidden="false"/>
    </xf>
    <xf numFmtId="164" fontId="16" fillId="0" borderId="4" xfId="20" applyFont="true" applyBorder="true" applyAlignment="true" applyProtection="false">
      <alignment horizontal="center" vertical="bottom" textRotation="0" wrapText="false" indent="0" shrinkToFit="false"/>
      <protection locked="true" hidden="false"/>
    </xf>
    <xf numFmtId="166" fontId="16" fillId="0" borderId="4" xfId="17" applyFont="true" applyBorder="true" applyAlignment="true" applyProtection="true">
      <alignment horizontal="general" vertical="bottom" textRotation="0" wrapText="false" indent="0" shrinkToFit="false"/>
      <protection locked="true" hidden="false"/>
    </xf>
    <xf numFmtId="166" fontId="16" fillId="0" borderId="4" xfId="17" applyFont="true" applyBorder="true" applyAlignment="true" applyProtection="true">
      <alignment horizontal="general" vertical="bottom" textRotation="0" wrapText="true" indent="0" shrinkToFit="false"/>
      <protection locked="true" hidden="false"/>
    </xf>
    <xf numFmtId="164" fontId="15" fillId="0" borderId="0" xfId="20" applyFont="true" applyBorder="true" applyAlignment="false" applyProtection="false">
      <alignment horizontal="general" vertical="bottom" textRotation="0" wrapText="false" indent="0" shrinkToFit="false"/>
      <protection locked="true" hidden="false"/>
    </xf>
    <xf numFmtId="164" fontId="16" fillId="0" borderId="0" xfId="20" applyFont="true" applyBorder="true" applyAlignment="true" applyProtection="false">
      <alignment horizontal="center" vertical="bottom" textRotation="0" wrapText="false" indent="0" shrinkToFit="false"/>
      <protection locked="true" hidden="false"/>
    </xf>
    <xf numFmtId="166" fontId="15" fillId="0" borderId="11" xfId="17" applyFont="true" applyBorder="true" applyAlignment="true" applyProtection="true">
      <alignment horizontal="general" vertical="bottom" textRotation="0" wrapText="false" indent="0" shrinkToFit="false"/>
      <protection locked="true" hidden="false"/>
    </xf>
    <xf numFmtId="166" fontId="16" fillId="0" borderId="7" xfId="17" applyFont="true" applyBorder="true" applyAlignment="true" applyProtection="true">
      <alignment horizontal="general" vertical="bottom" textRotation="0" wrapText="true" indent="0" shrinkToFit="false"/>
      <protection locked="true" hidden="false"/>
    </xf>
    <xf numFmtId="164" fontId="19" fillId="0" borderId="0" xfId="20" applyFont="true" applyBorder="true" applyAlignment="false" applyProtection="false">
      <alignment horizontal="general" vertical="bottom" textRotation="0" wrapText="false" indent="0" shrinkToFit="false"/>
      <protection locked="true" hidden="false"/>
    </xf>
    <xf numFmtId="164" fontId="15" fillId="0" borderId="0" xfId="20" applyFont="true" applyBorder="true" applyAlignment="true" applyProtection="false">
      <alignment horizontal="left" vertical="bottom" textRotation="0" wrapText="false" indent="0" shrinkToFit="false"/>
      <protection locked="true" hidden="false"/>
    </xf>
    <xf numFmtId="166" fontId="15" fillId="0" borderId="22" xfId="17" applyFont="true" applyBorder="true" applyAlignment="true" applyProtection="true">
      <alignment horizontal="general" vertical="bottom" textRotation="0" wrapText="false" indent="0" shrinkToFit="false"/>
      <protection locked="true" hidden="false"/>
    </xf>
    <xf numFmtId="164" fontId="18" fillId="2" borderId="18" xfId="20" applyFont="true" applyBorder="true" applyAlignment="true" applyProtection="false">
      <alignment horizontal="left" vertical="bottom" textRotation="0" wrapText="false" indent="0" shrinkToFit="false"/>
      <protection locked="true" hidden="false"/>
    </xf>
    <xf numFmtId="164" fontId="16" fillId="2" borderId="19" xfId="20" applyFont="true" applyBorder="true" applyAlignment="false" applyProtection="false">
      <alignment horizontal="general" vertical="bottom" textRotation="0" wrapText="false" indent="0" shrinkToFit="false"/>
      <protection locked="true" hidden="false"/>
    </xf>
    <xf numFmtId="164" fontId="16" fillId="2" borderId="20" xfId="20" applyFont="true" applyBorder="true" applyAlignment="false" applyProtection="false">
      <alignment horizontal="general" vertical="bottom" textRotation="0" wrapText="false" indent="0" shrinkToFit="false"/>
      <protection locked="true" hidden="false"/>
    </xf>
    <xf numFmtId="164" fontId="16" fillId="0" borderId="16" xfId="20" applyFont="true" applyBorder="true" applyAlignment="true" applyProtection="false">
      <alignment horizontal="center" vertical="bottom" textRotation="0" wrapText="false" indent="0" shrinkToFit="false"/>
      <protection locked="true" hidden="false"/>
    </xf>
    <xf numFmtId="166" fontId="16" fillId="0" borderId="11" xfId="17" applyFont="true" applyBorder="true" applyAlignment="true" applyProtection="true">
      <alignment horizontal="general" vertical="bottom" textRotation="0" wrapText="true" indent="0" shrinkToFit="false"/>
      <protection locked="true" hidden="false"/>
    </xf>
    <xf numFmtId="168" fontId="16" fillId="0" borderId="4" xfId="20" applyFont="true" applyBorder="true" applyAlignment="true" applyProtection="false">
      <alignment horizontal="general" vertical="bottom" textRotation="0" wrapText="true" indent="0" shrinkToFit="false"/>
      <protection locked="true" hidden="false"/>
    </xf>
    <xf numFmtId="166" fontId="16" fillId="0" borderId="13" xfId="17" applyFont="true" applyBorder="true" applyAlignment="true" applyProtection="true">
      <alignment horizontal="general" vertical="bottom" textRotation="0" wrapText="true" indent="0" shrinkToFit="false"/>
      <protection locked="true" hidden="false"/>
    </xf>
    <xf numFmtId="164" fontId="16" fillId="0" borderId="23" xfId="20" applyFont="true" applyBorder="true" applyAlignment="true" applyProtection="false">
      <alignment horizontal="center" vertical="bottom" textRotation="0" wrapText="false" indent="0" shrinkToFit="false"/>
      <protection locked="true" hidden="false"/>
    </xf>
    <xf numFmtId="166" fontId="16" fillId="0" borderId="11" xfId="17" applyFont="true" applyBorder="true" applyAlignment="true" applyProtection="true">
      <alignment horizontal="general" vertical="bottom" textRotation="0" wrapText="false" indent="0" shrinkToFit="false"/>
      <protection locked="true" hidden="false"/>
    </xf>
    <xf numFmtId="164" fontId="16" fillId="0" borderId="21" xfId="20" applyFont="true" applyBorder="true" applyAlignment="false" applyProtection="false">
      <alignment horizontal="general" vertical="bottom" textRotation="0" wrapText="false" indent="0" shrinkToFit="false"/>
      <protection locked="true" hidden="false"/>
    </xf>
    <xf numFmtId="164" fontId="16" fillId="0" borderId="9" xfId="20" applyFont="true" applyBorder="true" applyAlignment="true" applyProtection="false">
      <alignment horizontal="left" vertical="bottom" textRotation="0" wrapText="false" indent="0" shrinkToFit="false"/>
      <protection locked="true" hidden="false"/>
    </xf>
    <xf numFmtId="166" fontId="16" fillId="0" borderId="4" xfId="17" applyFont="true" applyBorder="true" applyAlignment="true" applyProtection="true">
      <alignment horizontal="left" vertical="bottom" textRotation="0" wrapText="false" indent="0" shrinkToFit="false"/>
      <protection locked="true" hidden="false"/>
    </xf>
    <xf numFmtId="166" fontId="16" fillId="0" borderId="4" xfId="17" applyFont="true" applyBorder="true" applyAlignment="true" applyProtection="true">
      <alignment horizontal="left" vertical="bottom" textRotation="0" wrapText="true" indent="0" shrinkToFit="false"/>
      <protection locked="true" hidden="false"/>
    </xf>
    <xf numFmtId="164" fontId="16" fillId="0" borderId="4" xfId="20" applyFont="true" applyBorder="true" applyAlignment="true" applyProtection="false">
      <alignment horizontal="left" vertical="bottom" textRotation="0" wrapText="false" indent="0" shrinkToFit="false"/>
      <protection locked="true" hidden="false"/>
    </xf>
    <xf numFmtId="166" fontId="16" fillId="0" borderId="0" xfId="17" applyFont="true" applyBorder="true" applyAlignment="true" applyProtection="true">
      <alignment horizontal="left" vertical="bottom" textRotation="0" wrapText="false" indent="0" shrinkToFit="false"/>
      <protection locked="true" hidden="false"/>
    </xf>
    <xf numFmtId="164" fontId="15" fillId="0" borderId="24" xfId="20" applyFont="true" applyBorder="true" applyAlignment="true" applyProtection="false">
      <alignment horizontal="left" vertical="bottom" textRotation="0" wrapText="false" indent="0" shrinkToFit="false"/>
      <protection locked="true" hidden="false"/>
    </xf>
    <xf numFmtId="164" fontId="16" fillId="0" borderId="13" xfId="20" applyFont="true" applyBorder="true" applyAlignment="true" applyProtection="false">
      <alignment horizontal="center" vertical="bottom" textRotation="0" wrapText="false" indent="0" shrinkToFit="false"/>
      <protection locked="true" hidden="false"/>
    </xf>
    <xf numFmtId="166" fontId="15" fillId="0" borderId="13" xfId="17" applyFont="true" applyBorder="true" applyAlignment="true" applyProtection="true">
      <alignment horizontal="general" vertical="bottom" textRotation="0" wrapText="false" indent="0" shrinkToFit="false"/>
      <protection locked="true" hidden="false"/>
    </xf>
    <xf numFmtId="164" fontId="16" fillId="2" borderId="25" xfId="20" applyFont="true" applyBorder="true" applyAlignment="false" applyProtection="false">
      <alignment horizontal="general" vertical="bottom" textRotation="0" wrapText="false" indent="0" shrinkToFit="false"/>
      <protection locked="true" hidden="false"/>
    </xf>
    <xf numFmtId="164" fontId="16" fillId="2" borderId="20" xfId="20" applyFont="true" applyBorder="true" applyAlignment="true" applyProtection="false">
      <alignment horizontal="center" vertical="bottom" textRotation="0" wrapText="false" indent="0" shrinkToFit="false"/>
      <protection locked="true" hidden="false"/>
    </xf>
    <xf numFmtId="164" fontId="16" fillId="0" borderId="6" xfId="20" applyFont="true" applyBorder="true" applyAlignment="false" applyProtection="false">
      <alignment horizontal="general" vertical="bottom" textRotation="0" wrapText="false" indent="0" shrinkToFit="false"/>
      <protection locked="true" hidden="false"/>
    </xf>
    <xf numFmtId="166" fontId="16" fillId="0" borderId="13" xfId="17" applyFont="true" applyBorder="true" applyAlignment="true" applyProtection="true">
      <alignment horizontal="general" vertical="bottom" textRotation="0" wrapText="false" indent="0" shrinkToFit="false"/>
      <protection locked="true" hidden="false"/>
    </xf>
    <xf numFmtId="166" fontId="16" fillId="0" borderId="14" xfId="17" applyFont="true" applyBorder="true" applyAlignment="true" applyProtection="true">
      <alignment horizontal="general" vertical="bottom" textRotation="0" wrapText="true" indent="0" shrinkToFit="false"/>
      <protection locked="true" hidden="false"/>
    </xf>
    <xf numFmtId="164" fontId="16" fillId="0" borderId="15" xfId="20" applyFont="true" applyBorder="true" applyAlignment="false" applyProtection="false">
      <alignment horizontal="general" vertical="bottom" textRotation="0" wrapText="false" indent="0" shrinkToFit="false"/>
      <protection locked="true" hidden="false"/>
    </xf>
    <xf numFmtId="164" fontId="16" fillId="0" borderId="12" xfId="20" applyFont="true" applyBorder="true" applyAlignment="false" applyProtection="false">
      <alignment horizontal="general" vertical="bottom" textRotation="0" wrapText="false" indent="0" shrinkToFit="false"/>
      <protection locked="true" hidden="false"/>
    </xf>
    <xf numFmtId="164" fontId="16" fillId="0" borderId="11" xfId="20" applyFont="true" applyBorder="true" applyAlignment="true" applyProtection="false">
      <alignment horizontal="center" vertical="bottom" textRotation="0" wrapText="false" indent="0" shrinkToFit="false"/>
      <protection locked="true" hidden="false"/>
    </xf>
    <xf numFmtId="166" fontId="16" fillId="0" borderId="10" xfId="17" applyFont="true" applyBorder="true" applyAlignment="true" applyProtection="true">
      <alignment horizontal="general" vertical="bottom" textRotation="0" wrapText="true" indent="0" shrinkToFit="false"/>
      <protection locked="true" hidden="false"/>
    </xf>
    <xf numFmtId="164" fontId="20" fillId="0" borderId="0" xfId="20" applyFont="true" applyBorder="false" applyAlignment="true" applyProtection="false">
      <alignment horizontal="center" vertical="bottom" textRotation="0" wrapText="false" indent="0" shrinkToFit="false"/>
      <protection locked="true" hidden="false"/>
    </xf>
    <xf numFmtId="164" fontId="7" fillId="0" borderId="0" xfId="20" applyFont="true" applyBorder="false" applyAlignment="true" applyProtection="false">
      <alignment horizontal="justify" vertical="bottom" textRotation="0" wrapText="false" indent="0" shrinkToFit="false"/>
      <protection locked="true" hidden="false"/>
    </xf>
    <xf numFmtId="164" fontId="21" fillId="0" borderId="25" xfId="20" applyFont="true" applyBorder="true" applyAlignment="true" applyProtection="false">
      <alignment horizontal="center" vertical="bottom" textRotation="0" wrapText="false" indent="0" shrinkToFit="false"/>
      <protection locked="true" hidden="false"/>
    </xf>
    <xf numFmtId="164" fontId="21" fillId="0" borderId="26" xfId="20" applyFont="true" applyBorder="true" applyAlignment="true" applyProtection="false">
      <alignment horizontal="center" vertical="bottom" textRotation="0" wrapText="false" indent="0" shrinkToFit="false"/>
      <protection locked="true" hidden="false"/>
    </xf>
    <xf numFmtId="164" fontId="21" fillId="0" borderId="21" xfId="20" applyFont="true" applyBorder="true" applyAlignment="true" applyProtection="false">
      <alignment horizontal="center" vertical="bottom" textRotation="0" wrapText="false" indent="0" shrinkToFit="false"/>
      <protection locked="true" hidden="false"/>
    </xf>
    <xf numFmtId="164" fontId="21" fillId="0" borderId="20" xfId="20" applyFont="true" applyBorder="true" applyAlignment="true" applyProtection="false">
      <alignment horizontal="center" vertical="bottom" textRotation="0" wrapText="false" indent="0" shrinkToFit="false"/>
      <protection locked="true" hidden="false"/>
    </xf>
    <xf numFmtId="166" fontId="21" fillId="0" borderId="27" xfId="17" applyFont="true" applyBorder="true" applyAlignment="true" applyProtection="true">
      <alignment horizontal="center" vertical="bottom" textRotation="0" wrapText="false" indent="0" shrinkToFit="false"/>
      <protection locked="true" hidden="false"/>
    </xf>
    <xf numFmtId="164" fontId="21" fillId="0" borderId="27" xfId="20" applyFont="true" applyBorder="true" applyAlignment="true" applyProtection="false">
      <alignment horizontal="center" vertical="bottom" textRotation="0" wrapText="false" indent="0" shrinkToFit="false"/>
      <protection locked="true" hidden="false"/>
    </xf>
    <xf numFmtId="164" fontId="20" fillId="0" borderId="28" xfId="20" applyFont="true" applyBorder="true" applyAlignment="true" applyProtection="false">
      <alignment horizontal="center" vertical="center" textRotation="0" wrapText="false" indent="0" shrinkToFit="false"/>
      <protection locked="true" hidden="false"/>
    </xf>
    <xf numFmtId="164" fontId="7" fillId="0" borderId="25" xfId="20" applyFont="true" applyBorder="true" applyAlignment="true" applyProtection="false">
      <alignment horizontal="center" vertical="center" textRotation="0" wrapText="true" indent="0" shrinkToFit="false"/>
      <protection locked="true" hidden="false"/>
    </xf>
    <xf numFmtId="164" fontId="5" fillId="0" borderId="26" xfId="20" applyFont="true" applyBorder="true" applyAlignment="true" applyProtection="false">
      <alignment horizontal="general" vertical="top" textRotation="0" wrapText="true" indent="0" shrinkToFit="false"/>
      <protection locked="true" hidden="false"/>
    </xf>
    <xf numFmtId="164" fontId="5" fillId="0" borderId="29" xfId="20" applyFont="true" applyBorder="true" applyAlignment="true" applyProtection="false">
      <alignment horizontal="justify" vertical="top" textRotation="0" wrapText="false" indent="0" shrinkToFit="false"/>
      <protection locked="true" hidden="false"/>
    </xf>
    <xf numFmtId="164" fontId="5" fillId="0" borderId="21" xfId="20" applyFont="true" applyBorder="true" applyAlignment="true" applyProtection="false">
      <alignment horizontal="justify" vertical="top" textRotation="0" wrapText="false" indent="0" shrinkToFit="false"/>
      <protection locked="true" hidden="false"/>
    </xf>
    <xf numFmtId="164" fontId="5" fillId="0" borderId="21" xfId="20" applyFont="true" applyBorder="true" applyAlignment="true" applyProtection="false">
      <alignment horizontal="general" vertical="top" textRotation="0" wrapText="true" indent="0" shrinkToFit="false"/>
      <protection locked="true" hidden="false"/>
    </xf>
    <xf numFmtId="164" fontId="5" fillId="0" borderId="29" xfId="20" applyFont="true" applyBorder="true" applyAlignment="true" applyProtection="false">
      <alignment horizontal="justify" vertical="bottom" textRotation="0" wrapText="false" indent="0" shrinkToFit="false"/>
      <protection locked="true" hidden="false"/>
    </xf>
    <xf numFmtId="164" fontId="5" fillId="0" borderId="21" xfId="20" applyFont="true" applyBorder="true" applyAlignment="true" applyProtection="false">
      <alignment horizontal="justify" vertical="bottom" textRotation="0" wrapText="false" indent="0" shrinkToFit="false"/>
      <protection locked="true" hidden="false"/>
    </xf>
    <xf numFmtId="164" fontId="5" fillId="0" borderId="29" xfId="20" applyFont="true" applyBorder="true" applyAlignment="true" applyProtection="false">
      <alignment horizontal="general" vertical="top" textRotation="0" wrapText="true" indent="0" shrinkToFit="false"/>
      <protection locked="true" hidden="false"/>
    </xf>
    <xf numFmtId="164" fontId="5" fillId="0" borderId="30" xfId="20" applyFont="true" applyBorder="true" applyAlignment="true" applyProtection="false">
      <alignment horizontal="center" vertical="center" textRotation="0" wrapText="false" indent="0" shrinkToFit="false"/>
      <protection locked="true" hidden="false"/>
    </xf>
    <xf numFmtId="166" fontId="5" fillId="0" borderId="31" xfId="17" applyFont="true" applyBorder="true" applyAlignment="true" applyProtection="true">
      <alignment horizontal="general" vertical="center" textRotation="0" wrapText="false" indent="0" shrinkToFit="false"/>
      <protection locked="true" hidden="false"/>
    </xf>
    <xf numFmtId="164" fontId="5" fillId="0" borderId="31" xfId="0" applyFont="true" applyBorder="true" applyAlignment="true" applyProtection="false">
      <alignment horizontal="center" vertical="center" textRotation="0" wrapText="true" indent="0" shrinkToFit="false"/>
      <protection locked="true" hidden="false"/>
    </xf>
    <xf numFmtId="164" fontId="5" fillId="0" borderId="32" xfId="0" applyFont="true" applyBorder="true" applyAlignment="true" applyProtection="false">
      <alignment horizontal="center" vertical="center" textRotation="0" wrapText="false" indent="0" shrinkToFit="false"/>
      <protection locked="true" hidden="false"/>
    </xf>
    <xf numFmtId="164" fontId="5" fillId="0" borderId="16" xfId="20" applyFont="true" applyBorder="true" applyAlignment="true" applyProtection="false">
      <alignment horizontal="general" vertical="top" textRotation="0" wrapText="true" indent="0" shrinkToFit="false"/>
      <protection locked="true" hidden="false"/>
    </xf>
    <xf numFmtId="164" fontId="5" fillId="0" borderId="7" xfId="20" applyFont="true" applyBorder="true" applyAlignment="true" applyProtection="false">
      <alignment horizontal="justify" vertical="top" textRotation="0" wrapText="false" indent="0" shrinkToFit="false"/>
      <protection locked="true" hidden="false"/>
    </xf>
    <xf numFmtId="164" fontId="5" fillId="0" borderId="0" xfId="20" applyFont="true" applyBorder="true" applyAlignment="true" applyProtection="false">
      <alignment horizontal="justify" vertical="top" textRotation="0" wrapText="false" indent="0" shrinkToFit="false"/>
      <protection locked="true" hidden="false"/>
    </xf>
    <xf numFmtId="164" fontId="5" fillId="0" borderId="0" xfId="20" applyFont="true" applyBorder="true" applyAlignment="true" applyProtection="false">
      <alignment horizontal="general" vertical="top" textRotation="0" wrapText="true" indent="0" shrinkToFit="false"/>
      <protection locked="true" hidden="false"/>
    </xf>
    <xf numFmtId="164" fontId="5" fillId="0" borderId="7" xfId="20" applyFont="true" applyBorder="true" applyAlignment="true" applyProtection="false">
      <alignment horizontal="justify" vertical="bottom" textRotation="0" wrapText="true" indent="0" shrinkToFit="false"/>
      <protection locked="true" hidden="false"/>
    </xf>
    <xf numFmtId="164" fontId="5" fillId="0" borderId="0" xfId="20" applyFont="true" applyBorder="true" applyAlignment="true" applyProtection="false">
      <alignment horizontal="justify" vertical="bottom" textRotation="0" wrapText="true" indent="0" shrinkToFit="false"/>
      <protection locked="true" hidden="false"/>
    </xf>
    <xf numFmtId="164" fontId="5" fillId="0" borderId="0" xfId="20" applyFont="true" applyBorder="true" applyAlignment="true" applyProtection="false">
      <alignment horizontal="center" vertical="center" textRotation="0" wrapText="false" indent="0" shrinkToFit="false"/>
      <protection locked="true" hidden="false"/>
    </xf>
    <xf numFmtId="166" fontId="5" fillId="0" borderId="8" xfId="17" applyFont="true" applyBorder="true" applyAlignment="true" applyProtection="true">
      <alignment horizontal="general" vertical="center" textRotation="0" wrapText="false" indent="0" shrinkToFit="false"/>
      <protection locked="true" hidden="false"/>
    </xf>
    <xf numFmtId="164" fontId="5" fillId="0" borderId="8" xfId="20" applyFont="true" applyBorder="true" applyAlignment="true" applyProtection="false">
      <alignment horizontal="general" vertical="center" textRotation="0" wrapText="false" indent="0" shrinkToFit="false"/>
      <protection locked="true" hidden="false"/>
    </xf>
    <xf numFmtId="164" fontId="5" fillId="0" borderId="28" xfId="20" applyFont="true" applyBorder="true" applyAlignment="true" applyProtection="false">
      <alignment horizontal="general" vertical="center" textRotation="0" wrapText="false" indent="0" shrinkToFit="false"/>
      <protection locked="true" hidden="false"/>
    </xf>
    <xf numFmtId="164" fontId="5" fillId="0" borderId="33" xfId="20" applyFont="true" applyBorder="true" applyAlignment="true" applyProtection="false">
      <alignment horizontal="general" vertical="top" textRotation="0" wrapText="true" indent="0" shrinkToFit="false"/>
      <protection locked="true" hidden="false"/>
    </xf>
    <xf numFmtId="164" fontId="5" fillId="0" borderId="34" xfId="20" applyFont="true" applyBorder="true" applyAlignment="true" applyProtection="false">
      <alignment horizontal="justify" vertical="top" textRotation="0" wrapText="false" indent="0" shrinkToFit="false"/>
      <protection locked="true" hidden="false"/>
    </xf>
    <xf numFmtId="164" fontId="5" fillId="0" borderId="24" xfId="20" applyFont="true" applyBorder="true" applyAlignment="true" applyProtection="false">
      <alignment horizontal="justify" vertical="top" textRotation="0" wrapText="false" indent="0" shrinkToFit="false"/>
      <protection locked="true" hidden="false"/>
    </xf>
    <xf numFmtId="164" fontId="5" fillId="0" borderId="24" xfId="20" applyFont="true" applyBorder="true" applyAlignment="true" applyProtection="false">
      <alignment horizontal="general" vertical="top" textRotation="0" wrapText="true" indent="0" shrinkToFit="false"/>
      <protection locked="true" hidden="false"/>
    </xf>
    <xf numFmtId="164" fontId="5" fillId="0" borderId="34" xfId="20" applyFont="true" applyBorder="true" applyAlignment="true" applyProtection="false">
      <alignment horizontal="general" vertical="bottom" textRotation="0" wrapText="true" indent="0" shrinkToFit="false"/>
      <protection locked="true" hidden="false"/>
    </xf>
    <xf numFmtId="164" fontId="5" fillId="0" borderId="24" xfId="20" applyFont="true" applyBorder="true" applyAlignment="true" applyProtection="false">
      <alignment horizontal="general" vertical="bottom" textRotation="0" wrapText="true" indent="0" shrinkToFit="false"/>
      <protection locked="true" hidden="false"/>
    </xf>
    <xf numFmtId="164" fontId="5" fillId="0" borderId="34" xfId="20" applyFont="true" applyBorder="true" applyAlignment="true" applyProtection="false">
      <alignment horizontal="general" vertical="bottom" textRotation="0" wrapText="false" indent="0" shrinkToFit="false"/>
      <protection locked="true" hidden="false"/>
    </xf>
    <xf numFmtId="164" fontId="5" fillId="0" borderId="35" xfId="20" applyFont="true" applyBorder="true" applyAlignment="true" applyProtection="false">
      <alignment horizontal="center" vertical="center" textRotation="0" wrapText="false" indent="0" shrinkToFit="false"/>
      <protection locked="true" hidden="false"/>
    </xf>
    <xf numFmtId="166" fontId="5" fillId="0" borderId="36" xfId="17" applyFont="true" applyBorder="true" applyAlignment="true" applyProtection="true">
      <alignment horizontal="general" vertical="center" textRotation="0" wrapText="false" indent="0" shrinkToFit="false"/>
      <protection locked="true" hidden="false"/>
    </xf>
    <xf numFmtId="164" fontId="5" fillId="0" borderId="36" xfId="20" applyFont="true" applyBorder="true" applyAlignment="true" applyProtection="false">
      <alignment horizontal="general" vertical="center" textRotation="0" wrapText="false" indent="0" shrinkToFit="false"/>
      <protection locked="true" hidden="false"/>
    </xf>
    <xf numFmtId="164" fontId="5" fillId="0" borderId="37" xfId="20" applyFont="true" applyBorder="true" applyAlignment="true" applyProtection="false">
      <alignment horizontal="general" vertical="center" textRotation="0" wrapText="false" indent="0" shrinkToFit="false"/>
      <protection locked="true" hidden="false"/>
    </xf>
    <xf numFmtId="164" fontId="5" fillId="0" borderId="38" xfId="20" applyFont="true" applyBorder="true" applyAlignment="true" applyProtection="false">
      <alignment horizontal="general" vertical="top" textRotation="0" wrapText="true" indent="0" shrinkToFit="false"/>
      <protection locked="true" hidden="false"/>
    </xf>
    <xf numFmtId="164" fontId="5" fillId="0" borderId="6" xfId="20" applyFont="true" applyBorder="true" applyAlignment="true" applyProtection="false">
      <alignment horizontal="center" vertical="center" textRotation="0" wrapText="false" indent="0" shrinkToFit="false"/>
      <protection locked="true" hidden="false"/>
    </xf>
    <xf numFmtId="164" fontId="5" fillId="0" borderId="16" xfId="20" applyFont="true" applyBorder="true" applyAlignment="true" applyProtection="false">
      <alignment horizontal="justify" vertical="top" textRotation="0" wrapText="false" indent="0" shrinkToFit="false"/>
      <protection locked="true" hidden="false"/>
    </xf>
    <xf numFmtId="164" fontId="5" fillId="0" borderId="33" xfId="20" applyFont="true" applyBorder="true" applyAlignment="true" applyProtection="false">
      <alignment horizontal="justify" vertical="top" textRotation="0" wrapText="false" indent="0" shrinkToFit="false"/>
      <protection locked="true" hidden="false"/>
    </xf>
    <xf numFmtId="164" fontId="7" fillId="0" borderId="39" xfId="20" applyFont="true" applyBorder="true" applyAlignment="true" applyProtection="false">
      <alignment horizontal="center" vertical="center" textRotation="0" wrapText="true" indent="0" shrinkToFit="false"/>
      <protection locked="true" hidden="false"/>
    </xf>
    <xf numFmtId="164" fontId="5" fillId="0" borderId="30" xfId="20" applyFont="true" applyBorder="true" applyAlignment="true" applyProtection="false">
      <alignment horizontal="justify" vertical="top" textRotation="0" wrapText="false" indent="0" shrinkToFit="false"/>
      <protection locked="true" hidden="false"/>
    </xf>
    <xf numFmtId="164" fontId="5" fillId="0" borderId="21" xfId="20" applyFont="true" applyBorder="true" applyAlignment="true" applyProtection="false">
      <alignment horizontal="center" vertical="center" textRotation="0" wrapText="false" indent="0" shrinkToFit="false"/>
      <protection locked="true" hidden="false"/>
    </xf>
    <xf numFmtId="164" fontId="5" fillId="0" borderId="6" xfId="20" applyFont="true" applyBorder="true" applyAlignment="true" applyProtection="false">
      <alignment horizontal="justify" vertical="top" textRotation="0" wrapText="false" indent="0" shrinkToFit="false"/>
      <protection locked="true" hidden="false"/>
    </xf>
    <xf numFmtId="164" fontId="5" fillId="0" borderId="6" xfId="20" applyFont="true" applyBorder="true" applyAlignment="true" applyProtection="false">
      <alignment horizontal="general" vertical="top" textRotation="0" wrapText="true" indent="0" shrinkToFit="false"/>
      <protection locked="true" hidden="false"/>
    </xf>
    <xf numFmtId="164" fontId="5" fillId="0" borderId="0" xfId="20" applyFont="true" applyBorder="true" applyAlignment="true" applyProtection="false">
      <alignment horizontal="general" vertical="top" textRotation="0" wrapText="false" indent="0" shrinkToFit="false"/>
      <protection locked="true" hidden="false"/>
    </xf>
    <xf numFmtId="164" fontId="5" fillId="0" borderId="6" xfId="20" applyFont="true" applyBorder="true" applyAlignment="true" applyProtection="false">
      <alignment horizontal="general" vertical="top" textRotation="0" wrapText="false" indent="0" shrinkToFit="false"/>
      <protection locked="true" hidden="false"/>
    </xf>
    <xf numFmtId="164" fontId="5" fillId="0" borderId="35" xfId="20" applyFont="true" applyBorder="true" applyAlignment="true" applyProtection="false">
      <alignment horizontal="general" vertical="top" textRotation="0" wrapText="false" indent="0" shrinkToFit="false"/>
      <protection locked="true" hidden="false"/>
    </xf>
    <xf numFmtId="164" fontId="5" fillId="0" borderId="24" xfId="20" applyFont="true" applyBorder="true" applyAlignment="true" applyProtection="false">
      <alignment horizontal="general" vertical="top" textRotation="0" wrapText="false" indent="0" shrinkToFit="false"/>
      <protection locked="true" hidden="false"/>
    </xf>
    <xf numFmtId="164" fontId="5" fillId="0" borderId="24" xfId="20" applyFont="true" applyBorder="true" applyAlignment="true" applyProtection="false">
      <alignment horizontal="center" vertical="center" textRotation="0" wrapText="false" indent="0" shrinkToFit="false"/>
      <protection locked="true" hidden="false"/>
    </xf>
    <xf numFmtId="164" fontId="5" fillId="0" borderId="30" xfId="20" applyFont="true" applyBorder="true" applyAlignment="true" applyProtection="false">
      <alignment horizontal="general" vertical="top" textRotation="0" wrapText="true" indent="0" shrinkToFit="false"/>
      <protection locked="true" hidden="false"/>
    </xf>
    <xf numFmtId="164" fontId="5" fillId="0" borderId="40" xfId="0" applyFont="true" applyBorder="true" applyAlignment="true" applyProtection="false">
      <alignment horizontal="center" vertical="center" textRotation="0" wrapText="false" indent="0" shrinkToFit="false"/>
      <protection locked="true" hidden="false"/>
    </xf>
    <xf numFmtId="164" fontId="5" fillId="0" borderId="41" xfId="20" applyFont="true" applyBorder="true" applyAlignment="true" applyProtection="false">
      <alignment horizontal="general" vertical="center" textRotation="0" wrapText="false" indent="0" shrinkToFit="false"/>
      <protection locked="true" hidden="false"/>
    </xf>
    <xf numFmtId="166" fontId="5" fillId="0" borderId="8" xfId="17" applyFont="true" applyBorder="true" applyAlignment="true" applyProtection="true">
      <alignment horizontal="center" vertical="bottom" textRotation="0" wrapText="true" indent="0" shrinkToFit="false"/>
      <protection locked="true" hidden="false"/>
    </xf>
    <xf numFmtId="164" fontId="5" fillId="0" borderId="7" xfId="20" applyFont="true" applyBorder="true" applyAlignment="true" applyProtection="false">
      <alignment horizontal="general" vertical="top" textRotation="0" wrapText="true" indent="0" shrinkToFit="false"/>
      <protection locked="true" hidden="false"/>
    </xf>
    <xf numFmtId="164" fontId="21" fillId="0" borderId="6" xfId="20" applyFont="true" applyBorder="true" applyAlignment="true" applyProtection="false">
      <alignment horizontal="justify" vertical="top" textRotation="0" wrapText="false" indent="0" shrinkToFit="false"/>
      <protection locked="true" hidden="false"/>
    </xf>
    <xf numFmtId="164" fontId="21" fillId="0" borderId="0" xfId="20" applyFont="true" applyBorder="true" applyAlignment="true" applyProtection="false">
      <alignment horizontal="justify" vertical="top" textRotation="0" wrapText="false" indent="0" shrinkToFit="false"/>
      <protection locked="true" hidden="false"/>
    </xf>
    <xf numFmtId="164" fontId="5" fillId="0" borderId="7" xfId="20" applyFont="true" applyBorder="true" applyAlignment="true" applyProtection="false">
      <alignment horizontal="general" vertical="top" textRotation="0" wrapText="false" indent="0" shrinkToFit="false"/>
      <protection locked="true" hidden="false"/>
    </xf>
    <xf numFmtId="164" fontId="5" fillId="0" borderId="8" xfId="20" applyFont="true" applyBorder="true" applyAlignment="true" applyProtection="false">
      <alignment horizontal="center" vertical="center" textRotation="0" wrapText="false" indent="0" shrinkToFit="false"/>
      <protection locked="true" hidden="false"/>
    </xf>
    <xf numFmtId="166" fontId="23" fillId="0" borderId="8" xfId="17" applyFont="true" applyBorder="true" applyAlignment="true" applyProtection="true">
      <alignment horizontal="general" vertical="center" textRotation="0" wrapText="false" indent="0" shrinkToFit="false"/>
      <protection locked="true" hidden="false"/>
    </xf>
    <xf numFmtId="164" fontId="21" fillId="0" borderId="35" xfId="20" applyFont="true" applyBorder="true" applyAlignment="true" applyProtection="false">
      <alignment horizontal="justify" vertical="top" textRotation="0" wrapText="false" indent="0" shrinkToFit="false"/>
      <protection locked="true" hidden="false"/>
    </xf>
    <xf numFmtId="164" fontId="21" fillId="0" borderId="24" xfId="20" applyFont="true" applyBorder="true" applyAlignment="true" applyProtection="false">
      <alignment horizontal="justify" vertical="top" textRotation="0" wrapText="false" indent="0" shrinkToFit="false"/>
      <protection locked="true" hidden="false"/>
    </xf>
    <xf numFmtId="164" fontId="5" fillId="0" borderId="35" xfId="20" applyFont="true" applyBorder="true" applyAlignment="true" applyProtection="false">
      <alignment horizontal="justify" vertical="top" textRotation="0" wrapText="false" indent="0" shrinkToFit="false"/>
      <protection locked="true" hidden="false"/>
    </xf>
    <xf numFmtId="164" fontId="5" fillId="0" borderId="34" xfId="20" applyFont="true" applyBorder="true" applyAlignment="true" applyProtection="false">
      <alignment horizontal="general" vertical="top" textRotation="0" wrapText="true" indent="0" shrinkToFit="false"/>
      <protection locked="true" hidden="false"/>
    </xf>
    <xf numFmtId="164" fontId="5" fillId="0" borderId="36" xfId="20" applyFont="true" applyBorder="true" applyAlignment="true" applyProtection="false">
      <alignment horizontal="center" vertical="center" textRotation="0" wrapText="false" indent="0" shrinkToFit="false"/>
      <protection locked="true" hidden="false"/>
    </xf>
    <xf numFmtId="166" fontId="23" fillId="0" borderId="36" xfId="17" applyFont="true" applyBorder="true" applyAlignment="true" applyProtection="true">
      <alignment horizontal="right" vertical="top" textRotation="0" wrapText="false" indent="0" shrinkToFit="false"/>
      <protection locked="true" hidden="false"/>
    </xf>
    <xf numFmtId="164" fontId="7" fillId="0" borderId="39" xfId="20" applyFont="true" applyBorder="true" applyAlignment="true" applyProtection="false">
      <alignment horizontal="center" vertical="center" textRotation="0" wrapText="false" indent="0" shrinkToFit="false"/>
      <protection locked="true" hidden="false"/>
    </xf>
    <xf numFmtId="164" fontId="5" fillId="0" borderId="30" xfId="20" applyFont="true" applyBorder="true" applyAlignment="true" applyProtection="false">
      <alignment horizontal="general" vertical="top" textRotation="0" wrapText="false" indent="0" shrinkToFit="false"/>
      <protection locked="true" hidden="false"/>
    </xf>
    <xf numFmtId="164" fontId="5" fillId="0" borderId="21" xfId="20" applyFont="true" applyBorder="true" applyAlignment="true" applyProtection="false">
      <alignment horizontal="general" vertical="top" textRotation="0" wrapText="false" indent="0" shrinkToFit="false"/>
      <protection locked="true" hidden="false"/>
    </xf>
    <xf numFmtId="164" fontId="5" fillId="0" borderId="7" xfId="20" applyFont="true" applyBorder="true" applyAlignment="true" applyProtection="false">
      <alignment horizontal="justify" vertical="bottom" textRotation="0" wrapText="false" indent="0" shrinkToFit="false"/>
      <protection locked="true" hidden="false"/>
    </xf>
    <xf numFmtId="164" fontId="5" fillId="0" borderId="0" xfId="20" applyFont="true" applyBorder="true" applyAlignment="true" applyProtection="false">
      <alignment horizontal="justify" vertical="bottom" textRotation="0" wrapText="false" indent="0" shrinkToFit="false"/>
      <protection locked="true" hidden="false"/>
    </xf>
    <xf numFmtId="164" fontId="5" fillId="0" borderId="34" xfId="20" applyFont="true" applyBorder="true" applyAlignment="true" applyProtection="false">
      <alignment horizontal="justify" vertical="bottom" textRotation="0" wrapText="false" indent="0" shrinkToFit="false"/>
      <protection locked="true" hidden="false"/>
    </xf>
    <xf numFmtId="164" fontId="5" fillId="0" borderId="24" xfId="20" applyFont="true" applyBorder="true" applyAlignment="true" applyProtection="false">
      <alignment horizontal="justify" vertical="bottom" textRotation="0" wrapText="false" indent="0" shrinkToFit="false"/>
      <protection locked="true" hidden="false"/>
    </xf>
    <xf numFmtId="164" fontId="5" fillId="0" borderId="31" xfId="20" applyFont="true" applyBorder="true" applyAlignment="true" applyProtection="false">
      <alignment horizontal="center" vertical="center" textRotation="0" wrapText="false" indent="0" shrinkToFit="false"/>
      <protection locked="true" hidden="false"/>
    </xf>
    <xf numFmtId="164" fontId="5" fillId="0" borderId="35" xfId="20" applyFont="true" applyBorder="true" applyAlignment="true" applyProtection="false">
      <alignment horizontal="general" vertical="top" textRotation="0" wrapText="true" indent="0" shrinkToFit="false"/>
      <protection locked="true" hidden="false"/>
    </xf>
    <xf numFmtId="164" fontId="20" fillId="0" borderId="0" xfId="20" applyFont="true" applyBorder="false" applyAlignment="true" applyProtection="false">
      <alignment horizontal="center" vertical="center" textRotation="0" wrapText="false" indent="0" shrinkToFit="false"/>
      <protection locked="true" hidden="false"/>
    </xf>
    <xf numFmtId="164" fontId="7" fillId="0" borderId="18" xfId="20" applyFont="true" applyBorder="true" applyAlignment="true" applyProtection="false">
      <alignment horizontal="center" vertical="center" textRotation="0" wrapText="false" indent="0" shrinkToFit="false"/>
      <protection locked="true" hidden="false"/>
    </xf>
    <xf numFmtId="164" fontId="5" fillId="0" borderId="42" xfId="20" applyFont="true" applyBorder="true" applyAlignment="true" applyProtection="false">
      <alignment horizontal="general" vertical="top" textRotation="0" wrapText="true" indent="0" shrinkToFit="false"/>
      <protection locked="true" hidden="false"/>
    </xf>
    <xf numFmtId="164" fontId="5" fillId="0" borderId="19" xfId="20" applyFont="true" applyBorder="true" applyAlignment="true" applyProtection="false">
      <alignment horizontal="justify" vertical="top" textRotation="0" wrapText="false" indent="0" shrinkToFit="false"/>
      <protection locked="true" hidden="false"/>
    </xf>
    <xf numFmtId="164" fontId="5" fillId="0" borderId="42" xfId="20" applyFont="true" applyBorder="true" applyAlignment="true" applyProtection="false">
      <alignment horizontal="justify" vertical="top" textRotation="0" wrapText="false" indent="0" shrinkToFit="false"/>
      <protection locked="true" hidden="false"/>
    </xf>
    <xf numFmtId="164" fontId="5" fillId="0" borderId="19" xfId="20" applyFont="true" applyBorder="true" applyAlignment="true" applyProtection="false">
      <alignment horizontal="general" vertical="top" textRotation="0" wrapText="true" indent="0" shrinkToFit="false"/>
      <protection locked="true" hidden="false"/>
    </xf>
    <xf numFmtId="164" fontId="5" fillId="0" borderId="38" xfId="20" applyFont="true" applyBorder="true" applyAlignment="true" applyProtection="false">
      <alignment horizontal="justify" vertical="top" textRotation="0" wrapText="false" indent="0" shrinkToFit="false"/>
      <protection locked="true" hidden="false"/>
    </xf>
    <xf numFmtId="164" fontId="5" fillId="0" borderId="43" xfId="20" applyFont="true" applyBorder="true" applyAlignment="true" applyProtection="false">
      <alignment horizontal="center" vertical="center" textRotation="0" wrapText="false" indent="0" shrinkToFit="false"/>
      <protection locked="true" hidden="false"/>
    </xf>
    <xf numFmtId="166" fontId="5" fillId="0" borderId="43" xfId="17" applyFont="true" applyBorder="true" applyAlignment="true" applyProtection="true">
      <alignment horizontal="general" vertical="center" textRotation="0" wrapText="false" indent="0" shrinkToFit="false"/>
      <protection locked="true" hidden="false"/>
    </xf>
    <xf numFmtId="164" fontId="5" fillId="0" borderId="44" xfId="0" applyFont="true" applyBorder="true" applyAlignment="true" applyProtection="false">
      <alignment horizontal="center" vertical="center" textRotation="0" wrapText="false" indent="0" shrinkToFit="false"/>
      <protection locked="true" hidden="false"/>
    </xf>
    <xf numFmtId="164" fontId="5" fillId="0" borderId="32" xfId="20" applyFont="true" applyBorder="true" applyAlignment="true" applyProtection="false">
      <alignment horizontal="center" vertical="center" textRotation="0" wrapText="false" indent="0" shrinkToFit="false"/>
      <protection locked="true" hidden="false"/>
    </xf>
    <xf numFmtId="164" fontId="5" fillId="0" borderId="28" xfId="20" applyFont="true" applyBorder="true" applyAlignment="true" applyProtection="false">
      <alignment horizontal="center" vertical="center" textRotation="0" wrapText="false" indent="0" shrinkToFit="false"/>
      <protection locked="true" hidden="false"/>
    </xf>
    <xf numFmtId="164" fontId="5" fillId="0" borderId="37" xfId="20" applyFont="true" applyBorder="true" applyAlignment="true" applyProtection="false">
      <alignment horizontal="center" vertical="center" textRotation="0" wrapText="false" indent="0" shrinkToFit="false"/>
      <protection locked="true" hidden="false"/>
    </xf>
    <xf numFmtId="164" fontId="5" fillId="0" borderId="31" xfId="20" applyFont="true" applyBorder="true" applyAlignment="true" applyProtection="false">
      <alignment horizontal="center" vertical="center" textRotation="0" wrapText="true" indent="0" shrinkToFit="false"/>
      <protection locked="true" hidden="false"/>
    </xf>
    <xf numFmtId="164" fontId="5" fillId="0" borderId="30" xfId="20" applyFont="true" applyBorder="true" applyAlignment="true" applyProtection="false">
      <alignment horizontal="center" vertical="center" textRotation="0" wrapText="true" indent="0" shrinkToFit="false"/>
      <protection locked="true" hidden="false"/>
    </xf>
    <xf numFmtId="164" fontId="5" fillId="0" borderId="12" xfId="20" applyFont="true" applyBorder="true" applyAlignment="true" applyProtection="false">
      <alignment horizontal="justify" vertical="top" textRotation="0" wrapText="false" indent="0" shrinkToFit="false"/>
      <protection locked="true" hidden="false"/>
    </xf>
    <xf numFmtId="164" fontId="5" fillId="0" borderId="11" xfId="20" applyFont="true" applyBorder="true" applyAlignment="true" applyProtection="false">
      <alignment horizontal="justify" vertical="top" textRotation="0" wrapText="false" indent="0" shrinkToFit="false"/>
      <protection locked="true" hidden="false"/>
    </xf>
    <xf numFmtId="164" fontId="5" fillId="0" borderId="11" xfId="20" applyFont="true" applyBorder="true" applyAlignment="true" applyProtection="false">
      <alignment horizontal="general" vertical="top" textRotation="0" wrapText="true" indent="0" shrinkToFit="false"/>
      <protection locked="true" hidden="false"/>
    </xf>
    <xf numFmtId="164" fontId="5" fillId="0" borderId="10" xfId="20" applyFont="true" applyBorder="true" applyAlignment="true" applyProtection="false">
      <alignment horizontal="justify" vertical="top" textRotation="0" wrapText="false" indent="0" shrinkToFit="false"/>
      <protection locked="true" hidden="false"/>
    </xf>
    <xf numFmtId="164" fontId="5" fillId="0" borderId="10" xfId="20" applyFont="true" applyBorder="true" applyAlignment="true" applyProtection="false">
      <alignment horizontal="general" vertical="top" textRotation="0" wrapText="false" indent="0" shrinkToFit="false"/>
      <protection locked="true" hidden="false"/>
    </xf>
    <xf numFmtId="164" fontId="5" fillId="0" borderId="44" xfId="20" applyFont="true" applyBorder="true" applyAlignment="true" applyProtection="false">
      <alignment horizontal="center" vertical="center" textRotation="0" wrapText="false" indent="0" shrinkToFit="false"/>
      <protection locked="true" hidden="false"/>
    </xf>
    <xf numFmtId="164" fontId="5" fillId="0" borderId="40" xfId="20" applyFont="true" applyBorder="true" applyAlignment="true" applyProtection="false">
      <alignment horizontal="center" vertical="center" textRotation="0" wrapText="false" indent="0" shrinkToFit="false"/>
      <protection locked="true" hidden="false"/>
    </xf>
    <xf numFmtId="164" fontId="24" fillId="0" borderId="7" xfId="20" applyFont="true" applyBorder="true" applyAlignment="true" applyProtection="false">
      <alignment horizontal="justify" vertical="top" textRotation="0" wrapText="false" indent="0" shrinkToFit="false"/>
      <protection locked="true" hidden="false"/>
    </xf>
    <xf numFmtId="164" fontId="24" fillId="0" borderId="0" xfId="20" applyFont="true" applyBorder="true" applyAlignment="true" applyProtection="false">
      <alignment horizontal="justify" vertical="top" textRotation="0" wrapText="false" indent="0" shrinkToFit="false"/>
      <protection locked="true" hidden="false"/>
    </xf>
    <xf numFmtId="164" fontId="5" fillId="0" borderId="35" xfId="20" applyFont="true" applyBorder="true" applyAlignment="true" applyProtection="false">
      <alignment horizontal="center" vertical="center" textRotation="0" wrapText="true" indent="0" shrinkToFit="false"/>
      <protection locked="true" hidden="false"/>
    </xf>
    <xf numFmtId="164" fontId="5" fillId="0" borderId="45" xfId="20" applyFont="true" applyBorder="true" applyAlignment="true" applyProtection="false">
      <alignment horizontal="general" vertical="center" textRotation="0" wrapText="false" indent="0" shrinkToFit="false"/>
      <protection locked="true" hidden="false"/>
    </xf>
    <xf numFmtId="164" fontId="5" fillId="0" borderId="19" xfId="20" applyFont="true" applyBorder="true" applyAlignment="true" applyProtection="false">
      <alignment horizontal="justify" vertical="bottom" textRotation="0" wrapText="false" indent="0" shrinkToFit="false"/>
      <protection locked="true" hidden="false"/>
    </xf>
    <xf numFmtId="164" fontId="5" fillId="0" borderId="42" xfId="20" applyFont="true" applyBorder="true" applyAlignment="true" applyProtection="false">
      <alignment horizontal="justify" vertical="bottom" textRotation="0" wrapText="false" indent="0" shrinkToFit="false"/>
      <protection locked="true" hidden="false"/>
    </xf>
    <xf numFmtId="164" fontId="5" fillId="0" borderId="19" xfId="20" applyFont="true" applyBorder="true" applyAlignment="true" applyProtection="false">
      <alignment horizontal="center" vertical="center" textRotation="0" wrapText="false" indent="0" shrinkToFit="false"/>
      <protection locked="true" hidden="false"/>
    </xf>
    <xf numFmtId="164" fontId="5" fillId="0" borderId="43" xfId="20" applyFont="true" applyBorder="true" applyAlignment="true" applyProtection="false">
      <alignment horizontal="center" vertical="center" textRotation="0" wrapText="true" indent="0" shrinkToFit="false"/>
      <protection locked="true" hidden="false"/>
    </xf>
    <xf numFmtId="164" fontId="5" fillId="0" borderId="30" xfId="20" applyFont="true" applyBorder="true" applyAlignment="true" applyProtection="false">
      <alignment horizontal="justify" vertical="bottom" textRotation="0" wrapText="false" indent="0" shrinkToFit="false"/>
      <protection locked="true" hidden="false"/>
    </xf>
    <xf numFmtId="164" fontId="5" fillId="0" borderId="35" xfId="20" applyFont="true" applyBorder="true" applyAlignment="false" applyProtection="false">
      <alignment horizontal="general" vertical="bottom" textRotation="0" wrapText="false" indent="0" shrinkToFit="false"/>
      <protection locked="true" hidden="false"/>
    </xf>
    <xf numFmtId="164" fontId="5" fillId="0" borderId="24" xfId="20" applyFont="true" applyBorder="true" applyAlignment="false" applyProtection="false">
      <alignment horizontal="general" vertical="bottom" textRotation="0" wrapText="false" indent="0" shrinkToFit="false"/>
      <protection locked="true" hidden="false"/>
    </xf>
    <xf numFmtId="164" fontId="5" fillId="0" borderId="24" xfId="20" applyFont="true" applyBorder="true" applyAlignment="true" applyProtection="false">
      <alignment horizontal="center" vertical="center" textRotation="0" wrapText="true" indent="0" shrinkToFit="false"/>
      <protection locked="true" hidden="false"/>
    </xf>
    <xf numFmtId="164" fontId="5" fillId="0" borderId="36" xfId="20" applyFont="true" applyBorder="true" applyAlignment="true" applyProtection="false">
      <alignment horizontal="center" vertical="center" textRotation="0" wrapText="true" indent="0" shrinkToFit="false"/>
      <protection locked="true" hidden="false"/>
    </xf>
    <xf numFmtId="164" fontId="7" fillId="0" borderId="46" xfId="0" applyFont="true" applyBorder="true" applyAlignment="true" applyProtection="false">
      <alignment horizontal="center" vertical="center" textRotation="0" wrapText="true" indent="0" shrinkToFit="false"/>
      <protection locked="true" hidden="false"/>
    </xf>
    <xf numFmtId="164" fontId="5" fillId="0" borderId="42" xfId="0" applyFont="true" applyBorder="true" applyAlignment="true" applyProtection="false">
      <alignment horizontal="general" vertical="top" textRotation="0" wrapText="true" indent="0" shrinkToFit="false"/>
      <protection locked="true" hidden="false"/>
    </xf>
    <xf numFmtId="164" fontId="5" fillId="0" borderId="19" xfId="0" applyFont="true" applyBorder="true" applyAlignment="true" applyProtection="false">
      <alignment horizontal="general" vertical="top" textRotation="0" wrapText="true" indent="0" shrinkToFit="false"/>
      <protection locked="true" hidden="false"/>
    </xf>
    <xf numFmtId="164" fontId="5" fillId="0" borderId="38" xfId="0" applyFont="true" applyBorder="true" applyAlignment="true" applyProtection="false">
      <alignment horizontal="general" vertical="top" textRotation="0" wrapText="true" indent="0" shrinkToFit="false"/>
      <protection locked="true" hidden="false"/>
    </xf>
    <xf numFmtId="166" fontId="5" fillId="0" borderId="43" xfId="17" applyFont="true" applyBorder="true" applyAlignment="true" applyProtection="true">
      <alignment horizontal="right" vertical="center" textRotation="0" wrapText="false" indent="0" shrinkToFit="false"/>
      <protection locked="true" hidden="false"/>
    </xf>
    <xf numFmtId="164" fontId="5" fillId="0" borderId="43" xfId="0" applyFont="true" applyBorder="true" applyAlignment="true" applyProtection="false">
      <alignment horizontal="center" vertical="center" textRotation="0" wrapText="false" indent="0" shrinkToFit="false"/>
      <protection locked="true" hidden="false"/>
    </xf>
    <xf numFmtId="164" fontId="5" fillId="0" borderId="20" xfId="20" applyFont="true" applyBorder="true" applyAlignment="true" applyProtection="false">
      <alignment horizontal="center" vertical="center" textRotation="0" wrapText="false" indent="0" shrinkToFit="false"/>
      <protection locked="true" hidden="false"/>
    </xf>
    <xf numFmtId="164" fontId="5" fillId="0" borderId="8" xfId="20" applyFont="true" applyBorder="true" applyAlignment="true" applyProtection="false">
      <alignment horizontal="center" vertical="center" textRotation="0" wrapText="true" indent="0" shrinkToFit="false"/>
      <protection locked="true" hidden="false"/>
    </xf>
    <xf numFmtId="164" fontId="5" fillId="0" borderId="34" xfId="20" applyFont="true" applyBorder="true" applyAlignment="true" applyProtection="false">
      <alignment horizontal="general" vertical="top" textRotation="0" wrapText="false" indent="0" shrinkToFit="false"/>
      <protection locked="true" hidden="false"/>
    </xf>
    <xf numFmtId="164" fontId="7" fillId="0" borderId="39" xfId="0" applyFont="true" applyBorder="true" applyAlignment="true" applyProtection="false">
      <alignment horizontal="center" vertical="center" textRotation="0" wrapText="true" indent="0" shrinkToFit="false"/>
      <protection locked="true" hidden="false"/>
    </xf>
    <xf numFmtId="164" fontId="5" fillId="0" borderId="34" xfId="0" applyFont="true" applyBorder="true" applyAlignment="true" applyProtection="false">
      <alignment horizontal="general" vertical="top" textRotation="0" wrapText="true" indent="0" shrinkToFit="false"/>
      <protection locked="true" hidden="false"/>
    </xf>
    <xf numFmtId="166" fontId="5" fillId="0" borderId="8" xfId="17" applyFont="true" applyBorder="true" applyAlignment="true" applyProtection="true">
      <alignment horizontal="right"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0" borderId="28" xfId="20" applyFont="true" applyBorder="true" applyAlignment="true" applyProtection="false">
      <alignment horizontal="center" vertical="center" textRotation="0" wrapText="true" indent="0" shrinkToFit="false"/>
      <protection locked="true" hidden="false"/>
    </xf>
    <xf numFmtId="164" fontId="5" fillId="0" borderId="24" xfId="0" applyFont="true" applyBorder="true" applyAlignment="true" applyProtection="false">
      <alignment horizontal="general" vertical="top" textRotation="0" wrapText="true" indent="0" shrinkToFit="false"/>
      <protection locked="true" hidden="false"/>
    </xf>
    <xf numFmtId="164" fontId="5" fillId="0" borderId="35" xfId="0" applyFont="true" applyBorder="true" applyAlignment="true" applyProtection="false">
      <alignment horizontal="center" vertical="center" textRotation="0" wrapText="true" indent="0" shrinkToFit="false"/>
      <protection locked="true" hidden="false"/>
    </xf>
    <xf numFmtId="166" fontId="5" fillId="0" borderId="36" xfId="17" applyFont="true" applyBorder="true" applyAlignment="true" applyProtection="true">
      <alignment horizontal="right" vertical="center" textRotation="0" wrapText="false" indent="0" shrinkToFit="false"/>
      <protection locked="true" hidden="false"/>
    </xf>
    <xf numFmtId="164" fontId="5" fillId="0" borderId="36" xfId="0" applyFont="true" applyBorder="true" applyAlignment="true" applyProtection="false">
      <alignment horizontal="center" vertical="center" textRotation="0" wrapText="true" indent="0" shrinkToFit="false"/>
      <protection locked="true" hidden="false"/>
    </xf>
    <xf numFmtId="164" fontId="5" fillId="0" borderId="37" xfId="20" applyFont="true" applyBorder="true" applyAlignment="true" applyProtection="false">
      <alignment horizontal="center" vertical="center" textRotation="0" wrapText="true" indent="0" shrinkToFit="false"/>
      <protection locked="true" hidden="false"/>
    </xf>
    <xf numFmtId="164" fontId="5" fillId="0" borderId="29" xfId="0" applyFont="true" applyBorder="true" applyAlignment="true" applyProtection="false">
      <alignment horizontal="general" vertical="top" textRotation="0" wrapText="true" indent="0" shrinkToFit="false"/>
      <protection locked="true" hidden="false"/>
    </xf>
    <xf numFmtId="164" fontId="5" fillId="0" borderId="21" xfId="0" applyFont="true" applyBorder="true" applyAlignment="true" applyProtection="false">
      <alignment horizontal="general" vertical="top" textRotation="0" wrapText="true" indent="0" shrinkToFit="false"/>
      <protection locked="true" hidden="false"/>
    </xf>
    <xf numFmtId="166" fontId="5" fillId="0" borderId="31" xfId="17" applyFont="true" applyBorder="true" applyAlignment="true" applyProtection="true">
      <alignment horizontal="right" vertical="center" textRotation="0" wrapText="false" indent="0" shrinkToFit="false"/>
      <protection locked="true" hidden="false"/>
    </xf>
    <xf numFmtId="164" fontId="5" fillId="0" borderId="32" xfId="20" applyFont="true" applyBorder="true" applyAlignment="true" applyProtection="false">
      <alignment horizontal="general" vertical="center" textRotation="0" wrapText="false" indent="0" shrinkToFit="false"/>
      <protection locked="true" hidden="false"/>
    </xf>
    <xf numFmtId="164" fontId="5" fillId="0" borderId="43" xfId="0" applyFont="true" applyBorder="true" applyAlignment="true" applyProtection="false">
      <alignment horizontal="center" vertical="center" textRotation="0" wrapText="true" indent="0" shrinkToFit="false"/>
      <protection locked="true" hidden="false"/>
    </xf>
    <xf numFmtId="164" fontId="5" fillId="0" borderId="20" xfId="20" applyFont="true" applyBorder="true" applyAlignment="true" applyProtection="false">
      <alignment horizontal="center" vertical="center" textRotation="0" wrapText="true" indent="0" shrinkToFit="false"/>
      <protection locked="true" hidden="false"/>
    </xf>
    <xf numFmtId="164" fontId="5" fillId="0" borderId="30" xfId="0" applyFont="true" applyBorder="true" applyAlignment="true" applyProtection="false">
      <alignment horizontal="general" vertical="top" textRotation="0" wrapText="true" indent="0" shrinkToFit="false"/>
      <protection locked="true" hidden="false"/>
    </xf>
    <xf numFmtId="164" fontId="5" fillId="0" borderId="40" xfId="20" applyFont="true" applyBorder="true" applyAlignment="true" applyProtection="false">
      <alignment horizontal="center" vertical="center" textRotation="0" wrapText="true" indent="0" shrinkToFit="false"/>
      <protection locked="true" hidden="false"/>
    </xf>
    <xf numFmtId="164" fontId="5" fillId="0" borderId="35" xfId="0" applyFont="true" applyBorder="true" applyAlignment="true" applyProtection="false">
      <alignment horizontal="general" vertical="top" textRotation="0" wrapText="true" indent="0" shrinkToFit="false"/>
      <protection locked="true" hidden="false"/>
    </xf>
    <xf numFmtId="164" fontId="25" fillId="0" borderId="34" xfId="0" applyFont="true" applyBorder="true" applyAlignment="true" applyProtection="false">
      <alignment horizontal="general" vertical="top" textRotation="0" wrapText="true" indent="0" shrinkToFit="false"/>
      <protection locked="true" hidden="false"/>
    </xf>
    <xf numFmtId="164" fontId="20" fillId="0" borderId="0" xfId="20" applyFont="true" applyBorder="false" applyAlignment="true" applyProtection="false">
      <alignment horizontal="center" vertical="center" textRotation="0" wrapText="true" indent="0" shrinkToFit="false"/>
      <protection locked="true" hidden="false"/>
    </xf>
    <xf numFmtId="166" fontId="5" fillId="0" borderId="43" xfId="17" applyFont="true" applyBorder="true" applyAlignment="true" applyProtection="true">
      <alignment horizontal="general" vertical="center" textRotation="0" wrapText="true" indent="0" shrinkToFit="false"/>
      <protection locked="true" hidden="false"/>
    </xf>
    <xf numFmtId="164" fontId="5" fillId="0" borderId="44" xfId="20" applyFont="true" applyBorder="true" applyAlignment="true" applyProtection="false">
      <alignment horizontal="general" vertical="center" textRotation="0" wrapText="true" indent="0" shrinkToFit="false"/>
      <protection locked="true" hidden="false"/>
    </xf>
    <xf numFmtId="164" fontId="5" fillId="0" borderId="42" xfId="20" applyFont="true" applyBorder="true" applyAlignment="true" applyProtection="false">
      <alignment horizontal="center" vertical="center" textRotation="0" wrapText="true" indent="0" shrinkToFit="false"/>
      <protection locked="true" hidden="false"/>
    </xf>
    <xf numFmtId="164" fontId="7" fillId="0" borderId="47" xfId="20" applyFont="true" applyBorder="true" applyAlignment="true" applyProtection="false">
      <alignment horizontal="center" vertical="center" textRotation="0" wrapText="true" indent="0" shrinkToFit="false"/>
      <protection locked="true" hidden="false"/>
    </xf>
    <xf numFmtId="166" fontId="5" fillId="0" borderId="31" xfId="17" applyFont="true" applyBorder="true" applyAlignment="true" applyProtection="true">
      <alignment horizontal="general" vertical="center" textRotation="0" wrapText="true" indent="0" shrinkToFit="false"/>
      <protection locked="true" hidden="false"/>
    </xf>
    <xf numFmtId="164" fontId="5" fillId="0" borderId="40" xfId="2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false">
      <alignment horizontal="general" vertical="bottom" textRotation="0" wrapText="true" indent="0" shrinkToFit="false"/>
      <protection locked="true" hidden="false"/>
    </xf>
    <xf numFmtId="164" fontId="5" fillId="0" borderId="0" xfId="20" applyFont="true" applyBorder="true" applyAlignment="true" applyProtection="false">
      <alignment horizontal="general" vertical="bottom" textRotation="0" wrapText="true" indent="0" shrinkToFit="false"/>
      <protection locked="true" hidden="false"/>
    </xf>
    <xf numFmtId="164" fontId="5" fillId="0" borderId="0" xfId="20" applyFont="true" applyBorder="true" applyAlignment="true" applyProtection="false">
      <alignment horizontal="center" vertical="bottom" textRotation="0" wrapText="true" indent="0" shrinkToFit="false"/>
      <protection locked="true" hidden="false"/>
    </xf>
    <xf numFmtId="166" fontId="5" fillId="0" borderId="0" xfId="17" applyFont="true" applyBorder="true" applyAlignment="true" applyProtection="true">
      <alignment horizontal="general" vertical="bottom" textRotation="0" wrapText="true" indent="0" shrinkToFit="false"/>
      <protection locked="true" hidden="false"/>
    </xf>
    <xf numFmtId="164" fontId="26" fillId="0" borderId="0" xfId="20" applyFont="true" applyBorder="false" applyAlignment="false" applyProtection="false">
      <alignment horizontal="general" vertical="bottom" textRotation="0" wrapText="false" indent="0" shrinkToFit="false"/>
      <protection locked="true" hidden="false"/>
    </xf>
    <xf numFmtId="166" fontId="27" fillId="0" borderId="25" xfId="17" applyFont="true" applyBorder="true" applyAlignment="true" applyProtection="true">
      <alignment horizontal="general" vertical="bottom" textRotation="0" wrapText="false" indent="0" shrinkToFit="false"/>
      <protection locked="true" hidden="false"/>
    </xf>
    <xf numFmtId="164" fontId="26" fillId="0" borderId="26" xfId="20" applyFont="true" applyBorder="true" applyAlignment="false" applyProtection="false">
      <alignment horizontal="general" vertical="bottom" textRotation="0" wrapText="false" indent="0" shrinkToFit="false"/>
      <protection locked="true" hidden="false"/>
    </xf>
    <xf numFmtId="164" fontId="27" fillId="0" borderId="21" xfId="20" applyFont="true" applyBorder="true" applyAlignment="false" applyProtection="false">
      <alignment horizontal="general" vertical="bottom" textRotation="0" wrapText="false" indent="0" shrinkToFit="false"/>
      <protection locked="true" hidden="false"/>
    </xf>
    <xf numFmtId="164" fontId="27" fillId="0" borderId="21" xfId="20" applyFont="true" applyBorder="true" applyAlignment="true" applyProtection="false">
      <alignment horizontal="center" vertical="bottom" textRotation="0" wrapText="false" indent="0" shrinkToFit="false"/>
      <protection locked="true" hidden="false"/>
    </xf>
    <xf numFmtId="166" fontId="27" fillId="0" borderId="32" xfId="17" applyFont="true" applyBorder="true" applyAlignment="true" applyProtection="true">
      <alignment horizontal="general" vertical="bottom" textRotation="0" wrapText="false" indent="0" shrinkToFit="false"/>
      <protection locked="true" hidden="false"/>
    </xf>
    <xf numFmtId="164" fontId="26" fillId="0" borderId="16" xfId="20" applyFont="true" applyBorder="true" applyAlignment="false" applyProtection="false">
      <alignment horizontal="general" vertical="bottom" textRotation="0" wrapText="false" indent="0" shrinkToFit="false"/>
      <protection locked="true" hidden="false"/>
    </xf>
    <xf numFmtId="164" fontId="27" fillId="0" borderId="0" xfId="20" applyFont="true" applyBorder="true" applyAlignment="false" applyProtection="false">
      <alignment horizontal="general" vertical="bottom" textRotation="0" wrapText="false" indent="0" shrinkToFit="false"/>
      <protection locked="true" hidden="false"/>
    </xf>
    <xf numFmtId="164" fontId="27" fillId="0" borderId="0" xfId="20" applyFont="true" applyBorder="true" applyAlignment="true" applyProtection="false">
      <alignment horizontal="center" vertical="bottom" textRotation="0" wrapText="false" indent="0" shrinkToFit="false"/>
      <protection locked="true" hidden="false"/>
    </xf>
    <xf numFmtId="166" fontId="27" fillId="0" borderId="28" xfId="17" applyFont="true" applyBorder="true" applyAlignment="true" applyProtection="true">
      <alignment horizontal="general" vertical="bottom" textRotation="0" wrapText="false" indent="0" shrinkToFit="false"/>
      <protection locked="true" hidden="false"/>
    </xf>
    <xf numFmtId="164" fontId="26" fillId="0" borderId="33" xfId="20" applyFont="true" applyBorder="true" applyAlignment="false" applyProtection="false">
      <alignment horizontal="general" vertical="bottom" textRotation="0" wrapText="false" indent="0" shrinkToFit="false"/>
      <protection locked="true" hidden="false"/>
    </xf>
    <xf numFmtId="164" fontId="27" fillId="0" borderId="24" xfId="20" applyFont="true" applyBorder="true" applyAlignment="false" applyProtection="false">
      <alignment horizontal="general" vertical="bottom" textRotation="0" wrapText="false" indent="0" shrinkToFit="false"/>
      <protection locked="true" hidden="false"/>
    </xf>
    <xf numFmtId="164" fontId="27" fillId="0" borderId="24" xfId="20" applyFont="true" applyBorder="true" applyAlignment="true" applyProtection="false">
      <alignment horizontal="center" vertical="bottom" textRotation="0" wrapText="false" indent="0" shrinkToFit="false"/>
      <protection locked="true" hidden="false"/>
    </xf>
    <xf numFmtId="166" fontId="27" fillId="0" borderId="37" xfId="17" applyFont="true" applyBorder="true" applyAlignment="true" applyProtection="true">
      <alignment horizontal="general" vertical="bottom" textRotation="0" wrapText="false" indent="0" shrinkToFit="false"/>
      <protection locked="true" hidden="false"/>
    </xf>
    <xf numFmtId="164" fontId="5" fillId="2" borderId="15" xfId="20" applyFont="true" applyBorder="true" applyAlignment="true" applyProtection="false">
      <alignment horizontal="justify" vertical="top" textRotation="0" wrapText="false" indent="0" shrinkToFit="false"/>
      <protection locked="true" hidden="false"/>
    </xf>
    <xf numFmtId="164" fontId="5" fillId="2" borderId="14" xfId="20" applyFont="true" applyBorder="true" applyAlignment="true" applyProtection="false">
      <alignment horizontal="justify" vertical="top"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5" fillId="3" borderId="18" xfId="0" applyFont="true" applyBorder="true" applyAlignment="true" applyProtection="false">
      <alignment horizontal="general" vertical="center" textRotation="0" wrapText="false" indent="0" shrinkToFit="false"/>
      <protection locked="true" hidden="false"/>
    </xf>
    <xf numFmtId="164" fontId="15" fillId="3" borderId="19" xfId="0" applyFont="true" applyBorder="true" applyAlignment="true" applyProtection="false">
      <alignment horizontal="general" vertical="center" textRotation="0" wrapText="false" indent="0" shrinkToFit="false"/>
      <protection locked="true" hidden="false"/>
    </xf>
    <xf numFmtId="164" fontId="15" fillId="3" borderId="19" xfId="0" applyFont="true" applyBorder="true" applyAlignment="true" applyProtection="false">
      <alignment horizontal="center" vertical="bottom" textRotation="0" wrapText="true" indent="0" shrinkToFit="false"/>
      <protection locked="true" hidden="false"/>
    </xf>
    <xf numFmtId="164" fontId="0" fillId="3" borderId="20" xfId="0" applyFont="false" applyBorder="true" applyAlignment="false" applyProtection="false">
      <alignment horizontal="general" vertical="bottom" textRotation="0" wrapText="false" indent="0" shrinkToFit="false"/>
      <protection locked="true" hidden="false"/>
    </xf>
    <xf numFmtId="164" fontId="15" fillId="0" borderId="26"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70" fontId="0" fillId="0" borderId="21" xfId="0" applyFont="false" applyBorder="true" applyAlignment="false" applyProtection="false">
      <alignment horizontal="general"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70" fontId="0" fillId="0" borderId="0" xfId="0" applyFont="false" applyBorder="true" applyAlignment="true" applyProtection="false">
      <alignment horizontal="right" vertical="bottom" textRotation="0" wrapText="false" indent="0" shrinkToFit="false"/>
      <protection locked="true" hidden="false"/>
    </xf>
    <xf numFmtId="164" fontId="0" fillId="0" borderId="28"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0"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0" fontId="15" fillId="0" borderId="0" xfId="0" applyFont="tru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70" fontId="28" fillId="0" borderId="11" xfId="0" applyFont="true" applyBorder="true" applyAlignment="true" applyProtection="false">
      <alignment horizontal="right" vertical="bottom" textRotation="0" wrapText="false" indent="0" shrinkToFit="false"/>
      <protection locked="true" hidden="false"/>
    </xf>
    <xf numFmtId="164" fontId="0" fillId="0" borderId="48" xfId="0" applyFont="false" applyBorder="true" applyAlignment="true" applyProtection="false">
      <alignment horizontal="general" vertical="bottom" textRotation="0" wrapText="true" indent="0" shrinkToFit="false"/>
      <protection locked="true" hidden="false"/>
    </xf>
    <xf numFmtId="164" fontId="15" fillId="0" borderId="16" xfId="0" applyFont="tru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right" vertical="bottom" textRotation="0" wrapText="false" indent="0" shrinkToFit="false"/>
      <protection locked="true" hidden="false"/>
    </xf>
    <xf numFmtId="170" fontId="0" fillId="0" borderId="0" xfId="0" applyFont="false" applyBorder="true" applyAlignment="true" applyProtection="false">
      <alignment horizontal="general" vertical="bottom" textRotation="0" wrapText="false" indent="0" shrinkToFit="false"/>
      <protection locked="true" hidden="false"/>
    </xf>
    <xf numFmtId="170" fontId="15" fillId="0" borderId="0" xfId="0" applyFont="true" applyBorder="true" applyAlignment="false" applyProtection="false">
      <alignment horizontal="general" vertical="bottom" textRotation="0" wrapText="false" indent="0" shrinkToFit="false"/>
      <protection locked="true" hidden="false"/>
    </xf>
    <xf numFmtId="170" fontId="28" fillId="0" borderId="0" xfId="0" applyFont="true" applyBorder="true" applyAlignment="true" applyProtection="false">
      <alignment horizontal="right"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70" fontId="15" fillId="3" borderId="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right" vertical="bottom" textRotation="0" wrapText="false" indent="0" shrinkToFit="false"/>
      <protection locked="true" hidden="false"/>
    </xf>
    <xf numFmtId="164" fontId="15" fillId="3" borderId="19" xfId="0" applyFont="true" applyBorder="true" applyAlignment="false" applyProtection="false">
      <alignment horizontal="general" vertical="bottom" textRotation="0" wrapText="false" indent="0" shrinkToFit="false"/>
      <protection locked="true" hidden="false"/>
    </xf>
    <xf numFmtId="164" fontId="0" fillId="3" borderId="20" xfId="0" applyFont="false" applyBorder="true" applyAlignment="true" applyProtection="false">
      <alignment horizontal="general" vertical="bottom" textRotation="0" wrapText="tru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true" applyProtection="false">
      <alignment horizontal="general" vertical="bottom" textRotation="0" wrapText="true" indent="0" shrinkToFit="false"/>
      <protection locked="true" hidden="false"/>
    </xf>
    <xf numFmtId="164" fontId="15" fillId="3" borderId="20" xfId="0" applyFont="true" applyBorder="true" applyAlignment="true" applyProtection="false">
      <alignment horizontal="general" vertical="bottom" textRotation="0" wrapText="true" indent="0" shrinkToFit="false"/>
      <protection locked="true" hidden="false"/>
    </xf>
    <xf numFmtId="164" fontId="28" fillId="0" borderId="24"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70" fontId="15" fillId="3" borderId="18" xfId="0" applyFont="true" applyBorder="true" applyAlignment="false" applyProtection="false">
      <alignment horizontal="general" vertical="bottom" textRotation="0" wrapText="false" indent="0" shrinkToFit="false"/>
      <protection locked="true" hidden="false"/>
    </xf>
    <xf numFmtId="170" fontId="15" fillId="3" borderId="2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Book2"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7.84765625" defaultRowHeight="15" customHeight="true" zeroHeight="false" outlineLevelRow="0" outlineLevelCol="0"/>
  <cols>
    <col collapsed="false" customWidth="true" hidden="false" outlineLevel="0" max="1" min="1" style="1" width="3.7"/>
    <col collapsed="false" customWidth="true" hidden="false" outlineLevel="0" max="2" min="2" style="2" width="23.14"/>
    <col collapsed="false" customWidth="true" hidden="false" outlineLevel="0" max="3" min="3" style="3" width="0.85"/>
    <col collapsed="false" customWidth="true" hidden="false" outlineLevel="0" max="4" min="4" style="3" width="56.28"/>
    <col collapsed="false" customWidth="true" hidden="false" outlineLevel="0" max="5" min="5" style="1" width="10.71"/>
    <col collapsed="false" customWidth="true" hidden="false" outlineLevel="0" max="6" min="6" style="4" width="16.99"/>
    <col collapsed="false" customWidth="true" hidden="false" outlineLevel="0" max="8" min="7" style="3" width="10.56"/>
    <col collapsed="false" customWidth="true" hidden="false" outlineLevel="0" max="9" min="9" style="5" width="16.99"/>
    <col collapsed="false" customWidth="false" hidden="false" outlineLevel="0" max="257" min="10" style="3" width="7.85"/>
  </cols>
  <sheetData>
    <row r="1" customFormat="false" ht="15" hidden="false" customHeight="false" outlineLevel="0" collapsed="false">
      <c r="B1" s="6" t="s">
        <v>0</v>
      </c>
      <c r="E1" s="7" t="s">
        <v>1</v>
      </c>
      <c r="F1" s="7"/>
      <c r="G1" s="7"/>
      <c r="H1" s="7"/>
    </row>
    <row r="2" customFormat="false" ht="14.25" hidden="false" customHeight="false" outlineLevel="0" collapsed="false">
      <c r="B2" s="6" t="s">
        <v>2</v>
      </c>
    </row>
    <row r="3" customFormat="false" ht="15" hidden="false" customHeight="false" outlineLevel="0" collapsed="false">
      <c r="B3" s="8"/>
    </row>
    <row r="4" customFormat="false" ht="14.25" hidden="false" customHeight="false" outlineLevel="0" collapsed="false">
      <c r="A4" s="9"/>
      <c r="B4" s="10"/>
      <c r="C4" s="11"/>
      <c r="D4" s="12"/>
      <c r="E4" s="12"/>
      <c r="F4" s="13"/>
      <c r="G4" s="14" t="s">
        <v>3</v>
      </c>
      <c r="H4" s="14"/>
    </row>
    <row r="5" customFormat="false" ht="18" hidden="false" customHeight="true" outlineLevel="0" collapsed="false">
      <c r="A5" s="9"/>
      <c r="B5" s="10"/>
      <c r="C5" s="15"/>
      <c r="D5" s="16" t="s">
        <v>4</v>
      </c>
      <c r="E5" s="17" t="s">
        <v>5</v>
      </c>
      <c r="F5" s="18" t="s">
        <v>6</v>
      </c>
      <c r="G5" s="17" t="s">
        <v>7</v>
      </c>
      <c r="H5" s="17" t="s">
        <v>8</v>
      </c>
    </row>
    <row r="6" customFormat="false" ht="40.5" hidden="false" customHeight="false" outlineLevel="0" collapsed="false">
      <c r="A6" s="19" t="s">
        <v>9</v>
      </c>
      <c r="B6" s="20" t="s">
        <v>10</v>
      </c>
      <c r="C6" s="21"/>
      <c r="D6" s="22" t="s">
        <v>11</v>
      </c>
      <c r="E6" s="23" t="s">
        <v>12</v>
      </c>
      <c r="F6" s="24" t="n">
        <v>-264393</v>
      </c>
      <c r="G6" s="25" t="s">
        <v>13</v>
      </c>
      <c r="H6" s="26" t="s">
        <v>14</v>
      </c>
      <c r="I6" s="27" t="s">
        <v>15</v>
      </c>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row>
    <row r="7" customFormat="false" ht="40.5" hidden="false" customHeight="false" outlineLevel="0" collapsed="false">
      <c r="A7" s="19" t="s">
        <v>16</v>
      </c>
      <c r="B7" s="20" t="s">
        <v>17</v>
      </c>
      <c r="C7" s="29"/>
      <c r="D7" s="22" t="s">
        <v>18</v>
      </c>
      <c r="E7" s="23" t="s">
        <v>12</v>
      </c>
      <c r="F7" s="24" t="n">
        <v>-393750</v>
      </c>
      <c r="G7" s="25" t="s">
        <v>13</v>
      </c>
      <c r="H7" s="26" t="s">
        <v>14</v>
      </c>
      <c r="I7" s="27" t="s">
        <v>15</v>
      </c>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row>
    <row r="8" customFormat="false" ht="40.5" hidden="false" customHeight="false" outlineLevel="0" collapsed="false">
      <c r="A8" s="19" t="s">
        <v>19</v>
      </c>
      <c r="B8" s="20" t="s">
        <v>20</v>
      </c>
      <c r="C8" s="29"/>
      <c r="D8" s="22" t="s">
        <v>21</v>
      </c>
      <c r="E8" s="23" t="s">
        <v>12</v>
      </c>
      <c r="F8" s="24" t="n">
        <v>0</v>
      </c>
      <c r="G8" s="25" t="s">
        <v>22</v>
      </c>
      <c r="H8" s="26" t="s">
        <v>23</v>
      </c>
      <c r="I8" s="27" t="s">
        <v>15</v>
      </c>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row>
    <row r="9" customFormat="false" ht="118.5" hidden="false" customHeight="true" outlineLevel="0" collapsed="false">
      <c r="A9" s="19" t="s">
        <v>24</v>
      </c>
      <c r="B9" s="30" t="s">
        <v>25</v>
      </c>
      <c r="C9" s="31"/>
      <c r="D9" s="32" t="s">
        <v>26</v>
      </c>
      <c r="E9" s="33" t="s">
        <v>12</v>
      </c>
      <c r="F9" s="34" t="n">
        <v>-95130</v>
      </c>
      <c r="G9" s="35" t="s">
        <v>13</v>
      </c>
      <c r="H9" s="36" t="s">
        <v>14</v>
      </c>
      <c r="I9" s="27" t="s">
        <v>15</v>
      </c>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row>
    <row r="10" customFormat="false" ht="29.25" hidden="false" customHeight="true" outlineLevel="0" collapsed="false">
      <c r="A10" s="19" t="s">
        <v>27</v>
      </c>
      <c r="B10" s="20" t="s">
        <v>28</v>
      </c>
      <c r="C10" s="21"/>
      <c r="D10" s="22" t="s">
        <v>29</v>
      </c>
      <c r="E10" s="23" t="s">
        <v>12</v>
      </c>
      <c r="F10" s="24" t="n">
        <v>0</v>
      </c>
      <c r="G10" s="25" t="s">
        <v>13</v>
      </c>
      <c r="H10" s="26" t="s">
        <v>14</v>
      </c>
      <c r="I10" s="27" t="s">
        <v>15</v>
      </c>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row>
    <row r="11" customFormat="false" ht="48.75" hidden="false" customHeight="true" outlineLevel="0" collapsed="false">
      <c r="A11" s="19" t="s">
        <v>30</v>
      </c>
      <c r="B11" s="20" t="s">
        <v>31</v>
      </c>
      <c r="C11" s="29"/>
      <c r="D11" s="22" t="s">
        <v>32</v>
      </c>
      <c r="E11" s="23" t="s">
        <v>33</v>
      </c>
      <c r="F11" s="24" t="n">
        <v>-50450</v>
      </c>
      <c r="G11" s="23" t="s">
        <v>34</v>
      </c>
      <c r="H11" s="26" t="s">
        <v>14</v>
      </c>
      <c r="I11" s="27" t="s">
        <v>35</v>
      </c>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row>
    <row r="12" customFormat="false" ht="15" hidden="false" customHeight="true" outlineLevel="0" collapsed="false">
      <c r="A12" s="37" t="s">
        <v>36</v>
      </c>
      <c r="B12" s="38" t="s">
        <v>37</v>
      </c>
      <c r="C12" s="29"/>
      <c r="D12" s="22" t="s">
        <v>38</v>
      </c>
      <c r="E12" s="23" t="s">
        <v>33</v>
      </c>
      <c r="F12" s="24" t="n">
        <v>-91000</v>
      </c>
      <c r="G12" s="23" t="s">
        <v>34</v>
      </c>
      <c r="H12" s="26" t="s">
        <v>14</v>
      </c>
      <c r="I12" s="27" t="s">
        <v>35</v>
      </c>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row>
    <row r="13" customFormat="false" ht="15" hidden="false" customHeight="true" outlineLevel="0" collapsed="false">
      <c r="A13" s="19" t="s">
        <v>39</v>
      </c>
      <c r="B13" s="20" t="s">
        <v>40</v>
      </c>
      <c r="C13" s="39"/>
      <c r="D13" s="32" t="s">
        <v>41</v>
      </c>
      <c r="E13" s="23" t="s">
        <v>33</v>
      </c>
      <c r="F13" s="34" t="n">
        <v>0</v>
      </c>
      <c r="G13" s="23" t="s">
        <v>42</v>
      </c>
      <c r="H13" s="40" t="s">
        <v>43</v>
      </c>
      <c r="I13" s="27"/>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row>
    <row r="14" customFormat="false" ht="39.75" hidden="false" customHeight="true" outlineLevel="0" collapsed="false">
      <c r="A14" s="19" t="s">
        <v>44</v>
      </c>
      <c r="B14" s="20" t="s">
        <v>45</v>
      </c>
      <c r="C14" s="21"/>
      <c r="D14" s="22" t="s">
        <v>46</v>
      </c>
      <c r="E14" s="20" t="s">
        <v>47</v>
      </c>
      <c r="F14" s="24" t="n">
        <v>-86000</v>
      </c>
      <c r="G14" s="38" t="s">
        <v>48</v>
      </c>
      <c r="H14" s="41" t="s">
        <v>49</v>
      </c>
      <c r="I14" s="27" t="s">
        <v>35</v>
      </c>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row>
    <row r="15" customFormat="false" ht="69" hidden="false" customHeight="true" outlineLevel="0" collapsed="false">
      <c r="A15" s="42" t="s">
        <v>50</v>
      </c>
      <c r="B15" s="43" t="s">
        <v>51</v>
      </c>
      <c r="C15" s="44"/>
      <c r="D15" s="45" t="s">
        <v>52</v>
      </c>
      <c r="E15" s="43" t="s">
        <v>47</v>
      </c>
      <c r="F15" s="46" t="n">
        <v>-1800000</v>
      </c>
      <c r="G15" s="47" t="s">
        <v>48</v>
      </c>
      <c r="H15" s="48" t="s">
        <v>49</v>
      </c>
      <c r="I15" s="5" t="s">
        <v>15</v>
      </c>
    </row>
    <row r="16" customFormat="false" ht="83.25" hidden="false" customHeight="true" outlineLevel="0" collapsed="false">
      <c r="A16" s="49" t="s">
        <v>53</v>
      </c>
      <c r="B16" s="50" t="s">
        <v>54</v>
      </c>
      <c r="C16" s="51"/>
      <c r="D16" s="45" t="s">
        <v>55</v>
      </c>
      <c r="E16" s="52" t="s">
        <v>33</v>
      </c>
      <c r="F16" s="46" t="n">
        <f aca="false">-(378000+500000+1200000+22152)</f>
        <v>-2100152</v>
      </c>
      <c r="G16" s="47" t="s">
        <v>34</v>
      </c>
      <c r="H16" s="47" t="s">
        <v>56</v>
      </c>
      <c r="I16" s="5" t="s">
        <v>35</v>
      </c>
    </row>
    <row r="17" customFormat="false" ht="49.5" hidden="false" customHeight="true" outlineLevel="0" collapsed="false">
      <c r="A17" s="19" t="s">
        <v>57</v>
      </c>
      <c r="B17" s="20" t="s">
        <v>58</v>
      </c>
      <c r="C17" s="53"/>
      <c r="D17" s="54" t="s">
        <v>59</v>
      </c>
      <c r="E17" s="55" t="s">
        <v>12</v>
      </c>
      <c r="F17" s="56" t="n">
        <v>-337987</v>
      </c>
      <c r="G17" s="57" t="s">
        <v>13</v>
      </c>
      <c r="H17" s="57" t="s">
        <v>14</v>
      </c>
      <c r="I17" s="27" t="s">
        <v>15</v>
      </c>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row>
    <row r="18" customFormat="false" ht="34.5" hidden="false" customHeight="true" outlineLevel="0" collapsed="false">
      <c r="A18" s="19"/>
      <c r="B18" s="20"/>
      <c r="C18" s="58"/>
      <c r="D18" s="59" t="s">
        <v>60</v>
      </c>
      <c r="E18" s="60"/>
      <c r="F18" s="61"/>
      <c r="G18" s="62"/>
      <c r="H18" s="62"/>
      <c r="I18" s="27"/>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row>
    <row r="19" customFormat="false" ht="42" hidden="false" customHeight="true" outlineLevel="0" collapsed="false">
      <c r="A19" s="63" t="s">
        <v>61</v>
      </c>
      <c r="B19" s="50" t="s">
        <v>62</v>
      </c>
      <c r="C19" s="64"/>
      <c r="D19" s="65" t="s">
        <v>63</v>
      </c>
      <c r="E19" s="66" t="s">
        <v>33</v>
      </c>
      <c r="F19" s="67" t="n">
        <v>0</v>
      </c>
      <c r="G19" s="43" t="s">
        <v>64</v>
      </c>
      <c r="H19" s="50" t="s">
        <v>43</v>
      </c>
    </row>
    <row r="20" customFormat="false" ht="27" hidden="false" customHeight="true" outlineLevel="0" collapsed="false">
      <c r="A20" s="49" t="s">
        <v>65</v>
      </c>
      <c r="B20" s="50" t="s">
        <v>66</v>
      </c>
      <c r="C20" s="68"/>
      <c r="D20" s="69" t="s">
        <v>67</v>
      </c>
      <c r="E20" s="70" t="s">
        <v>33</v>
      </c>
      <c r="F20" s="71" t="n">
        <v>-500000</v>
      </c>
      <c r="G20" s="72" t="s">
        <v>68</v>
      </c>
      <c r="H20" s="73" t="s">
        <v>69</v>
      </c>
      <c r="I20" s="5" t="s">
        <v>35</v>
      </c>
    </row>
    <row r="21" customFormat="false" ht="56.25" hidden="false" customHeight="true" outlineLevel="0" collapsed="false">
      <c r="A21" s="49"/>
      <c r="B21" s="50"/>
      <c r="C21" s="68"/>
      <c r="D21" s="69"/>
      <c r="E21" s="49"/>
      <c r="F21" s="71"/>
      <c r="G21" s="72" t="s">
        <v>70</v>
      </c>
      <c r="H21" s="74"/>
    </row>
    <row r="22" customFormat="false" ht="39.75" hidden="false" customHeight="true" outlineLevel="0" collapsed="false">
      <c r="A22" s="75" t="s">
        <v>71</v>
      </c>
      <c r="B22" s="76" t="s">
        <v>72</v>
      </c>
      <c r="C22" s="77"/>
      <c r="D22" s="78" t="s">
        <v>73</v>
      </c>
      <c r="E22" s="66" t="s">
        <v>33</v>
      </c>
      <c r="F22" s="79" t="n">
        <v>-5000000</v>
      </c>
      <c r="G22" s="80" t="s">
        <v>74</v>
      </c>
      <c r="H22" s="81" t="s">
        <v>75</v>
      </c>
      <c r="I22" s="5" t="s">
        <v>35</v>
      </c>
    </row>
    <row r="23" customFormat="false" ht="35.25" hidden="false" customHeight="true" outlineLevel="0" collapsed="false">
      <c r="A23" s="49" t="s">
        <v>76</v>
      </c>
      <c r="B23" s="43" t="s">
        <v>77</v>
      </c>
      <c r="C23" s="82"/>
      <c r="D23" s="83" t="s">
        <v>78</v>
      </c>
      <c r="E23" s="84" t="s">
        <v>33</v>
      </c>
      <c r="F23" s="85" t="n">
        <v>14167840</v>
      </c>
      <c r="G23" s="86" t="s">
        <v>79</v>
      </c>
      <c r="H23" s="87" t="s">
        <v>56</v>
      </c>
    </row>
    <row r="24" customFormat="false" ht="27" hidden="false" customHeight="true" outlineLevel="0" collapsed="false">
      <c r="A24" s="49"/>
      <c r="B24" s="43"/>
      <c r="C24" s="68"/>
      <c r="D24" s="69" t="s">
        <v>80</v>
      </c>
      <c r="E24" s="88" t="s">
        <v>33</v>
      </c>
      <c r="F24" s="71" t="n">
        <v>-18792046</v>
      </c>
      <c r="G24" s="72" t="s">
        <v>79</v>
      </c>
      <c r="H24" s="73" t="s">
        <v>56</v>
      </c>
      <c r="I24" s="5" t="s">
        <v>35</v>
      </c>
    </row>
    <row r="25" customFormat="false" ht="24.75" hidden="false" customHeight="true" outlineLevel="0" collapsed="false">
      <c r="A25" s="49"/>
      <c r="B25" s="43"/>
      <c r="C25" s="68"/>
      <c r="D25" s="69" t="s">
        <v>81</v>
      </c>
      <c r="E25" s="47" t="s">
        <v>33</v>
      </c>
      <c r="F25" s="46" t="n">
        <v>-2472000</v>
      </c>
      <c r="G25" s="89" t="s">
        <v>79</v>
      </c>
      <c r="H25" s="47" t="s">
        <v>56</v>
      </c>
      <c r="I25" s="90" t="s">
        <v>35</v>
      </c>
    </row>
    <row r="26" customFormat="false" ht="13.5" hidden="false" customHeight="false" outlineLevel="0" collapsed="false">
      <c r="A26" s="49"/>
      <c r="B26" s="43"/>
      <c r="C26" s="44"/>
      <c r="D26" s="91" t="s">
        <v>82</v>
      </c>
      <c r="E26" s="47"/>
      <c r="F26" s="46"/>
      <c r="G26" s="89"/>
      <c r="H26" s="47"/>
      <c r="I26" s="90"/>
    </row>
    <row r="27" customFormat="false" ht="40.5" hidden="false" customHeight="true" outlineLevel="0" collapsed="false">
      <c r="A27" s="49" t="s">
        <v>83</v>
      </c>
      <c r="B27" s="76" t="s">
        <v>84</v>
      </c>
      <c r="C27" s="92"/>
      <c r="D27" s="78" t="s">
        <v>85</v>
      </c>
      <c r="E27" s="84" t="s">
        <v>33</v>
      </c>
      <c r="F27" s="93" t="n">
        <v>-10258000</v>
      </c>
      <c r="G27" s="94" t="s">
        <v>86</v>
      </c>
      <c r="H27" s="95" t="s">
        <v>87</v>
      </c>
      <c r="I27" s="5" t="s">
        <v>35</v>
      </c>
    </row>
    <row r="28" customFormat="false" ht="27" hidden="false" customHeight="false" outlineLevel="0" collapsed="false">
      <c r="A28" s="49"/>
      <c r="B28" s="76"/>
      <c r="C28" s="96"/>
      <c r="D28" s="78"/>
      <c r="E28" s="97"/>
      <c r="F28" s="98"/>
      <c r="G28" s="99"/>
      <c r="H28" s="100" t="s">
        <v>88</v>
      </c>
    </row>
    <row r="29" customFormat="false" ht="13.5" hidden="false" customHeight="true" outlineLevel="0" collapsed="false">
      <c r="A29" s="49" t="s">
        <v>89</v>
      </c>
      <c r="B29" s="76" t="s">
        <v>90</v>
      </c>
      <c r="C29" s="101"/>
      <c r="D29" s="78" t="s">
        <v>91</v>
      </c>
      <c r="E29" s="84" t="s">
        <v>33</v>
      </c>
      <c r="F29" s="93" t="n">
        <v>6170208</v>
      </c>
      <c r="G29" s="76" t="s">
        <v>92</v>
      </c>
      <c r="H29" s="102"/>
      <c r="I29" s="5" t="s">
        <v>35</v>
      </c>
    </row>
    <row r="30" customFormat="false" ht="13.5" hidden="false" customHeight="false" outlineLevel="0" collapsed="false">
      <c r="A30" s="49"/>
      <c r="B30" s="76"/>
      <c r="C30" s="96"/>
      <c r="D30" s="78"/>
      <c r="E30" s="47" t="s">
        <v>33</v>
      </c>
      <c r="F30" s="98" t="n">
        <v>-2000000</v>
      </c>
      <c r="G30" s="76"/>
      <c r="H30" s="103"/>
    </row>
    <row r="31" customFormat="false" ht="57" hidden="false" customHeight="true" outlineLevel="0" collapsed="false">
      <c r="A31" s="73" t="s">
        <v>93</v>
      </c>
      <c r="B31" s="76" t="s">
        <v>94</v>
      </c>
      <c r="C31" s="104"/>
      <c r="D31" s="105" t="s">
        <v>95</v>
      </c>
      <c r="E31" s="47" t="s">
        <v>33</v>
      </c>
      <c r="F31" s="46" t="n">
        <v>0</v>
      </c>
      <c r="G31" s="99" t="s">
        <v>96</v>
      </c>
      <c r="H31" s="100" t="s">
        <v>97</v>
      </c>
    </row>
    <row r="32" customFormat="false" ht="79.5" hidden="false" customHeight="true" outlineLevel="0" collapsed="false">
      <c r="A32" s="49" t="s">
        <v>98</v>
      </c>
      <c r="B32" s="76" t="s">
        <v>99</v>
      </c>
      <c r="C32" s="106"/>
      <c r="D32" s="107" t="s">
        <v>100</v>
      </c>
      <c r="E32" s="88" t="s">
        <v>33</v>
      </c>
      <c r="F32" s="71" t="n">
        <v>3261691</v>
      </c>
      <c r="G32" s="108" t="s">
        <v>101</v>
      </c>
      <c r="H32" s="73" t="s">
        <v>56</v>
      </c>
    </row>
    <row r="33" customFormat="false" ht="27" hidden="false" customHeight="false" outlineLevel="0" collapsed="false">
      <c r="A33" s="49"/>
      <c r="B33" s="76"/>
      <c r="C33" s="51"/>
      <c r="D33" s="105"/>
      <c r="E33" s="47" t="s">
        <v>33</v>
      </c>
      <c r="F33" s="98" t="n">
        <v>-500000</v>
      </c>
      <c r="G33" s="99" t="s">
        <v>101</v>
      </c>
      <c r="H33" s="48" t="s">
        <v>56</v>
      </c>
    </row>
    <row r="34" customFormat="false" ht="28.5" hidden="false" customHeight="true" outlineLevel="0" collapsed="false">
      <c r="A34" s="63" t="s">
        <v>102</v>
      </c>
      <c r="B34" s="76" t="s">
        <v>103</v>
      </c>
      <c r="C34" s="109"/>
      <c r="D34" s="78" t="s">
        <v>104</v>
      </c>
      <c r="E34" s="50" t="s">
        <v>33</v>
      </c>
      <c r="F34" s="79" t="n">
        <v>-8407582</v>
      </c>
      <c r="G34" s="76" t="s">
        <v>105</v>
      </c>
      <c r="H34" s="81" t="s">
        <v>56</v>
      </c>
      <c r="I34" s="5" t="s">
        <v>35</v>
      </c>
    </row>
    <row r="35" customFormat="false" ht="40.5" hidden="false" customHeight="false" outlineLevel="0" collapsed="false">
      <c r="A35" s="63" t="s">
        <v>106</v>
      </c>
      <c r="B35" s="76" t="s">
        <v>107</v>
      </c>
      <c r="C35" s="77"/>
      <c r="D35" s="109" t="s">
        <v>108</v>
      </c>
      <c r="E35" s="50" t="s">
        <v>33</v>
      </c>
      <c r="F35" s="79" t="n">
        <v>-3181000</v>
      </c>
      <c r="G35" s="76" t="s">
        <v>105</v>
      </c>
      <c r="H35" s="81" t="s">
        <v>75</v>
      </c>
      <c r="I35" s="5" t="s">
        <v>35</v>
      </c>
    </row>
    <row r="36" customFormat="false" ht="27" hidden="false" customHeight="true" outlineLevel="0" collapsed="false">
      <c r="A36" s="49" t="s">
        <v>109</v>
      </c>
      <c r="B36" s="76" t="s">
        <v>110</v>
      </c>
      <c r="C36" s="101"/>
      <c r="D36" s="110" t="s">
        <v>111</v>
      </c>
      <c r="E36" s="111" t="s">
        <v>33</v>
      </c>
      <c r="F36" s="93" t="n">
        <v>-35000</v>
      </c>
      <c r="G36" s="94" t="s">
        <v>112</v>
      </c>
      <c r="H36" s="86" t="s">
        <v>113</v>
      </c>
      <c r="I36" s="5" t="s">
        <v>35</v>
      </c>
    </row>
    <row r="37" customFormat="false" ht="13.5" hidden="false" customHeight="false" outlineLevel="0" collapsed="false">
      <c r="A37" s="49"/>
      <c r="B37" s="76"/>
      <c r="C37" s="96"/>
      <c r="D37" s="112"/>
      <c r="E37" s="97"/>
      <c r="F37" s="98"/>
      <c r="G37" s="99"/>
      <c r="H37" s="103"/>
    </row>
    <row r="38" customFormat="false" ht="27" hidden="false" customHeight="true" outlineLevel="0" collapsed="false">
      <c r="A38" s="70" t="s">
        <v>114</v>
      </c>
      <c r="B38" s="76" t="s">
        <v>115</v>
      </c>
      <c r="C38" s="92"/>
      <c r="D38" s="110" t="s">
        <v>116</v>
      </c>
      <c r="E38" s="111" t="s">
        <v>33</v>
      </c>
      <c r="F38" s="85" t="n">
        <v>4200000</v>
      </c>
      <c r="G38" s="94" t="s">
        <v>96</v>
      </c>
      <c r="H38" s="102"/>
      <c r="I38" s="5" t="s">
        <v>35</v>
      </c>
    </row>
    <row r="39" customFormat="false" ht="27" hidden="false" customHeight="false" outlineLevel="0" collapsed="false">
      <c r="A39" s="70"/>
      <c r="B39" s="76"/>
      <c r="C39" s="51"/>
      <c r="D39" s="105" t="s">
        <v>117</v>
      </c>
      <c r="E39" s="47" t="s">
        <v>33</v>
      </c>
      <c r="F39" s="46" t="n">
        <v>-2895000</v>
      </c>
      <c r="G39" s="99" t="s">
        <v>96</v>
      </c>
      <c r="H39" s="103"/>
      <c r="I39" s="5" t="s">
        <v>35</v>
      </c>
    </row>
    <row r="40" customFormat="false" ht="40.5" hidden="false" customHeight="false" outlineLevel="0" collapsed="false">
      <c r="A40" s="75" t="s">
        <v>118</v>
      </c>
      <c r="B40" s="43" t="s">
        <v>119</v>
      </c>
      <c r="C40" s="113"/>
      <c r="D40" s="69" t="s">
        <v>120</v>
      </c>
      <c r="E40" s="88" t="s">
        <v>33</v>
      </c>
      <c r="F40" s="114" t="n">
        <v>-1000000</v>
      </c>
      <c r="G40" s="72" t="s">
        <v>34</v>
      </c>
      <c r="H40" s="115"/>
      <c r="I40" s="116"/>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7"/>
      <c r="IP40" s="117"/>
      <c r="IQ40" s="117"/>
      <c r="IR40" s="117"/>
      <c r="IS40" s="117"/>
      <c r="IT40" s="117"/>
      <c r="IU40" s="117"/>
      <c r="IV40" s="117"/>
      <c r="IW40" s="117"/>
    </row>
    <row r="41" customFormat="false" ht="13.5" hidden="false" customHeight="false" outlineLevel="0" collapsed="false">
      <c r="A41" s="75" t="s">
        <v>121</v>
      </c>
      <c r="B41" s="43" t="s">
        <v>122</v>
      </c>
      <c r="C41" s="118"/>
      <c r="D41" s="65" t="s">
        <v>123</v>
      </c>
      <c r="E41" s="50" t="s">
        <v>33</v>
      </c>
      <c r="F41" s="119" t="n">
        <v>-3000000</v>
      </c>
      <c r="G41" s="43" t="s">
        <v>34</v>
      </c>
      <c r="H41" s="120"/>
      <c r="I41" s="5" t="s">
        <v>35</v>
      </c>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c r="GF41" s="117"/>
      <c r="GG41" s="117"/>
      <c r="GH41" s="117"/>
      <c r="GI41" s="117"/>
      <c r="GJ41" s="117"/>
      <c r="GK41" s="117"/>
      <c r="GL41" s="117"/>
      <c r="GM41" s="117"/>
      <c r="GN41" s="117"/>
      <c r="GO41" s="117"/>
      <c r="GP41" s="117"/>
      <c r="GQ41" s="117"/>
      <c r="GR41" s="117"/>
      <c r="GS41" s="117"/>
      <c r="GT41" s="117"/>
      <c r="GU41" s="117"/>
      <c r="GV41" s="117"/>
      <c r="GW41" s="117"/>
      <c r="GX41" s="117"/>
      <c r="GY41" s="117"/>
      <c r="GZ41" s="117"/>
      <c r="HA41" s="117"/>
      <c r="HB41" s="117"/>
      <c r="HC41" s="117"/>
      <c r="HD41" s="117"/>
      <c r="HE41" s="117"/>
      <c r="HF41" s="117"/>
      <c r="HG41" s="117"/>
      <c r="HH41" s="117"/>
      <c r="HI41" s="117"/>
      <c r="HJ41" s="117"/>
      <c r="HK41" s="117"/>
      <c r="HL41" s="117"/>
      <c r="HM41" s="117"/>
      <c r="HN41" s="117"/>
      <c r="HO41" s="117"/>
      <c r="HP41" s="117"/>
      <c r="HQ41" s="117"/>
      <c r="HR41" s="117"/>
      <c r="HS41" s="117"/>
      <c r="HT41" s="117"/>
      <c r="HU41" s="117"/>
      <c r="HV41" s="117"/>
      <c r="HW41" s="117"/>
      <c r="HX41" s="117"/>
      <c r="HY41" s="117"/>
      <c r="HZ41" s="117"/>
      <c r="IA41" s="117"/>
      <c r="IB41" s="117"/>
      <c r="IC41" s="117"/>
      <c r="ID41" s="117"/>
      <c r="IE41" s="117"/>
      <c r="IF41" s="117"/>
      <c r="IG41" s="117"/>
      <c r="IH41" s="117"/>
      <c r="II41" s="117"/>
      <c r="IJ41" s="117"/>
      <c r="IK41" s="117"/>
      <c r="IL41" s="117"/>
      <c r="IM41" s="117"/>
      <c r="IN41" s="117"/>
      <c r="IO41" s="117"/>
      <c r="IP41" s="117"/>
      <c r="IQ41" s="117"/>
      <c r="IR41" s="117"/>
      <c r="IS41" s="117"/>
      <c r="IT41" s="117"/>
      <c r="IU41" s="117"/>
      <c r="IV41" s="117"/>
      <c r="IW41" s="117"/>
    </row>
    <row r="42" customFormat="false" ht="142.5" hidden="false" customHeight="true" outlineLevel="0" collapsed="false">
      <c r="A42" s="75" t="s">
        <v>124</v>
      </c>
      <c r="B42" s="43" t="s">
        <v>125</v>
      </c>
      <c r="C42" s="113"/>
      <c r="D42" s="69" t="s">
        <v>126</v>
      </c>
      <c r="E42" s="121" t="s">
        <v>127</v>
      </c>
      <c r="F42" s="114" t="n">
        <v>-1000000</v>
      </c>
      <c r="G42" s="72" t="s">
        <v>128</v>
      </c>
      <c r="H42" s="115"/>
      <c r="I42" s="5" t="s">
        <v>35</v>
      </c>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c r="ID42" s="117"/>
      <c r="IE42" s="117"/>
      <c r="IF42" s="117"/>
      <c r="IG42" s="117"/>
      <c r="IH42" s="117"/>
      <c r="II42" s="117"/>
      <c r="IJ42" s="117"/>
      <c r="IK42" s="117"/>
      <c r="IL42" s="117"/>
      <c r="IM42" s="117"/>
      <c r="IN42" s="117"/>
      <c r="IO42" s="117"/>
      <c r="IP42" s="117"/>
      <c r="IQ42" s="117"/>
      <c r="IR42" s="117"/>
      <c r="IS42" s="117"/>
      <c r="IT42" s="117"/>
      <c r="IU42" s="117"/>
      <c r="IV42" s="117"/>
      <c r="IW42" s="117"/>
    </row>
    <row r="43" customFormat="false" ht="31.5" hidden="false" customHeight="true" outlineLevel="0" collapsed="false">
      <c r="A43" s="75" t="s">
        <v>129</v>
      </c>
      <c r="B43" s="43" t="s">
        <v>130</v>
      </c>
      <c r="C43" s="118"/>
      <c r="D43" s="65" t="s">
        <v>131</v>
      </c>
      <c r="E43" s="50" t="s">
        <v>33</v>
      </c>
      <c r="F43" s="119" t="n">
        <v>-3334000</v>
      </c>
      <c r="G43" s="43" t="s">
        <v>96</v>
      </c>
      <c r="H43" s="120"/>
      <c r="I43" s="116"/>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c r="GF43" s="117"/>
      <c r="GG43" s="117"/>
      <c r="GH43" s="117"/>
      <c r="GI43" s="117"/>
      <c r="GJ43" s="117"/>
      <c r="GK43" s="117"/>
      <c r="GL43" s="117"/>
      <c r="GM43" s="117"/>
      <c r="GN43" s="117"/>
      <c r="GO43" s="117"/>
      <c r="GP43" s="117"/>
      <c r="GQ43" s="117"/>
      <c r="GR43" s="117"/>
      <c r="GS43" s="117"/>
      <c r="GT43" s="117"/>
      <c r="GU43" s="117"/>
      <c r="GV43" s="117"/>
      <c r="GW43" s="117"/>
      <c r="GX43" s="117"/>
      <c r="GY43" s="117"/>
      <c r="GZ43" s="117"/>
      <c r="HA43" s="117"/>
      <c r="HB43" s="117"/>
      <c r="HC43" s="117"/>
      <c r="HD43" s="117"/>
      <c r="HE43" s="117"/>
      <c r="HF43" s="117"/>
      <c r="HG43" s="117"/>
      <c r="HH43" s="117"/>
      <c r="HI43" s="117"/>
      <c r="HJ43" s="117"/>
      <c r="HK43" s="117"/>
      <c r="HL43" s="117"/>
      <c r="HM43" s="117"/>
      <c r="HN43" s="117"/>
      <c r="HO43" s="117"/>
      <c r="HP43" s="117"/>
      <c r="HQ43" s="117"/>
      <c r="HR43" s="117"/>
      <c r="HS43" s="117"/>
      <c r="HT43" s="117"/>
      <c r="HU43" s="117"/>
      <c r="HV43" s="117"/>
      <c r="HW43" s="117"/>
      <c r="HX43" s="117"/>
      <c r="HY43" s="117"/>
      <c r="HZ43" s="117"/>
      <c r="IA43" s="117"/>
      <c r="IB43" s="117"/>
      <c r="IC43" s="117"/>
      <c r="ID43" s="117"/>
      <c r="IE43" s="117"/>
      <c r="IF43" s="117"/>
      <c r="IG43" s="117"/>
      <c r="IH43" s="117"/>
      <c r="II43" s="117"/>
      <c r="IJ43" s="117"/>
      <c r="IK43" s="117"/>
      <c r="IL43" s="117"/>
      <c r="IM43" s="117"/>
      <c r="IN43" s="117"/>
      <c r="IO43" s="117"/>
      <c r="IP43" s="117"/>
      <c r="IQ43" s="117"/>
      <c r="IR43" s="117"/>
      <c r="IS43" s="117"/>
      <c r="IT43" s="117"/>
      <c r="IU43" s="117"/>
      <c r="IV43" s="117"/>
      <c r="IW43" s="117"/>
    </row>
    <row r="44" customFormat="false" ht="42" hidden="false" customHeight="true" outlineLevel="0" collapsed="false">
      <c r="A44" s="42" t="s">
        <v>132</v>
      </c>
      <c r="B44" s="43" t="s">
        <v>133</v>
      </c>
      <c r="C44" s="104"/>
      <c r="D44" s="45" t="s">
        <v>134</v>
      </c>
      <c r="E44" s="47" t="s">
        <v>33</v>
      </c>
      <c r="F44" s="122" t="n">
        <v>-3507653</v>
      </c>
      <c r="G44" s="89" t="s">
        <v>135</v>
      </c>
      <c r="H44" s="123"/>
      <c r="I44" s="5" t="s">
        <v>35</v>
      </c>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c r="IR44" s="117"/>
      <c r="IS44" s="117"/>
      <c r="IT44" s="117"/>
      <c r="IU44" s="117"/>
      <c r="IV44" s="117"/>
      <c r="IW44" s="117"/>
    </row>
    <row r="45" customFormat="false" ht="41.25" hidden="false" customHeight="true" outlineLevel="0" collapsed="false">
      <c r="A45" s="75" t="s">
        <v>136</v>
      </c>
      <c r="B45" s="43" t="s">
        <v>137</v>
      </c>
      <c r="C45" s="51"/>
      <c r="D45" s="45" t="s">
        <v>138</v>
      </c>
      <c r="E45" s="47" t="s">
        <v>33</v>
      </c>
      <c r="F45" s="122" t="n">
        <v>-2193093</v>
      </c>
      <c r="G45" s="89" t="s">
        <v>139</v>
      </c>
      <c r="H45" s="123"/>
      <c r="I45" s="5" t="s">
        <v>35</v>
      </c>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c r="GU45" s="117"/>
      <c r="GV45" s="117"/>
      <c r="GW45" s="117"/>
      <c r="GX45" s="117"/>
      <c r="GY45" s="117"/>
      <c r="GZ45" s="117"/>
      <c r="HA45" s="117"/>
      <c r="HB45" s="117"/>
      <c r="HC45" s="117"/>
      <c r="HD45" s="117"/>
      <c r="HE45" s="117"/>
      <c r="HF45" s="117"/>
      <c r="HG45" s="117"/>
      <c r="HH45" s="117"/>
      <c r="HI45" s="117"/>
      <c r="HJ45" s="117"/>
      <c r="HK45" s="117"/>
      <c r="HL45" s="117"/>
      <c r="HM45" s="117"/>
      <c r="HN45" s="117"/>
      <c r="HO45" s="117"/>
      <c r="HP45" s="117"/>
      <c r="HQ45" s="117"/>
      <c r="HR45" s="117"/>
      <c r="HS45" s="117"/>
      <c r="HT45" s="117"/>
      <c r="HU45" s="117"/>
      <c r="HV45" s="117"/>
      <c r="HW45" s="117"/>
      <c r="HX45" s="117"/>
      <c r="HY45" s="117"/>
      <c r="HZ45" s="117"/>
      <c r="IA45" s="117"/>
      <c r="IB45" s="117"/>
      <c r="IC45" s="117"/>
      <c r="ID45" s="117"/>
      <c r="IE45" s="117"/>
      <c r="IF45" s="117"/>
      <c r="IG45" s="117"/>
      <c r="IH45" s="117"/>
      <c r="II45" s="117"/>
      <c r="IJ45" s="117"/>
      <c r="IK45" s="117"/>
      <c r="IL45" s="117"/>
      <c r="IM45" s="117"/>
      <c r="IN45" s="117"/>
      <c r="IO45" s="117"/>
      <c r="IP45" s="117"/>
      <c r="IQ45" s="117"/>
      <c r="IR45" s="117"/>
      <c r="IS45" s="117"/>
      <c r="IT45" s="117"/>
      <c r="IU45" s="117"/>
      <c r="IV45" s="117"/>
      <c r="IW45" s="117"/>
    </row>
    <row r="46" customFormat="false" ht="41.25" hidden="false" customHeight="true" outlineLevel="0" collapsed="false">
      <c r="A46" s="75" t="s">
        <v>140</v>
      </c>
      <c r="B46" s="43" t="s">
        <v>141</v>
      </c>
      <c r="C46" s="113"/>
      <c r="D46" s="69" t="s">
        <v>142</v>
      </c>
      <c r="E46" s="88" t="s">
        <v>33</v>
      </c>
      <c r="F46" s="114" t="n">
        <v>-75000000</v>
      </c>
      <c r="G46" s="72" t="s">
        <v>34</v>
      </c>
      <c r="H46" s="115"/>
      <c r="I46" s="5" t="s">
        <v>35</v>
      </c>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117"/>
      <c r="GF46" s="117"/>
      <c r="GG46" s="117"/>
      <c r="GH46" s="117"/>
      <c r="GI46" s="117"/>
      <c r="GJ46" s="117"/>
      <c r="GK46" s="117"/>
      <c r="GL46" s="117"/>
      <c r="GM46" s="117"/>
      <c r="GN46" s="117"/>
      <c r="GO46" s="117"/>
      <c r="GP46" s="117"/>
      <c r="GQ46" s="117"/>
      <c r="GR46" s="117"/>
      <c r="GS46" s="117"/>
      <c r="GT46" s="117"/>
      <c r="GU46" s="117"/>
      <c r="GV46" s="117"/>
      <c r="GW46" s="117"/>
      <c r="GX46" s="117"/>
      <c r="GY46" s="117"/>
      <c r="GZ46" s="117"/>
      <c r="HA46" s="117"/>
      <c r="HB46" s="117"/>
      <c r="HC46" s="117"/>
      <c r="HD46" s="117"/>
      <c r="HE46" s="117"/>
      <c r="HF46" s="117"/>
      <c r="HG46" s="117"/>
      <c r="HH46" s="117"/>
      <c r="HI46" s="117"/>
      <c r="HJ46" s="117"/>
      <c r="HK46" s="117"/>
      <c r="HL46" s="117"/>
      <c r="HM46" s="117"/>
      <c r="HN46" s="117"/>
      <c r="HO46" s="117"/>
      <c r="HP46" s="117"/>
      <c r="HQ46" s="117"/>
      <c r="HR46" s="117"/>
      <c r="HS46" s="117"/>
      <c r="HT46" s="117"/>
      <c r="HU46" s="117"/>
      <c r="HV46" s="117"/>
      <c r="HW46" s="117"/>
      <c r="HX46" s="117"/>
      <c r="HY46" s="117"/>
      <c r="HZ46" s="117"/>
      <c r="IA46" s="117"/>
      <c r="IB46" s="117"/>
      <c r="IC46" s="117"/>
      <c r="ID46" s="117"/>
      <c r="IE46" s="117"/>
      <c r="IF46" s="117"/>
      <c r="IG46" s="117"/>
      <c r="IH46" s="117"/>
      <c r="II46" s="117"/>
      <c r="IJ46" s="117"/>
      <c r="IK46" s="117"/>
      <c r="IL46" s="117"/>
      <c r="IM46" s="117"/>
      <c r="IN46" s="117"/>
      <c r="IO46" s="117"/>
      <c r="IP46" s="117"/>
      <c r="IQ46" s="117"/>
      <c r="IR46" s="117"/>
      <c r="IS46" s="117"/>
      <c r="IT46" s="117"/>
      <c r="IU46" s="117"/>
      <c r="IV46" s="117"/>
      <c r="IW46" s="117"/>
    </row>
    <row r="47" customFormat="false" ht="31.5" hidden="false" customHeight="true" outlineLevel="0" collapsed="false">
      <c r="A47" s="75" t="s">
        <v>143</v>
      </c>
      <c r="B47" s="43" t="s">
        <v>144</v>
      </c>
      <c r="C47" s="118"/>
      <c r="D47" s="65" t="s">
        <v>145</v>
      </c>
      <c r="E47" s="50" t="s">
        <v>33</v>
      </c>
      <c r="F47" s="119" t="n">
        <v>-1986489</v>
      </c>
      <c r="G47" s="43" t="s">
        <v>146</v>
      </c>
      <c r="H47" s="120"/>
      <c r="I47" s="5" t="s">
        <v>35</v>
      </c>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7"/>
      <c r="FQ47" s="117"/>
      <c r="FR47" s="117"/>
      <c r="FS47" s="117"/>
      <c r="FT47" s="117"/>
      <c r="FU47" s="117"/>
      <c r="FV47" s="117"/>
      <c r="FW47" s="117"/>
      <c r="FX47" s="117"/>
      <c r="FY47" s="117"/>
      <c r="FZ47" s="117"/>
      <c r="GA47" s="117"/>
      <c r="GB47" s="117"/>
      <c r="GC47" s="117"/>
      <c r="GD47" s="117"/>
      <c r="GE47" s="117"/>
      <c r="GF47" s="117"/>
      <c r="GG47" s="117"/>
      <c r="GH47" s="117"/>
      <c r="GI47" s="117"/>
      <c r="GJ47" s="117"/>
      <c r="GK47" s="117"/>
      <c r="GL47" s="117"/>
      <c r="GM47" s="117"/>
      <c r="GN47" s="117"/>
      <c r="GO47" s="117"/>
      <c r="GP47" s="117"/>
      <c r="GQ47" s="117"/>
      <c r="GR47" s="117"/>
      <c r="GS47" s="117"/>
      <c r="GT47" s="117"/>
      <c r="GU47" s="117"/>
      <c r="GV47" s="117"/>
      <c r="GW47" s="117"/>
      <c r="GX47" s="117"/>
      <c r="GY47" s="117"/>
      <c r="GZ47" s="117"/>
      <c r="HA47" s="117"/>
      <c r="HB47" s="117"/>
      <c r="HC47" s="117"/>
      <c r="HD47" s="117"/>
      <c r="HE47" s="117"/>
      <c r="HF47" s="117"/>
      <c r="HG47" s="117"/>
      <c r="HH47" s="117"/>
      <c r="HI47" s="117"/>
      <c r="HJ47" s="117"/>
      <c r="HK47" s="117"/>
      <c r="HL47" s="117"/>
      <c r="HM47" s="117"/>
      <c r="HN47" s="117"/>
      <c r="HO47" s="117"/>
      <c r="HP47" s="117"/>
      <c r="HQ47" s="117"/>
      <c r="HR47" s="117"/>
      <c r="HS47" s="117"/>
      <c r="HT47" s="117"/>
      <c r="HU47" s="117"/>
      <c r="HV47" s="117"/>
      <c r="HW47" s="117"/>
      <c r="HX47" s="117"/>
      <c r="HY47" s="117"/>
      <c r="HZ47" s="117"/>
      <c r="IA47" s="117"/>
      <c r="IB47" s="117"/>
      <c r="IC47" s="117"/>
      <c r="ID47" s="117"/>
      <c r="IE47" s="117"/>
      <c r="IF47" s="117"/>
      <c r="IG47" s="117"/>
      <c r="IH47" s="117"/>
      <c r="II47" s="117"/>
      <c r="IJ47" s="117"/>
      <c r="IK47" s="117"/>
      <c r="IL47" s="117"/>
      <c r="IM47" s="117"/>
      <c r="IN47" s="117"/>
      <c r="IO47" s="117"/>
      <c r="IP47" s="117"/>
      <c r="IQ47" s="117"/>
      <c r="IR47" s="117"/>
      <c r="IS47" s="117"/>
      <c r="IT47" s="117"/>
      <c r="IU47" s="117"/>
      <c r="IV47" s="117"/>
      <c r="IW47" s="117"/>
    </row>
    <row r="48" customFormat="false" ht="33" hidden="false" customHeight="true" outlineLevel="0" collapsed="false">
      <c r="A48" s="75" t="s">
        <v>147</v>
      </c>
      <c r="B48" s="43" t="s">
        <v>148</v>
      </c>
      <c r="C48" s="124"/>
      <c r="D48" s="65" t="s">
        <v>149</v>
      </c>
      <c r="E48" s="50" t="s">
        <v>33</v>
      </c>
      <c r="F48" s="119" t="n">
        <v>0</v>
      </c>
      <c r="G48" s="43" t="s">
        <v>74</v>
      </c>
      <c r="H48" s="120"/>
      <c r="I48" s="116"/>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17"/>
      <c r="EC48" s="117"/>
      <c r="ED48" s="117"/>
      <c r="EE48" s="117"/>
      <c r="EF48" s="117"/>
      <c r="EG48" s="117"/>
      <c r="EH48" s="117"/>
      <c r="EI48" s="117"/>
      <c r="EJ48" s="117"/>
      <c r="EK48" s="117"/>
      <c r="EL48" s="117"/>
      <c r="EM48" s="117"/>
      <c r="EN48" s="117"/>
      <c r="EO48" s="117"/>
      <c r="EP48" s="117"/>
      <c r="EQ48" s="117"/>
      <c r="ER48" s="117"/>
      <c r="ES48" s="117"/>
      <c r="ET48" s="117"/>
      <c r="EU48" s="117"/>
      <c r="EV48" s="117"/>
      <c r="EW48" s="117"/>
      <c r="EX48" s="117"/>
      <c r="EY48" s="117"/>
      <c r="EZ48" s="117"/>
      <c r="FA48" s="117"/>
      <c r="FB48" s="117"/>
      <c r="FC48" s="117"/>
      <c r="FD48" s="117"/>
      <c r="FE48" s="117"/>
      <c r="FF48" s="117"/>
      <c r="FG48" s="117"/>
      <c r="FH48" s="117"/>
      <c r="FI48" s="117"/>
      <c r="FJ48" s="117"/>
      <c r="FK48" s="117"/>
      <c r="FL48" s="117"/>
      <c r="FM48" s="117"/>
      <c r="FN48" s="117"/>
      <c r="FO48" s="117"/>
      <c r="FP48" s="117"/>
      <c r="FQ48" s="117"/>
      <c r="FR48" s="117"/>
      <c r="FS48" s="117"/>
      <c r="FT48" s="117"/>
      <c r="FU48" s="117"/>
      <c r="FV48" s="117"/>
      <c r="FW48" s="117"/>
      <c r="FX48" s="117"/>
      <c r="FY48" s="117"/>
      <c r="FZ48" s="117"/>
      <c r="GA48" s="117"/>
      <c r="GB48" s="117"/>
      <c r="GC48" s="117"/>
      <c r="GD48" s="117"/>
      <c r="GE48" s="117"/>
      <c r="GF48" s="117"/>
      <c r="GG48" s="117"/>
      <c r="GH48" s="117"/>
      <c r="GI48" s="117"/>
      <c r="GJ48" s="117"/>
      <c r="GK48" s="117"/>
      <c r="GL48" s="117"/>
      <c r="GM48" s="117"/>
      <c r="GN48" s="117"/>
      <c r="GO48" s="117"/>
      <c r="GP48" s="117"/>
      <c r="GQ48" s="117"/>
      <c r="GR48" s="117"/>
      <c r="GS48" s="117"/>
      <c r="GT48" s="117"/>
      <c r="GU48" s="117"/>
      <c r="GV48" s="117"/>
      <c r="GW48" s="117"/>
      <c r="GX48" s="117"/>
      <c r="GY48" s="117"/>
      <c r="GZ48" s="117"/>
      <c r="HA48" s="117"/>
      <c r="HB48" s="117"/>
      <c r="HC48" s="117"/>
      <c r="HD48" s="117"/>
      <c r="HE48" s="117"/>
      <c r="HF48" s="117"/>
      <c r="HG48" s="117"/>
      <c r="HH48" s="117"/>
      <c r="HI48" s="117"/>
      <c r="HJ48" s="117"/>
      <c r="HK48" s="117"/>
      <c r="HL48" s="117"/>
      <c r="HM48" s="117"/>
      <c r="HN48" s="117"/>
      <c r="HO48" s="117"/>
      <c r="HP48" s="117"/>
      <c r="HQ48" s="117"/>
      <c r="HR48" s="117"/>
      <c r="HS48" s="117"/>
      <c r="HT48" s="117"/>
      <c r="HU48" s="117"/>
      <c r="HV48" s="117"/>
      <c r="HW48" s="117"/>
      <c r="HX48" s="117"/>
      <c r="HY48" s="117"/>
      <c r="HZ48" s="117"/>
      <c r="IA48" s="117"/>
      <c r="IB48" s="117"/>
      <c r="IC48" s="117"/>
      <c r="ID48" s="117"/>
      <c r="IE48" s="117"/>
      <c r="IF48" s="117"/>
      <c r="IG48" s="117"/>
      <c r="IH48" s="117"/>
      <c r="II48" s="117"/>
      <c r="IJ48" s="117"/>
      <c r="IK48" s="117"/>
      <c r="IL48" s="117"/>
      <c r="IM48" s="117"/>
      <c r="IN48" s="117"/>
      <c r="IO48" s="117"/>
      <c r="IP48" s="117"/>
      <c r="IQ48" s="117"/>
      <c r="IR48" s="117"/>
      <c r="IS48" s="117"/>
      <c r="IT48" s="117"/>
      <c r="IU48" s="117"/>
      <c r="IV48" s="117"/>
      <c r="IW48" s="117"/>
    </row>
    <row r="49" customFormat="false" ht="87.75" hidden="false" customHeight="true" outlineLevel="0" collapsed="false">
      <c r="A49" s="75" t="s">
        <v>150</v>
      </c>
      <c r="B49" s="43" t="s">
        <v>151</v>
      </c>
      <c r="C49" s="118"/>
      <c r="D49" s="65" t="s">
        <v>152</v>
      </c>
      <c r="E49" s="50" t="s">
        <v>33</v>
      </c>
      <c r="F49" s="119" t="n">
        <v>0</v>
      </c>
      <c r="G49" s="43" t="s">
        <v>153</v>
      </c>
      <c r="H49" s="120"/>
      <c r="I49" s="116"/>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c r="GF49" s="117"/>
      <c r="GG49" s="117"/>
      <c r="GH49" s="117"/>
      <c r="GI49" s="117"/>
      <c r="GJ49" s="117"/>
      <c r="GK49" s="117"/>
      <c r="GL49" s="117"/>
      <c r="GM49" s="117"/>
      <c r="GN49" s="117"/>
      <c r="GO49" s="117"/>
      <c r="GP49" s="117"/>
      <c r="GQ49" s="117"/>
      <c r="GR49" s="117"/>
      <c r="GS49" s="117"/>
      <c r="GT49" s="117"/>
      <c r="GU49" s="117"/>
      <c r="GV49" s="117"/>
      <c r="GW49" s="117"/>
      <c r="GX49" s="117"/>
      <c r="GY49" s="117"/>
      <c r="GZ49" s="117"/>
      <c r="HA49" s="117"/>
      <c r="HB49" s="117"/>
      <c r="HC49" s="117"/>
      <c r="HD49" s="117"/>
      <c r="HE49" s="117"/>
      <c r="HF49" s="117"/>
      <c r="HG49" s="117"/>
      <c r="HH49" s="117"/>
      <c r="HI49" s="117"/>
      <c r="HJ49" s="117"/>
      <c r="HK49" s="117"/>
      <c r="HL49" s="117"/>
      <c r="HM49" s="117"/>
      <c r="HN49" s="117"/>
      <c r="HO49" s="117"/>
      <c r="HP49" s="117"/>
      <c r="HQ49" s="117"/>
      <c r="HR49" s="117"/>
      <c r="HS49" s="117"/>
      <c r="HT49" s="117"/>
      <c r="HU49" s="117"/>
      <c r="HV49" s="117"/>
      <c r="HW49" s="117"/>
      <c r="HX49" s="117"/>
      <c r="HY49" s="117"/>
      <c r="HZ49" s="117"/>
      <c r="IA49" s="117"/>
      <c r="IB49" s="117"/>
      <c r="IC49" s="117"/>
      <c r="ID49" s="117"/>
      <c r="IE49" s="117"/>
      <c r="IF49" s="117"/>
      <c r="IG49" s="117"/>
      <c r="IH49" s="117"/>
      <c r="II49" s="117"/>
      <c r="IJ49" s="117"/>
      <c r="IK49" s="117"/>
      <c r="IL49" s="117"/>
      <c r="IM49" s="117"/>
      <c r="IN49" s="117"/>
      <c r="IO49" s="117"/>
      <c r="IP49" s="117"/>
      <c r="IQ49" s="117"/>
      <c r="IR49" s="117"/>
      <c r="IS49" s="117"/>
      <c r="IT49" s="117"/>
      <c r="IU49" s="117"/>
      <c r="IV49" s="117"/>
      <c r="IW49" s="117"/>
    </row>
    <row r="50" customFormat="false" ht="54" hidden="false" customHeight="false" outlineLevel="0" collapsed="false">
      <c r="A50" s="75" t="s">
        <v>154</v>
      </c>
      <c r="B50" s="43" t="s">
        <v>155</v>
      </c>
      <c r="C50" s="113"/>
      <c r="D50" s="69" t="s">
        <v>156</v>
      </c>
      <c r="E50" s="88" t="s">
        <v>33</v>
      </c>
      <c r="F50" s="114" t="n">
        <v>0</v>
      </c>
      <c r="G50" s="72" t="s">
        <v>157</v>
      </c>
      <c r="H50" s="115" t="s">
        <v>14</v>
      </c>
      <c r="I50" s="116"/>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c r="HZ50" s="117"/>
      <c r="IA50" s="117"/>
      <c r="IB50" s="117"/>
      <c r="IC50" s="117"/>
      <c r="ID50" s="117"/>
      <c r="IE50" s="117"/>
      <c r="IF50" s="117"/>
      <c r="IG50" s="117"/>
      <c r="IH50" s="117"/>
      <c r="II50" s="117"/>
      <c r="IJ50" s="117"/>
      <c r="IK50" s="117"/>
      <c r="IL50" s="117"/>
      <c r="IM50" s="117"/>
      <c r="IN50" s="117"/>
      <c r="IO50" s="117"/>
      <c r="IP50" s="117"/>
      <c r="IQ50" s="117"/>
      <c r="IR50" s="117"/>
      <c r="IS50" s="117"/>
      <c r="IT50" s="117"/>
      <c r="IU50" s="117"/>
      <c r="IV50" s="117"/>
      <c r="IW50" s="117"/>
    </row>
    <row r="51" customFormat="false" ht="148.5" hidden="false" customHeight="false" outlineLevel="0" collapsed="false">
      <c r="A51" s="75" t="s">
        <v>158</v>
      </c>
      <c r="B51" s="43" t="s">
        <v>159</v>
      </c>
      <c r="C51" s="118"/>
      <c r="D51" s="65" t="s">
        <v>160</v>
      </c>
      <c r="E51" s="50" t="s">
        <v>33</v>
      </c>
      <c r="F51" s="119" t="n">
        <v>-1000000</v>
      </c>
      <c r="G51" s="43"/>
      <c r="H51" s="120"/>
      <c r="I51" s="5" t="s">
        <v>35</v>
      </c>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c r="ID51" s="117"/>
      <c r="IE51" s="117"/>
      <c r="IF51" s="117"/>
      <c r="IG51" s="117"/>
      <c r="IH51" s="117"/>
      <c r="II51" s="117"/>
      <c r="IJ51" s="117"/>
      <c r="IK51" s="117"/>
      <c r="IL51" s="117"/>
      <c r="IM51" s="117"/>
      <c r="IN51" s="117"/>
      <c r="IO51" s="117"/>
      <c r="IP51" s="117"/>
      <c r="IQ51" s="117"/>
      <c r="IR51" s="117"/>
      <c r="IS51" s="117"/>
      <c r="IT51" s="117"/>
      <c r="IU51" s="117"/>
      <c r="IV51" s="117"/>
      <c r="IW51" s="117"/>
    </row>
    <row r="52" customFormat="false" ht="13.5" hidden="false" customHeight="false" outlineLevel="0" collapsed="false">
      <c r="A52" s="75"/>
      <c r="B52" s="125"/>
      <c r="C52" s="125"/>
      <c r="D52" s="125"/>
      <c r="E52" s="126"/>
      <c r="F52" s="127" t="s">
        <v>161</v>
      </c>
      <c r="G52" s="126"/>
      <c r="H52" s="125"/>
      <c r="I52" s="116"/>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c r="IG52" s="117"/>
      <c r="IH52" s="117"/>
      <c r="II52" s="117"/>
      <c r="IJ52" s="117"/>
      <c r="IK52" s="117"/>
      <c r="IL52" s="117"/>
      <c r="IM52" s="117"/>
      <c r="IN52" s="117"/>
      <c r="IO52" s="117"/>
      <c r="IP52" s="117"/>
      <c r="IQ52" s="117"/>
      <c r="IR52" s="117"/>
      <c r="IS52" s="117"/>
      <c r="IT52" s="117"/>
      <c r="IU52" s="117"/>
      <c r="IV52" s="117"/>
      <c r="IW52" s="117"/>
    </row>
    <row r="53" customFormat="false" ht="13.5" hidden="false" customHeight="false" outlineLevel="0" collapsed="false">
      <c r="A53" s="63"/>
      <c r="B53" s="11" t="s">
        <v>162</v>
      </c>
      <c r="C53" s="11"/>
      <c r="D53" s="11"/>
      <c r="E53" s="9"/>
      <c r="F53" s="128" t="n">
        <f aca="false">SUM(F6:F51)</f>
        <v>-123480986</v>
      </c>
      <c r="G53" s="11"/>
      <c r="H53" s="11"/>
    </row>
    <row r="54" customFormat="false" ht="13.5" hidden="false" customHeight="false" outlineLevel="0" collapsed="false">
      <c r="A54" s="63"/>
      <c r="B54" s="11"/>
      <c r="C54" s="11"/>
      <c r="D54" s="11"/>
      <c r="E54" s="9"/>
      <c r="F54" s="129" t="s">
        <v>161</v>
      </c>
      <c r="G54" s="11"/>
      <c r="H54" s="11"/>
    </row>
    <row r="55" customFormat="false" ht="13.5" hidden="false" customHeight="false" outlineLevel="0" collapsed="false">
      <c r="A55" s="63"/>
      <c r="B55" s="130" t="s">
        <v>163</v>
      </c>
      <c r="C55" s="131"/>
      <c r="D55" s="131"/>
      <c r="E55" s="132"/>
      <c r="F55" s="133" t="n">
        <f aca="false">SUMIF(E6:E51,"TX Desk",F6:F51)</f>
        <v>-1091260</v>
      </c>
      <c r="G55" s="11"/>
      <c r="H55" s="11"/>
    </row>
    <row r="56" customFormat="false" ht="13.5" hidden="false" customHeight="false" outlineLevel="0" collapsed="false">
      <c r="A56" s="63"/>
      <c r="B56" s="134" t="s">
        <v>164</v>
      </c>
      <c r="C56" s="135"/>
      <c r="D56" s="135"/>
      <c r="E56" s="136"/>
      <c r="F56" s="137" t="n">
        <f aca="false">SUMIF(E6:E51,E15,F6:F51)</f>
        <v>-1886000</v>
      </c>
      <c r="G56" s="11"/>
      <c r="H56" s="11"/>
    </row>
    <row r="57" customFormat="false" ht="13.5" hidden="false" customHeight="false" outlineLevel="0" collapsed="false">
      <c r="A57" s="63"/>
      <c r="B57" s="134" t="s">
        <v>165</v>
      </c>
      <c r="C57" s="135"/>
      <c r="D57" s="135"/>
      <c r="E57" s="136"/>
      <c r="F57" s="137" t="n">
        <f aca="false">SUMIF(E6:E51,E42,F6:F51)</f>
        <v>-1000000</v>
      </c>
      <c r="G57" s="11"/>
      <c r="H57" s="11"/>
    </row>
    <row r="58" customFormat="false" ht="13.5" hidden="false" customHeight="false" outlineLevel="0" collapsed="false">
      <c r="A58" s="63" t="s">
        <v>166</v>
      </c>
      <c r="B58" s="138" t="s">
        <v>167</v>
      </c>
      <c r="C58" s="139"/>
      <c r="D58" s="139"/>
      <c r="E58" s="140"/>
      <c r="F58" s="141" t="n">
        <f aca="false">SUMIF(E6:E51,E11,F6:F51)</f>
        <v>-119503726</v>
      </c>
      <c r="G58" s="11"/>
      <c r="H58" s="11"/>
    </row>
    <row r="59" customFormat="false" ht="15" hidden="false" customHeight="false" outlineLevel="0" collapsed="false">
      <c r="F59" s="4" t="n">
        <f aca="false">SUM(F55:F58)</f>
        <v>-123480986</v>
      </c>
      <c r="G59" s="3" t="s">
        <v>168</v>
      </c>
    </row>
    <row r="64" customFormat="false" ht="15" hidden="false" customHeight="false" outlineLevel="0" collapsed="false">
      <c r="A64" s="142"/>
      <c r="B64" s="143"/>
      <c r="C64" s="144"/>
      <c r="D64" s="145" t="s">
        <v>169</v>
      </c>
      <c r="E64" s="146" t="s">
        <v>47</v>
      </c>
      <c r="F64" s="147" t="n">
        <v>-9500</v>
      </c>
      <c r="G64" s="148" t="s">
        <v>48</v>
      </c>
      <c r="H64" s="149" t="s">
        <v>49</v>
      </c>
    </row>
  </sheetData>
  <mergeCells count="27">
    <mergeCell ref="E1:H1"/>
    <mergeCell ref="G4:H4"/>
    <mergeCell ref="A17:A18"/>
    <mergeCell ref="B17:B18"/>
    <mergeCell ref="A20:A21"/>
    <mergeCell ref="B20:B21"/>
    <mergeCell ref="D20:D21"/>
    <mergeCell ref="A23:A26"/>
    <mergeCell ref="B23:B26"/>
    <mergeCell ref="E25:E26"/>
    <mergeCell ref="F25:F26"/>
    <mergeCell ref="G25:G26"/>
    <mergeCell ref="H25:H26"/>
    <mergeCell ref="I25:I26"/>
    <mergeCell ref="A27:A28"/>
    <mergeCell ref="B27:B28"/>
    <mergeCell ref="D27:D28"/>
    <mergeCell ref="A29:A30"/>
    <mergeCell ref="B29:B30"/>
    <mergeCell ref="D29:D30"/>
    <mergeCell ref="G29:G30"/>
    <mergeCell ref="A32:A33"/>
    <mergeCell ref="B32:B33"/>
    <mergeCell ref="A36:A37"/>
    <mergeCell ref="B36:B37"/>
    <mergeCell ref="A38:A39"/>
    <mergeCell ref="B38:B39"/>
  </mergeCells>
  <printOptions headings="false" gridLines="false" gridLinesSet="true" horizontalCentered="true" verticalCentered="false"/>
  <pageMargins left="0.15" right="0.15" top="0.5" bottom="0.15" header="0.511811023622047" footer="0.1"/>
  <pageSetup paperSize="1" scale="90" fitToWidth="1" fitToHeight="1" pageOrder="downThenOver" orientation="landscape" blackAndWhite="false" draft="false" cellComments="none" horizontalDpi="300" verticalDpi="300" copies="1"/>
  <headerFooter differentFirst="false" differentOddEven="false">
    <oddHeader/>
    <oddFooter>&amp;R&amp;"Times New Roman,Regular"&amp;8Page &amp;P of &amp;N</oddFooter>
  </headerFooter>
  <rowBreaks count="3" manualBreakCount="3">
    <brk id="16" man="true" max="16383" min="0"/>
    <brk id="31" man="true" max="16383" min="0"/>
    <brk id="4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7.84765625" defaultRowHeight="18" customHeight="true" zeroHeight="false" outlineLevelRow="0" outlineLevelCol="0"/>
  <cols>
    <col collapsed="false" customWidth="true" hidden="false" outlineLevel="0" max="1" min="1" style="150" width="4.28"/>
    <col collapsed="false" customWidth="true" hidden="false" outlineLevel="0" max="2" min="2" style="151" width="2.13"/>
    <col collapsed="false" customWidth="true" hidden="false" outlineLevel="0" max="3" min="3" style="152" width="2.42"/>
    <col collapsed="false" customWidth="true" hidden="false" outlineLevel="0" max="4" min="4" style="152" width="38.28"/>
    <col collapsed="false" customWidth="true" hidden="false" outlineLevel="0" max="5" min="5" style="153" width="16.13"/>
    <col collapsed="false" customWidth="true" hidden="false" outlineLevel="0" max="6" min="6" style="154" width="16.56"/>
    <col collapsed="false" customWidth="true" hidden="false" outlineLevel="0" max="7" min="7" style="155" width="48.28"/>
    <col collapsed="false" customWidth="true" hidden="false" outlineLevel="0" max="8" min="8" style="154" width="13.99"/>
    <col collapsed="false" customWidth="false" hidden="false" outlineLevel="0" max="257" min="9" style="152" width="7.85"/>
  </cols>
  <sheetData>
    <row r="1" customFormat="false" ht="20.25" hidden="false" customHeight="false" outlineLevel="0" collapsed="false">
      <c r="B1" s="156" t="s">
        <v>170</v>
      </c>
      <c r="C1" s="156"/>
      <c r="D1" s="156"/>
      <c r="E1" s="156"/>
      <c r="F1" s="156"/>
      <c r="G1" s="156"/>
    </row>
    <row r="2" customFormat="false" ht="18" hidden="false" customHeight="false" outlineLevel="0" collapsed="false">
      <c r="B2" s="157" t="s">
        <v>171</v>
      </c>
      <c r="C2" s="157"/>
      <c r="D2" s="157"/>
      <c r="E2" s="157"/>
      <c r="F2" s="157"/>
      <c r="G2" s="157"/>
      <c r="H2" s="158"/>
    </row>
    <row r="3" customFormat="false" ht="8.25" hidden="false" customHeight="true" outlineLevel="0" collapsed="false"/>
    <row r="4" customFormat="false" ht="18" hidden="false" customHeight="false" outlineLevel="0" collapsed="false">
      <c r="A4" s="159"/>
      <c r="B4" s="160"/>
      <c r="C4" s="160"/>
      <c r="D4" s="160" t="s">
        <v>172</v>
      </c>
      <c r="E4" s="160" t="s">
        <v>173</v>
      </c>
      <c r="F4" s="161" t="s">
        <v>174</v>
      </c>
      <c r="G4" s="162" t="s">
        <v>175</v>
      </c>
      <c r="H4" s="161"/>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row>
    <row r="5" customFormat="false" ht="8.25" hidden="false" customHeight="true" outlineLevel="0" collapsed="false">
      <c r="A5" s="159"/>
      <c r="B5" s="163" t="s">
        <v>161</v>
      </c>
      <c r="C5" s="160"/>
      <c r="D5" s="160"/>
      <c r="E5" s="160"/>
      <c r="F5" s="161"/>
      <c r="G5" s="162"/>
      <c r="H5" s="161"/>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row>
    <row r="6" customFormat="false" ht="7.5" hidden="false" customHeight="true" outlineLevel="0" collapsed="false">
      <c r="A6" s="159"/>
      <c r="B6" s="163"/>
      <c r="C6" s="160"/>
      <c r="D6" s="160"/>
      <c r="E6" s="160"/>
      <c r="F6" s="161"/>
      <c r="G6" s="162"/>
      <c r="H6" s="161"/>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row>
    <row r="7" customFormat="false" ht="18.75" hidden="false" customHeight="false" outlineLevel="0" collapsed="false">
      <c r="A7" s="159" t="s">
        <v>176</v>
      </c>
      <c r="B7" s="164" t="s">
        <v>177</v>
      </c>
      <c r="C7" s="165"/>
      <c r="D7" s="166"/>
      <c r="E7" s="167"/>
      <c r="F7" s="161"/>
      <c r="G7" s="162"/>
      <c r="H7" s="161"/>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row>
    <row r="8" customFormat="false" ht="18" hidden="false" customHeight="false" outlineLevel="0" collapsed="false">
      <c r="A8" s="159"/>
      <c r="B8" s="168"/>
      <c r="C8" s="169" t="s">
        <v>178</v>
      </c>
      <c r="D8" s="170"/>
      <c r="E8" s="167"/>
      <c r="F8" s="161"/>
      <c r="G8" s="171"/>
      <c r="H8" s="161"/>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row>
    <row r="9" customFormat="false" ht="51.75" hidden="false" customHeight="false" outlineLevel="0" collapsed="false">
      <c r="B9" s="172"/>
      <c r="C9" s="173"/>
      <c r="D9" s="174" t="s">
        <v>179</v>
      </c>
      <c r="E9" s="175" t="s">
        <v>8</v>
      </c>
      <c r="F9" s="176" t="n">
        <v>-18199732</v>
      </c>
      <c r="G9" s="177" t="s">
        <v>180</v>
      </c>
    </row>
    <row r="10" customFormat="false" ht="39" hidden="false" customHeight="false" outlineLevel="0" collapsed="false">
      <c r="B10" s="172"/>
      <c r="C10" s="173"/>
      <c r="D10" s="174" t="s">
        <v>181</v>
      </c>
      <c r="E10" s="175" t="s">
        <v>8</v>
      </c>
      <c r="F10" s="176" t="n">
        <f aca="false">-11560353+6303148</f>
        <v>-5257205</v>
      </c>
      <c r="G10" s="177" t="s">
        <v>182</v>
      </c>
    </row>
    <row r="11" customFormat="false" ht="51.75" hidden="false" customHeight="false" outlineLevel="0" collapsed="false">
      <c r="B11" s="172"/>
      <c r="C11" s="173"/>
      <c r="D11" s="174" t="s">
        <v>183</v>
      </c>
      <c r="E11" s="175" t="s">
        <v>184</v>
      </c>
      <c r="F11" s="176" t="n">
        <f aca="false">-4437612-215263</f>
        <v>-4652875</v>
      </c>
      <c r="G11" s="177" t="s">
        <v>185</v>
      </c>
    </row>
    <row r="12" customFormat="false" ht="39" hidden="false" customHeight="false" outlineLevel="0" collapsed="false">
      <c r="B12" s="172"/>
      <c r="C12" s="173"/>
      <c r="D12" s="174" t="s">
        <v>186</v>
      </c>
      <c r="E12" s="175" t="s">
        <v>8</v>
      </c>
      <c r="F12" s="176" t="n">
        <f aca="false">-(592+240+2317+141+39+370)*1000</f>
        <v>-3699000</v>
      </c>
      <c r="G12" s="177" t="s">
        <v>187</v>
      </c>
    </row>
    <row r="13" customFormat="false" ht="51.75" hidden="false" customHeight="false" outlineLevel="0" collapsed="false">
      <c r="B13" s="172"/>
      <c r="C13" s="173"/>
      <c r="D13" s="174" t="s">
        <v>188</v>
      </c>
      <c r="E13" s="175" t="s">
        <v>189</v>
      </c>
      <c r="F13" s="176" t="n">
        <v>-2783098</v>
      </c>
      <c r="G13" s="177" t="s">
        <v>190</v>
      </c>
    </row>
    <row r="14" customFormat="false" ht="26.25" hidden="false" customHeight="false" outlineLevel="0" collapsed="false">
      <c r="B14" s="172"/>
      <c r="C14" s="173"/>
      <c r="D14" s="174" t="s">
        <v>191</v>
      </c>
      <c r="E14" s="175" t="s">
        <v>8</v>
      </c>
      <c r="F14" s="176" t="n">
        <f aca="false">-2122395-3000-224</f>
        <v>-2125619</v>
      </c>
      <c r="G14" s="177" t="s">
        <v>192</v>
      </c>
    </row>
    <row r="15" customFormat="false" ht="51.75" hidden="false" customHeight="false" outlineLevel="0" collapsed="false">
      <c r="B15" s="172"/>
      <c r="C15" s="173"/>
      <c r="D15" s="174" t="s">
        <v>193</v>
      </c>
      <c r="E15" s="175" t="s">
        <v>8</v>
      </c>
      <c r="F15" s="176" t="n">
        <v>-1284678</v>
      </c>
      <c r="G15" s="177" t="s">
        <v>194</v>
      </c>
    </row>
    <row r="16" customFormat="false" ht="26.25" hidden="false" customHeight="false" outlineLevel="0" collapsed="false">
      <c r="B16" s="172"/>
      <c r="C16" s="173"/>
      <c r="D16" s="174" t="s">
        <v>195</v>
      </c>
      <c r="E16" s="175" t="s">
        <v>8</v>
      </c>
      <c r="F16" s="176" t="n">
        <v>-900844</v>
      </c>
      <c r="G16" s="177" t="s">
        <v>196</v>
      </c>
    </row>
    <row r="17" customFormat="false" ht="39" hidden="false" customHeight="false" outlineLevel="0" collapsed="false">
      <c r="B17" s="172"/>
      <c r="C17" s="173"/>
      <c r="D17" s="174" t="s">
        <v>197</v>
      </c>
      <c r="E17" s="175" t="s">
        <v>198</v>
      </c>
      <c r="F17" s="176" t="n">
        <v>-200000</v>
      </c>
      <c r="G17" s="177" t="s">
        <v>199</v>
      </c>
    </row>
    <row r="18" customFormat="false" ht="51.75" hidden="false" customHeight="false" outlineLevel="0" collapsed="false">
      <c r="B18" s="172"/>
      <c r="C18" s="173"/>
      <c r="D18" s="174" t="s">
        <v>200</v>
      </c>
      <c r="E18" s="175" t="s">
        <v>201</v>
      </c>
      <c r="F18" s="176" t="n">
        <f aca="false">-78834-131154</f>
        <v>-209988</v>
      </c>
      <c r="G18" s="177" t="s">
        <v>202</v>
      </c>
    </row>
    <row r="19" customFormat="false" ht="51.75" hidden="false" customHeight="false" outlineLevel="0" collapsed="false">
      <c r="B19" s="172"/>
      <c r="C19" s="173"/>
      <c r="D19" s="174" t="s">
        <v>203</v>
      </c>
      <c r="E19" s="175" t="s">
        <v>204</v>
      </c>
      <c r="F19" s="176" t="n">
        <v>-185223</v>
      </c>
      <c r="G19" s="177" t="s">
        <v>205</v>
      </c>
    </row>
    <row r="20" customFormat="false" ht="39" hidden="false" customHeight="false" outlineLevel="0" collapsed="false">
      <c r="B20" s="172"/>
      <c r="C20" s="173"/>
      <c r="D20" s="174" t="s">
        <v>206</v>
      </c>
      <c r="E20" s="175" t="s">
        <v>8</v>
      </c>
      <c r="F20" s="176" t="n">
        <v>2108870</v>
      </c>
      <c r="G20" s="177" t="s">
        <v>207</v>
      </c>
    </row>
    <row r="21" customFormat="false" ht="18" hidden="false" customHeight="false" outlineLevel="0" collapsed="false">
      <c r="B21" s="157"/>
      <c r="C21" s="178" t="s">
        <v>208</v>
      </c>
      <c r="D21" s="173"/>
      <c r="E21" s="179"/>
      <c r="F21" s="180" t="n">
        <f aca="false">SUM(F9:F20)</f>
        <v>-37389392</v>
      </c>
      <c r="G21" s="181"/>
    </row>
    <row r="22" customFormat="false" ht="18" hidden="false" customHeight="false" outlineLevel="0" collapsed="false">
      <c r="B22" s="157"/>
      <c r="C22" s="173"/>
      <c r="D22" s="173"/>
      <c r="E22" s="179"/>
      <c r="F22" s="158"/>
      <c r="G22" s="181"/>
    </row>
    <row r="23" customFormat="false" ht="18" hidden="false" customHeight="false" outlineLevel="0" collapsed="false">
      <c r="B23" s="157"/>
      <c r="C23" s="182" t="s">
        <v>209</v>
      </c>
      <c r="D23" s="173"/>
      <c r="E23" s="179"/>
      <c r="G23" s="181"/>
    </row>
    <row r="24" customFormat="false" ht="51.75" hidden="false" customHeight="false" outlineLevel="0" collapsed="false">
      <c r="B24" s="172"/>
      <c r="C24" s="173"/>
      <c r="D24" s="174" t="s">
        <v>210</v>
      </c>
      <c r="E24" s="175" t="s">
        <v>211</v>
      </c>
      <c r="F24" s="176" t="n">
        <f aca="false">2963479-F28</f>
        <v>2870888</v>
      </c>
      <c r="G24" s="177" t="s">
        <v>212</v>
      </c>
    </row>
    <row r="25" customFormat="false" ht="51.75" hidden="false" customHeight="false" outlineLevel="0" collapsed="false">
      <c r="B25" s="172"/>
      <c r="C25" s="173"/>
      <c r="D25" s="174" t="s">
        <v>213</v>
      </c>
      <c r="E25" s="175" t="s">
        <v>214</v>
      </c>
      <c r="F25" s="176" t="n">
        <v>1285916</v>
      </c>
      <c r="G25" s="177" t="s">
        <v>215</v>
      </c>
    </row>
    <row r="26" customFormat="false" ht="39" hidden="false" customHeight="false" outlineLevel="0" collapsed="false">
      <c r="B26" s="172"/>
      <c r="C26" s="173"/>
      <c r="D26" s="174" t="s">
        <v>216</v>
      </c>
      <c r="E26" s="175" t="s">
        <v>198</v>
      </c>
      <c r="F26" s="176" t="n">
        <f aca="false">2994524-F25-F27-F29</f>
        <v>1177724</v>
      </c>
      <c r="G26" s="177" t="s">
        <v>217</v>
      </c>
      <c r="H26" s="154" t="s">
        <v>218</v>
      </c>
    </row>
    <row r="27" customFormat="false" ht="21" hidden="false" customHeight="true" outlineLevel="0" collapsed="false">
      <c r="B27" s="172"/>
      <c r="C27" s="173"/>
      <c r="D27" s="174" t="s">
        <v>219</v>
      </c>
      <c r="E27" s="175" t="s">
        <v>220</v>
      </c>
      <c r="F27" s="176" t="n">
        <v>486413</v>
      </c>
      <c r="G27" s="177" t="s">
        <v>221</v>
      </c>
    </row>
    <row r="28" customFormat="false" ht="26.25" hidden="false" customHeight="false" outlineLevel="0" collapsed="false">
      <c r="B28" s="172"/>
      <c r="C28" s="173"/>
      <c r="D28" s="174" t="s">
        <v>222</v>
      </c>
      <c r="E28" s="175" t="s">
        <v>223</v>
      </c>
      <c r="F28" s="176" t="n">
        <v>92591</v>
      </c>
      <c r="G28" s="177" t="s">
        <v>224</v>
      </c>
    </row>
    <row r="29" customFormat="false" ht="26.25" hidden="false" customHeight="false" outlineLevel="0" collapsed="false">
      <c r="B29" s="172"/>
      <c r="C29" s="173"/>
      <c r="D29" s="174" t="s">
        <v>94</v>
      </c>
      <c r="E29" s="175" t="s">
        <v>225</v>
      </c>
      <c r="F29" s="176" t="n">
        <v>44471</v>
      </c>
      <c r="G29" s="177" t="s">
        <v>226</v>
      </c>
    </row>
    <row r="30" customFormat="false" ht="12" hidden="false" customHeight="true" outlineLevel="0" collapsed="false">
      <c r="B30" s="172"/>
      <c r="C30" s="178" t="s">
        <v>227</v>
      </c>
      <c r="D30" s="173"/>
      <c r="E30" s="179"/>
      <c r="F30" s="180" t="n">
        <f aca="false">SUM(F24:F29)</f>
        <v>5958003</v>
      </c>
      <c r="G30" s="181"/>
    </row>
    <row r="31" customFormat="false" ht="6.75" hidden="false" customHeight="true" outlineLevel="0" collapsed="false">
      <c r="B31" s="172"/>
      <c r="C31" s="173"/>
      <c r="D31" s="173"/>
      <c r="E31" s="179"/>
      <c r="F31" s="173"/>
      <c r="G31" s="181"/>
    </row>
    <row r="32" customFormat="false" ht="12" hidden="false" customHeight="true" outlineLevel="0" collapsed="false">
      <c r="B32" s="172"/>
      <c r="C32" s="182" t="s">
        <v>228</v>
      </c>
      <c r="D32" s="173"/>
      <c r="E32" s="179"/>
      <c r="G32" s="181"/>
    </row>
    <row r="33" customFormat="false" ht="51.75" hidden="false" customHeight="false" outlineLevel="0" collapsed="false">
      <c r="B33" s="172"/>
      <c r="C33" s="173"/>
      <c r="D33" s="174" t="s">
        <v>229</v>
      </c>
      <c r="E33" s="175" t="s">
        <v>198</v>
      </c>
      <c r="F33" s="176" t="n">
        <v>-3000000</v>
      </c>
      <c r="G33" s="177" t="s">
        <v>230</v>
      </c>
    </row>
    <row r="34" customFormat="false" ht="18" hidden="false" customHeight="false" outlineLevel="0" collapsed="false">
      <c r="B34" s="157"/>
      <c r="C34" s="178" t="s">
        <v>231</v>
      </c>
      <c r="D34" s="173"/>
      <c r="E34" s="179"/>
      <c r="F34" s="180" t="n">
        <f aca="false">SUM(F33)</f>
        <v>-3000000</v>
      </c>
      <c r="G34" s="181"/>
    </row>
    <row r="35" customFormat="false" ht="9.75" hidden="false" customHeight="true" outlineLevel="0" collapsed="false">
      <c r="B35" s="157"/>
      <c r="C35" s="173"/>
      <c r="D35" s="173"/>
      <c r="E35" s="179"/>
      <c r="G35" s="181"/>
    </row>
    <row r="36" customFormat="false" ht="18.75" hidden="false" customHeight="false" outlineLevel="0" collapsed="false">
      <c r="B36" s="183" t="s">
        <v>232</v>
      </c>
      <c r="C36" s="173"/>
      <c r="D36" s="173"/>
      <c r="E36" s="179"/>
      <c r="F36" s="184" t="n">
        <f aca="false">+F34+F30+F21</f>
        <v>-34431389</v>
      </c>
      <c r="G36" s="181"/>
    </row>
    <row r="37" customFormat="false" ht="9" hidden="false" customHeight="true" outlineLevel="0" collapsed="false">
      <c r="B37" s="183"/>
      <c r="C37" s="173"/>
      <c r="D37" s="173"/>
      <c r="E37" s="179"/>
      <c r="F37" s="158"/>
    </row>
    <row r="38" customFormat="false" ht="18.75" hidden="false" customHeight="false" outlineLevel="0" collapsed="false"/>
    <row r="39" customFormat="false" ht="18.75" hidden="false" customHeight="false" outlineLevel="0" collapsed="false">
      <c r="A39" s="150" t="s">
        <v>233</v>
      </c>
      <c r="B39" s="185" t="s">
        <v>234</v>
      </c>
      <c r="C39" s="186"/>
      <c r="D39" s="187"/>
      <c r="E39" s="188"/>
    </row>
    <row r="40" customFormat="false" ht="18" hidden="false" customHeight="false" outlineLevel="0" collapsed="false">
      <c r="B40" s="183"/>
      <c r="C40" s="178" t="s">
        <v>235</v>
      </c>
      <c r="D40" s="178"/>
      <c r="E40" s="179"/>
      <c r="G40" s="189"/>
    </row>
    <row r="41" customFormat="false" ht="18" hidden="false" customHeight="false" outlineLevel="0" collapsed="false">
      <c r="B41" s="183"/>
      <c r="C41" s="173"/>
      <c r="D41" s="174" t="s">
        <v>236</v>
      </c>
      <c r="E41" s="175"/>
      <c r="F41" s="176" t="n">
        <v>-232000000</v>
      </c>
      <c r="G41" s="177" t="s">
        <v>237</v>
      </c>
    </row>
    <row r="42" customFormat="false" ht="18" hidden="false" customHeight="false" outlineLevel="0" collapsed="false">
      <c r="B42" s="157"/>
      <c r="C42" s="173"/>
      <c r="D42" s="174" t="s">
        <v>238</v>
      </c>
      <c r="E42" s="175"/>
      <c r="F42" s="176" t="n">
        <v>-1309000</v>
      </c>
      <c r="G42" s="177" t="s">
        <v>239</v>
      </c>
      <c r="H42" s="152"/>
    </row>
    <row r="43" customFormat="false" ht="18" hidden="false" customHeight="false" outlineLevel="0" collapsed="false">
      <c r="B43" s="157"/>
      <c r="C43" s="178" t="s">
        <v>240</v>
      </c>
      <c r="D43" s="178"/>
      <c r="E43" s="179"/>
      <c r="G43" s="181"/>
      <c r="H43" s="152"/>
    </row>
    <row r="44" customFormat="false" ht="18" hidden="false" customHeight="false" outlineLevel="0" collapsed="false">
      <c r="B44" s="157"/>
      <c r="C44" s="173"/>
      <c r="D44" s="174" t="s">
        <v>241</v>
      </c>
      <c r="E44" s="175"/>
      <c r="F44" s="176" t="n">
        <v>-44323679</v>
      </c>
      <c r="G44" s="190" t="s">
        <v>242</v>
      </c>
      <c r="H44" s="152"/>
    </row>
    <row r="45" customFormat="false" ht="18" hidden="false" customHeight="false" outlineLevel="0" collapsed="false">
      <c r="B45" s="157"/>
      <c r="C45" s="173"/>
      <c r="D45" s="174" t="s">
        <v>243</v>
      </c>
      <c r="E45" s="175"/>
      <c r="F45" s="176" t="n">
        <v>41873850</v>
      </c>
      <c r="G45" s="190" t="s">
        <v>242</v>
      </c>
      <c r="H45" s="152"/>
    </row>
    <row r="46" customFormat="false" ht="14.25" hidden="false" customHeight="true" outlineLevel="0" collapsed="false">
      <c r="B46" s="157"/>
      <c r="C46" s="178" t="s">
        <v>244</v>
      </c>
      <c r="D46" s="178"/>
      <c r="E46" s="179"/>
      <c r="G46" s="181"/>
    </row>
    <row r="47" customFormat="false" ht="18" hidden="false" customHeight="false" outlineLevel="0" collapsed="false">
      <c r="B47" s="157"/>
      <c r="C47" s="173"/>
      <c r="D47" s="174" t="s">
        <v>245</v>
      </c>
      <c r="E47" s="175"/>
      <c r="F47" s="176" t="n">
        <v>-269433333</v>
      </c>
      <c r="G47" s="177" t="s">
        <v>246</v>
      </c>
    </row>
    <row r="48" customFormat="false" ht="6.75" hidden="false" customHeight="true" outlineLevel="0" collapsed="false">
      <c r="B48" s="183" t="s">
        <v>161</v>
      </c>
      <c r="C48" s="173"/>
      <c r="D48" s="173"/>
      <c r="E48" s="179"/>
      <c r="F48" s="158"/>
      <c r="G48" s="191"/>
    </row>
    <row r="49" customFormat="false" ht="43.5" hidden="false" customHeight="true" outlineLevel="0" collapsed="false"/>
    <row r="50" customFormat="false" ht="18.75" hidden="false" customHeight="false" outlineLevel="0" collapsed="false">
      <c r="A50" s="150" t="s">
        <v>247</v>
      </c>
      <c r="B50" s="185" t="s">
        <v>248</v>
      </c>
      <c r="C50" s="186"/>
      <c r="D50" s="187"/>
      <c r="E50" s="192"/>
      <c r="F50" s="193"/>
      <c r="G50" s="189"/>
    </row>
    <row r="51" customFormat="false" ht="18" hidden="false" customHeight="false" outlineLevel="0" collapsed="false">
      <c r="B51" s="194"/>
      <c r="C51" s="173"/>
      <c r="D51" s="195" t="s">
        <v>249</v>
      </c>
      <c r="E51" s="175" t="s">
        <v>8</v>
      </c>
      <c r="F51" s="196" t="n">
        <v>100000</v>
      </c>
      <c r="G51" s="197" t="s">
        <v>250</v>
      </c>
      <c r="H51" s="152"/>
    </row>
    <row r="52" customFormat="false" ht="18" hidden="false" customHeight="false" outlineLevel="0" collapsed="false">
      <c r="B52" s="173"/>
      <c r="C52" s="173"/>
      <c r="D52" s="198" t="s">
        <v>251</v>
      </c>
      <c r="E52" s="175" t="s">
        <v>8</v>
      </c>
      <c r="F52" s="196" t="n">
        <v>200000</v>
      </c>
      <c r="G52" s="197" t="s">
        <v>252</v>
      </c>
      <c r="H52" s="152"/>
    </row>
    <row r="53" customFormat="false" ht="18" hidden="false" customHeight="false" outlineLevel="0" collapsed="false">
      <c r="B53" s="173"/>
      <c r="C53" s="173"/>
      <c r="D53" s="198" t="s">
        <v>253</v>
      </c>
      <c r="E53" s="175" t="s">
        <v>8</v>
      </c>
      <c r="F53" s="196" t="n">
        <v>300000</v>
      </c>
      <c r="G53" s="197" t="s">
        <v>254</v>
      </c>
      <c r="H53" s="152"/>
    </row>
    <row r="54" customFormat="false" ht="26.25" hidden="false" customHeight="false" outlineLevel="0" collapsed="false">
      <c r="B54" s="173"/>
      <c r="C54" s="173"/>
      <c r="D54" s="198" t="s">
        <v>255</v>
      </c>
      <c r="E54" s="175" t="s">
        <v>8</v>
      </c>
      <c r="F54" s="196" t="n">
        <f aca="false">583000*3</f>
        <v>1749000</v>
      </c>
      <c r="G54" s="197" t="s">
        <v>256</v>
      </c>
      <c r="H54" s="199"/>
    </row>
    <row r="55" customFormat="false" ht="26.25" hidden="false" customHeight="false" outlineLevel="0" collapsed="false">
      <c r="B55" s="173"/>
      <c r="C55" s="173"/>
      <c r="D55" s="198" t="s">
        <v>257</v>
      </c>
      <c r="E55" s="175" t="s">
        <v>8</v>
      </c>
      <c r="F55" s="196" t="n">
        <v>537000</v>
      </c>
      <c r="G55" s="197" t="s">
        <v>258</v>
      </c>
      <c r="H55" s="199"/>
    </row>
    <row r="56" customFormat="false" ht="49.5" hidden="false" customHeight="true" outlineLevel="0" collapsed="false">
      <c r="B56" s="200" t="s">
        <v>161</v>
      </c>
      <c r="C56" s="173"/>
      <c r="D56" s="173"/>
      <c r="E56" s="201"/>
      <c r="F56" s="202"/>
      <c r="G56" s="191"/>
    </row>
    <row r="57" customFormat="false" ht="18.75" hidden="false" customHeight="false" outlineLevel="0" collapsed="false">
      <c r="A57" s="150" t="s">
        <v>259</v>
      </c>
      <c r="B57" s="185" t="s">
        <v>260</v>
      </c>
      <c r="C57" s="186"/>
      <c r="D57" s="203"/>
      <c r="E57" s="204"/>
    </row>
    <row r="58" customFormat="false" ht="18" hidden="false" customHeight="false" outlineLevel="0" collapsed="false">
      <c r="D58" s="205" t="s">
        <v>261</v>
      </c>
      <c r="E58" s="179"/>
      <c r="F58" s="206"/>
      <c r="G58" s="207"/>
    </row>
    <row r="59" customFormat="false" ht="18" hidden="false" customHeight="false" outlineLevel="0" collapsed="false">
      <c r="D59" s="208" t="s">
        <v>262</v>
      </c>
      <c r="E59" s="201"/>
      <c r="F59" s="206"/>
      <c r="G59" s="207"/>
    </row>
    <row r="60" customFormat="false" ht="18" hidden="false" customHeight="false" outlineLevel="0" collapsed="false">
      <c r="D60" s="209" t="s">
        <v>263</v>
      </c>
      <c r="E60" s="210"/>
      <c r="F60" s="193"/>
      <c r="G60" s="211"/>
    </row>
  </sheetData>
  <mergeCells count="2">
    <mergeCell ref="B1:G1"/>
    <mergeCell ref="B2:G2"/>
  </mergeCells>
  <printOptions headings="false" gridLines="false" gridLinesSet="true" horizontalCentered="true" verticalCentered="false"/>
  <pageMargins left="0.5" right="0.5" top="0.75" bottom="0.5" header="0.511811023622047" footer="0.511811023622047"/>
  <pageSetup paperSize="1" scale="62"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7"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7.84765625" defaultRowHeight="18.75" customHeight="true" zeroHeight="false" outlineLevelRow="0" outlineLevelCol="0"/>
  <cols>
    <col collapsed="false" customWidth="true" hidden="false" outlineLevel="0" max="1" min="1" style="212" width="4.85"/>
    <col collapsed="false" customWidth="true" hidden="false" outlineLevel="0" max="2" min="2" style="2" width="24.7"/>
    <col collapsed="false" customWidth="true" hidden="false" outlineLevel="0" max="3" min="3" style="3" width="42.7"/>
    <col collapsed="false" customWidth="true" hidden="false" outlineLevel="0" max="5" min="4" style="3" width="0.7"/>
    <col collapsed="false" customWidth="true" hidden="false" outlineLevel="0" max="6" min="6" style="3" width="52.7"/>
    <col collapsed="false" customWidth="true" hidden="false" outlineLevel="0" max="8" min="7" style="3" width="0.7"/>
    <col collapsed="false" customWidth="true" hidden="false" outlineLevel="0" max="9" min="9" style="3" width="40.7"/>
    <col collapsed="false" customWidth="true" hidden="false" outlineLevel="0" max="10" min="10" style="1" width="9.7"/>
    <col collapsed="false" customWidth="true" hidden="false" outlineLevel="0" max="11" min="11" style="4" width="15.7"/>
    <col collapsed="false" customWidth="true" hidden="false" outlineLevel="0" max="13" min="12" style="3" width="10.56"/>
    <col collapsed="false" customWidth="true" hidden="false" outlineLevel="0" max="14" min="14" style="5" width="16.99"/>
    <col collapsed="false" customWidth="false" hidden="false" outlineLevel="0" max="257" min="15" style="3" width="7.85"/>
  </cols>
  <sheetData>
    <row r="1" customFormat="false" ht="18.75" hidden="false" customHeight="false" outlineLevel="0" collapsed="false">
      <c r="B1" s="6" t="s">
        <v>0</v>
      </c>
      <c r="J1" s="7" t="s">
        <v>1</v>
      </c>
      <c r="K1" s="7"/>
      <c r="L1" s="7"/>
      <c r="M1" s="7"/>
    </row>
    <row r="2" customFormat="false" ht="19.5" hidden="false" customHeight="false" outlineLevel="0" collapsed="false">
      <c r="B2" s="6" t="s">
        <v>264</v>
      </c>
    </row>
    <row r="3" customFormat="false" ht="19.5" hidden="false" customHeight="false" outlineLevel="0" collapsed="false">
      <c r="B3" s="213"/>
      <c r="L3" s="214" t="s">
        <v>3</v>
      </c>
      <c r="M3" s="214"/>
    </row>
    <row r="4" customFormat="false" ht="18" hidden="false" customHeight="true" outlineLevel="0" collapsed="false">
      <c r="B4" s="213"/>
      <c r="C4" s="215" t="s">
        <v>265</v>
      </c>
      <c r="D4" s="216"/>
      <c r="E4" s="215"/>
      <c r="F4" s="216" t="s">
        <v>266</v>
      </c>
      <c r="G4" s="217"/>
      <c r="H4" s="216"/>
      <c r="I4" s="216" t="s">
        <v>4</v>
      </c>
      <c r="J4" s="214" t="s">
        <v>5</v>
      </c>
      <c r="K4" s="218" t="s">
        <v>6</v>
      </c>
      <c r="L4" s="219" t="s">
        <v>7</v>
      </c>
      <c r="M4" s="219" t="s">
        <v>8</v>
      </c>
    </row>
    <row r="5" customFormat="false" ht="54" hidden="false" customHeight="true" outlineLevel="0" collapsed="false">
      <c r="A5" s="220" t="s">
        <v>9</v>
      </c>
      <c r="B5" s="221" t="s">
        <v>10</v>
      </c>
      <c r="C5" s="222" t="s">
        <v>267</v>
      </c>
      <c r="D5" s="223"/>
      <c r="E5" s="224"/>
      <c r="F5" s="225" t="s">
        <v>268</v>
      </c>
      <c r="G5" s="226"/>
      <c r="H5" s="227"/>
      <c r="I5" s="228" t="s">
        <v>269</v>
      </c>
      <c r="J5" s="229" t="s">
        <v>12</v>
      </c>
      <c r="K5" s="230" t="n">
        <v>-264000</v>
      </c>
      <c r="L5" s="231" t="s">
        <v>13</v>
      </c>
      <c r="M5" s="232" t="s">
        <v>14</v>
      </c>
      <c r="N5" s="5" t="s">
        <v>15</v>
      </c>
    </row>
    <row r="6" customFormat="false" ht="63.75" hidden="false" customHeight="false" outlineLevel="0" collapsed="false">
      <c r="A6" s="220"/>
      <c r="B6" s="221"/>
      <c r="C6" s="233" t="s">
        <v>270</v>
      </c>
      <c r="D6" s="234"/>
      <c r="E6" s="235"/>
      <c r="F6" s="236" t="s">
        <v>271</v>
      </c>
      <c r="G6" s="237"/>
      <c r="H6" s="238"/>
      <c r="I6" s="228"/>
      <c r="J6" s="239"/>
      <c r="K6" s="240"/>
      <c r="L6" s="241"/>
      <c r="M6" s="242"/>
    </row>
    <row r="7" customFormat="false" ht="57.75" hidden="false" customHeight="true" outlineLevel="0" collapsed="false">
      <c r="A7" s="220"/>
      <c r="B7" s="221"/>
      <c r="C7" s="243" t="s">
        <v>272</v>
      </c>
      <c r="D7" s="244"/>
      <c r="E7" s="245"/>
      <c r="F7" s="246"/>
      <c r="G7" s="247"/>
      <c r="H7" s="248"/>
      <c r="I7" s="249"/>
      <c r="J7" s="250"/>
      <c r="K7" s="251"/>
      <c r="L7" s="252"/>
      <c r="M7" s="253"/>
    </row>
    <row r="8" customFormat="false" ht="63.75" hidden="false" customHeight="true" outlineLevel="0" collapsed="false">
      <c r="A8" s="220" t="s">
        <v>16</v>
      </c>
      <c r="B8" s="221" t="s">
        <v>17</v>
      </c>
      <c r="C8" s="222" t="s">
        <v>273</v>
      </c>
      <c r="D8" s="223"/>
      <c r="E8" s="224"/>
      <c r="F8" s="224" t="s">
        <v>274</v>
      </c>
      <c r="G8" s="223"/>
      <c r="H8" s="224"/>
      <c r="I8" s="254" t="s">
        <v>275</v>
      </c>
      <c r="J8" s="229" t="s">
        <v>12</v>
      </c>
      <c r="K8" s="230" t="n">
        <v>-393000</v>
      </c>
      <c r="L8" s="231" t="s">
        <v>13</v>
      </c>
      <c r="M8" s="232" t="s">
        <v>14</v>
      </c>
      <c r="N8" s="5" t="s">
        <v>15</v>
      </c>
    </row>
    <row r="9" customFormat="false" ht="69" hidden="false" customHeight="true" outlineLevel="0" collapsed="false">
      <c r="A9" s="220"/>
      <c r="B9" s="221"/>
      <c r="C9" s="233" t="s">
        <v>276</v>
      </c>
      <c r="D9" s="234"/>
      <c r="E9" s="235"/>
      <c r="F9" s="235" t="s">
        <v>277</v>
      </c>
      <c r="G9" s="234"/>
      <c r="H9" s="235"/>
      <c r="I9" s="254"/>
      <c r="J9" s="255"/>
      <c r="K9" s="240"/>
      <c r="L9" s="241"/>
      <c r="M9" s="242"/>
    </row>
    <row r="10" customFormat="false" ht="69" hidden="false" customHeight="true" outlineLevel="0" collapsed="false">
      <c r="A10" s="220"/>
      <c r="B10" s="221"/>
      <c r="C10" s="256" t="s">
        <v>161</v>
      </c>
      <c r="D10" s="234"/>
      <c r="E10" s="235"/>
      <c r="F10" s="236" t="s">
        <v>278</v>
      </c>
      <c r="G10" s="234"/>
      <c r="H10" s="235"/>
      <c r="I10" s="254"/>
      <c r="J10" s="255"/>
      <c r="K10" s="240"/>
      <c r="L10" s="241"/>
      <c r="M10" s="242"/>
    </row>
    <row r="11" customFormat="false" ht="69.75" hidden="false" customHeight="true" outlineLevel="0" collapsed="false">
      <c r="A11" s="220"/>
      <c r="B11" s="221"/>
      <c r="C11" s="257" t="s">
        <v>161</v>
      </c>
      <c r="D11" s="244"/>
      <c r="E11" s="245"/>
      <c r="F11" s="246" t="s">
        <v>279</v>
      </c>
      <c r="G11" s="244"/>
      <c r="H11" s="245"/>
      <c r="I11" s="254"/>
      <c r="J11" s="250"/>
      <c r="K11" s="251"/>
      <c r="L11" s="252"/>
      <c r="M11" s="253"/>
    </row>
    <row r="12" customFormat="false" ht="66.75" hidden="false" customHeight="true" outlineLevel="0" collapsed="false">
      <c r="A12" s="220" t="s">
        <v>19</v>
      </c>
      <c r="B12" s="258" t="s">
        <v>20</v>
      </c>
      <c r="C12" s="259" t="s">
        <v>280</v>
      </c>
      <c r="D12" s="224"/>
      <c r="E12" s="259"/>
      <c r="F12" s="225" t="s">
        <v>281</v>
      </c>
      <c r="G12" s="223"/>
      <c r="H12" s="224"/>
      <c r="I12" s="228" t="s">
        <v>282</v>
      </c>
      <c r="J12" s="260" t="s">
        <v>12</v>
      </c>
      <c r="K12" s="230" t="n">
        <v>0</v>
      </c>
      <c r="L12" s="231" t="s">
        <v>22</v>
      </c>
      <c r="M12" s="232" t="s">
        <v>23</v>
      </c>
      <c r="N12" s="5" t="s">
        <v>15</v>
      </c>
    </row>
    <row r="13" customFormat="false" ht="51" hidden="false" customHeight="false" outlineLevel="0" collapsed="false">
      <c r="A13" s="220"/>
      <c r="B13" s="258"/>
      <c r="C13" s="261" t="s">
        <v>283</v>
      </c>
      <c r="D13" s="235"/>
      <c r="E13" s="261"/>
      <c r="F13" s="236" t="s">
        <v>284</v>
      </c>
      <c r="G13" s="234"/>
      <c r="H13" s="235"/>
      <c r="I13" s="228"/>
      <c r="J13" s="239"/>
      <c r="K13" s="240"/>
      <c r="L13" s="241"/>
      <c r="M13" s="242"/>
    </row>
    <row r="14" customFormat="false" ht="28.5" hidden="false" customHeight="true" outlineLevel="0" collapsed="false">
      <c r="A14" s="220"/>
      <c r="B14" s="258"/>
      <c r="C14" s="262" t="s">
        <v>285</v>
      </c>
      <c r="D14" s="263"/>
      <c r="E14" s="264"/>
      <c r="F14" s="236" t="s">
        <v>286</v>
      </c>
      <c r="G14" s="234"/>
      <c r="H14" s="235"/>
      <c r="I14" s="228"/>
      <c r="J14" s="239"/>
      <c r="K14" s="240"/>
      <c r="L14" s="241"/>
      <c r="M14" s="242"/>
    </row>
    <row r="15" customFormat="false" ht="26.25" hidden="false" customHeight="false" outlineLevel="0" collapsed="false">
      <c r="A15" s="220"/>
      <c r="B15" s="258"/>
      <c r="C15" s="265"/>
      <c r="D15" s="266"/>
      <c r="E15" s="265"/>
      <c r="F15" s="246" t="s">
        <v>287</v>
      </c>
      <c r="G15" s="244"/>
      <c r="H15" s="245"/>
      <c r="I15" s="249"/>
      <c r="J15" s="267"/>
      <c r="K15" s="251"/>
      <c r="L15" s="252"/>
      <c r="M15" s="253"/>
    </row>
    <row r="16" customFormat="false" ht="60.75" hidden="false" customHeight="true" outlineLevel="0" collapsed="false">
      <c r="A16" s="220" t="s">
        <v>24</v>
      </c>
      <c r="B16" s="258" t="s">
        <v>25</v>
      </c>
      <c r="C16" s="268" t="s">
        <v>288</v>
      </c>
      <c r="D16" s="224"/>
      <c r="E16" s="259"/>
      <c r="F16" s="224" t="s">
        <v>289</v>
      </c>
      <c r="G16" s="224"/>
      <c r="H16" s="259"/>
      <c r="I16" s="225" t="s">
        <v>290</v>
      </c>
      <c r="J16" s="229" t="s">
        <v>12</v>
      </c>
      <c r="K16" s="230" t="n">
        <v>0</v>
      </c>
      <c r="L16" s="231" t="s">
        <v>13</v>
      </c>
      <c r="M16" s="269" t="s">
        <v>14</v>
      </c>
      <c r="N16" s="5" t="s">
        <v>15</v>
      </c>
    </row>
    <row r="17" customFormat="false" ht="54" hidden="false" customHeight="true" outlineLevel="0" collapsed="false">
      <c r="A17" s="220"/>
      <c r="B17" s="258"/>
      <c r="C17" s="262" t="s">
        <v>291</v>
      </c>
      <c r="D17" s="235"/>
      <c r="E17" s="261"/>
      <c r="F17" s="236" t="s">
        <v>292</v>
      </c>
      <c r="G17" s="235"/>
      <c r="H17" s="261"/>
      <c r="I17" s="236" t="s">
        <v>293</v>
      </c>
      <c r="J17" s="255" t="s">
        <v>12</v>
      </c>
      <c r="K17" s="240" t="n">
        <v>-95130</v>
      </c>
      <c r="L17" s="241"/>
      <c r="M17" s="270"/>
      <c r="N17" s="5" t="s">
        <v>15</v>
      </c>
    </row>
    <row r="18" customFormat="false" ht="54" hidden="false" customHeight="true" outlineLevel="0" collapsed="false">
      <c r="A18" s="220"/>
      <c r="B18" s="258"/>
      <c r="C18" s="262" t="s">
        <v>294</v>
      </c>
      <c r="D18" s="235"/>
      <c r="E18" s="261"/>
      <c r="F18" s="235" t="s">
        <v>295</v>
      </c>
      <c r="G18" s="235"/>
      <c r="H18" s="261"/>
      <c r="I18" s="236"/>
      <c r="J18" s="255"/>
      <c r="K18" s="240"/>
      <c r="L18" s="241"/>
      <c r="M18" s="270"/>
      <c r="N18" s="5" t="s">
        <v>15</v>
      </c>
    </row>
    <row r="19" customFormat="false" ht="79.5" hidden="false" customHeight="true" outlineLevel="0" collapsed="false">
      <c r="A19" s="220"/>
      <c r="B19" s="258"/>
      <c r="C19" s="262" t="s">
        <v>296</v>
      </c>
      <c r="D19" s="236"/>
      <c r="E19" s="262"/>
      <c r="F19" s="236" t="s">
        <v>297</v>
      </c>
      <c r="G19" s="235"/>
      <c r="H19" s="261"/>
      <c r="I19" s="236"/>
      <c r="J19" s="255"/>
      <c r="K19" s="271"/>
      <c r="L19" s="241"/>
      <c r="M19" s="270"/>
    </row>
    <row r="20" customFormat="false" ht="66.75" hidden="false" customHeight="true" outlineLevel="0" collapsed="false">
      <c r="A20" s="220"/>
      <c r="B20" s="258"/>
      <c r="C20" s="262" t="s">
        <v>298</v>
      </c>
      <c r="D20" s="236"/>
      <c r="E20" s="262"/>
      <c r="F20" s="236" t="s">
        <v>299</v>
      </c>
      <c r="G20" s="235"/>
      <c r="H20" s="261"/>
      <c r="I20" s="272"/>
      <c r="J20" s="255"/>
      <c r="K20" s="240"/>
      <c r="L20" s="241"/>
      <c r="M20" s="270"/>
    </row>
    <row r="21" customFormat="false" ht="18.75" hidden="false" customHeight="true" outlineLevel="0" collapsed="false">
      <c r="A21" s="220"/>
      <c r="B21" s="258"/>
      <c r="C21" s="273"/>
      <c r="D21" s="274"/>
      <c r="E21" s="273"/>
      <c r="F21" s="235" t="s">
        <v>300</v>
      </c>
      <c r="G21" s="235"/>
      <c r="H21" s="261"/>
      <c r="I21" s="275"/>
      <c r="J21" s="276"/>
      <c r="K21" s="277"/>
      <c r="L21" s="241"/>
      <c r="M21" s="270"/>
      <c r="N21" s="5" t="s">
        <v>301</v>
      </c>
    </row>
    <row r="22" customFormat="false" ht="83.25" hidden="false" customHeight="true" outlineLevel="0" collapsed="false">
      <c r="A22" s="220"/>
      <c r="B22" s="258"/>
      <c r="C22" s="278"/>
      <c r="D22" s="279"/>
      <c r="E22" s="278"/>
      <c r="F22" s="245"/>
      <c r="G22" s="245"/>
      <c r="H22" s="280"/>
      <c r="I22" s="281"/>
      <c r="J22" s="282"/>
      <c r="K22" s="283"/>
      <c r="L22" s="252"/>
      <c r="M22" s="253"/>
    </row>
    <row r="23" customFormat="false" ht="33" hidden="false" customHeight="true" outlineLevel="0" collapsed="false">
      <c r="A23" s="220" t="s">
        <v>27</v>
      </c>
      <c r="B23" s="284" t="s">
        <v>28</v>
      </c>
      <c r="C23" s="285" t="s">
        <v>302</v>
      </c>
      <c r="D23" s="286"/>
      <c r="E23" s="285"/>
      <c r="F23" s="225" t="s">
        <v>303</v>
      </c>
      <c r="G23" s="226"/>
      <c r="H23" s="227"/>
      <c r="I23" s="228" t="s">
        <v>304</v>
      </c>
      <c r="J23" s="229" t="s">
        <v>12</v>
      </c>
      <c r="K23" s="230" t="n">
        <v>0</v>
      </c>
      <c r="L23" s="231" t="s">
        <v>13</v>
      </c>
      <c r="M23" s="232" t="s">
        <v>14</v>
      </c>
      <c r="N23" s="5" t="s">
        <v>15</v>
      </c>
    </row>
    <row r="24" customFormat="false" ht="36" hidden="false" customHeight="true" outlineLevel="0" collapsed="false">
      <c r="A24" s="220"/>
      <c r="B24" s="284"/>
      <c r="C24" s="264"/>
      <c r="D24" s="263"/>
      <c r="E24" s="264"/>
      <c r="F24" s="235" t="s">
        <v>305</v>
      </c>
      <c r="G24" s="287"/>
      <c r="H24" s="288"/>
      <c r="I24" s="272"/>
      <c r="J24" s="255"/>
      <c r="K24" s="240"/>
      <c r="L24" s="241"/>
      <c r="M24" s="242"/>
    </row>
    <row r="25" customFormat="false" ht="39" hidden="false" customHeight="false" outlineLevel="0" collapsed="false">
      <c r="A25" s="220"/>
      <c r="B25" s="284"/>
      <c r="C25" s="278"/>
      <c r="D25" s="279"/>
      <c r="E25" s="278"/>
      <c r="F25" s="246" t="s">
        <v>306</v>
      </c>
      <c r="G25" s="289"/>
      <c r="H25" s="290"/>
      <c r="I25" s="281"/>
      <c r="J25" s="250"/>
      <c r="K25" s="251"/>
      <c r="L25" s="252"/>
      <c r="M25" s="253"/>
    </row>
    <row r="26" customFormat="false" ht="42" hidden="false" customHeight="true" outlineLevel="0" collapsed="false">
      <c r="A26" s="220" t="s">
        <v>30</v>
      </c>
      <c r="B26" s="284" t="s">
        <v>31</v>
      </c>
      <c r="C26" s="268" t="s">
        <v>307</v>
      </c>
      <c r="D26" s="224"/>
      <c r="E26" s="259"/>
      <c r="F26" s="225" t="s">
        <v>308</v>
      </c>
      <c r="G26" s="223"/>
      <c r="H26" s="224"/>
      <c r="I26" s="228" t="s">
        <v>309</v>
      </c>
      <c r="J26" s="260" t="s">
        <v>33</v>
      </c>
      <c r="K26" s="230" t="n">
        <v>-50450</v>
      </c>
      <c r="L26" s="291" t="s">
        <v>34</v>
      </c>
      <c r="M26" s="232" t="s">
        <v>14</v>
      </c>
      <c r="N26" s="5" t="s">
        <v>35</v>
      </c>
    </row>
    <row r="27" customFormat="false" ht="45" hidden="false" customHeight="true" outlineLevel="0" collapsed="false">
      <c r="A27" s="220"/>
      <c r="B27" s="284"/>
      <c r="C27" s="292" t="s">
        <v>310</v>
      </c>
      <c r="D27" s="245"/>
      <c r="E27" s="280"/>
      <c r="F27" s="245" t="s">
        <v>311</v>
      </c>
      <c r="G27" s="244"/>
      <c r="H27" s="245"/>
      <c r="I27" s="281"/>
      <c r="J27" s="267"/>
      <c r="K27" s="251"/>
      <c r="L27" s="252"/>
      <c r="M27" s="253"/>
    </row>
    <row r="28" customFormat="false" ht="92.25" hidden="false" customHeight="true" outlineLevel="0" collapsed="false">
      <c r="A28" s="293" t="s">
        <v>36</v>
      </c>
      <c r="B28" s="294" t="s">
        <v>37</v>
      </c>
      <c r="C28" s="295" t="s">
        <v>312</v>
      </c>
      <c r="D28" s="296"/>
      <c r="E28" s="297"/>
      <c r="F28" s="298" t="s">
        <v>313</v>
      </c>
      <c r="G28" s="299"/>
      <c r="H28" s="296"/>
      <c r="I28" s="254" t="s">
        <v>314</v>
      </c>
      <c r="J28" s="300" t="s">
        <v>33</v>
      </c>
      <c r="K28" s="301" t="n">
        <v>-91000</v>
      </c>
      <c r="L28" s="300" t="s">
        <v>34</v>
      </c>
      <c r="M28" s="302" t="s">
        <v>14</v>
      </c>
      <c r="N28" s="5" t="s">
        <v>35</v>
      </c>
    </row>
    <row r="29" customFormat="false" ht="55.5" hidden="false" customHeight="true" outlineLevel="0" collapsed="false">
      <c r="A29" s="220" t="s">
        <v>39</v>
      </c>
      <c r="B29" s="284" t="s">
        <v>40</v>
      </c>
      <c r="C29" s="268" t="s">
        <v>315</v>
      </c>
      <c r="D29" s="224"/>
      <c r="E29" s="259"/>
      <c r="F29" s="225" t="s">
        <v>316</v>
      </c>
      <c r="G29" s="223"/>
      <c r="H29" s="224"/>
      <c r="I29" s="254" t="s">
        <v>41</v>
      </c>
      <c r="J29" s="260" t="s">
        <v>33</v>
      </c>
      <c r="K29" s="230" t="n">
        <v>0</v>
      </c>
      <c r="L29" s="291" t="s">
        <v>42</v>
      </c>
      <c r="M29" s="303" t="s">
        <v>43</v>
      </c>
    </row>
    <row r="30" customFormat="false" ht="18.75" hidden="false" customHeight="true" outlineLevel="0" collapsed="false">
      <c r="A30" s="220"/>
      <c r="B30" s="284"/>
      <c r="C30" s="261" t="s">
        <v>317</v>
      </c>
      <c r="D30" s="235"/>
      <c r="E30" s="261"/>
      <c r="F30" s="225"/>
      <c r="G30" s="275"/>
      <c r="H30" s="263"/>
      <c r="I30" s="254"/>
      <c r="J30" s="255"/>
      <c r="K30" s="240"/>
      <c r="L30" s="276"/>
      <c r="M30" s="304"/>
    </row>
    <row r="31" customFormat="false" ht="18.75" hidden="false" customHeight="true" outlineLevel="0" collapsed="false">
      <c r="A31" s="220"/>
      <c r="B31" s="284"/>
      <c r="C31" s="261" t="s">
        <v>318</v>
      </c>
      <c r="D31" s="235"/>
      <c r="E31" s="261"/>
      <c r="F31" s="225"/>
      <c r="G31" s="275"/>
      <c r="H31" s="263"/>
      <c r="I31" s="254"/>
      <c r="J31" s="255"/>
      <c r="K31" s="240"/>
      <c r="L31" s="276"/>
      <c r="M31" s="304"/>
    </row>
    <row r="32" customFormat="false" ht="18.75" hidden="false" customHeight="true" outlineLevel="0" collapsed="false">
      <c r="A32" s="220"/>
      <c r="B32" s="284"/>
      <c r="C32" s="261" t="s">
        <v>319</v>
      </c>
      <c r="D32" s="235"/>
      <c r="E32" s="261"/>
      <c r="F32" s="235" t="s">
        <v>161</v>
      </c>
      <c r="G32" s="234"/>
      <c r="H32" s="235"/>
      <c r="I32" s="254"/>
      <c r="J32" s="255"/>
      <c r="K32" s="240"/>
      <c r="L32" s="276"/>
      <c r="M32" s="304"/>
    </row>
    <row r="33" customFormat="false" ht="19.5" hidden="false" customHeight="true" outlineLevel="0" collapsed="false">
      <c r="A33" s="220"/>
      <c r="B33" s="284"/>
      <c r="C33" s="280" t="s">
        <v>320</v>
      </c>
      <c r="D33" s="245"/>
      <c r="E33" s="280"/>
      <c r="F33" s="245" t="s">
        <v>161</v>
      </c>
      <c r="G33" s="244"/>
      <c r="H33" s="245"/>
      <c r="I33" s="254"/>
      <c r="J33" s="250"/>
      <c r="K33" s="251"/>
      <c r="L33" s="282"/>
      <c r="M33" s="305"/>
    </row>
    <row r="34" customFormat="false" ht="39.75" hidden="false" customHeight="true" outlineLevel="0" collapsed="false">
      <c r="A34" s="220" t="s">
        <v>44</v>
      </c>
      <c r="B34" s="284" t="s">
        <v>45</v>
      </c>
      <c r="C34" s="268" t="s">
        <v>321</v>
      </c>
      <c r="D34" s="224"/>
      <c r="E34" s="259"/>
      <c r="F34" s="225" t="s">
        <v>322</v>
      </c>
      <c r="G34" s="226"/>
      <c r="H34" s="227"/>
      <c r="I34" s="254" t="s">
        <v>323</v>
      </c>
      <c r="J34" s="260" t="s">
        <v>33</v>
      </c>
      <c r="K34" s="230" t="n">
        <v>-86000</v>
      </c>
      <c r="L34" s="306" t="s">
        <v>324</v>
      </c>
      <c r="M34" s="303" t="s">
        <v>43</v>
      </c>
      <c r="N34" s="5" t="s">
        <v>35</v>
      </c>
    </row>
    <row r="35" customFormat="false" ht="78" hidden="false" customHeight="true" outlineLevel="0" collapsed="false">
      <c r="A35" s="220"/>
      <c r="B35" s="284"/>
      <c r="C35" s="265"/>
      <c r="D35" s="266"/>
      <c r="E35" s="265"/>
      <c r="F35" s="246" t="s">
        <v>325</v>
      </c>
      <c r="G35" s="289"/>
      <c r="H35" s="290"/>
      <c r="I35" s="254"/>
      <c r="J35" s="255"/>
      <c r="K35" s="240"/>
      <c r="L35" s="241"/>
      <c r="M35" s="304"/>
    </row>
    <row r="36" customFormat="false" ht="41.25" hidden="false" customHeight="true" outlineLevel="0" collapsed="false">
      <c r="A36" s="220" t="s">
        <v>50</v>
      </c>
      <c r="B36" s="284" t="s">
        <v>51</v>
      </c>
      <c r="C36" s="268" t="s">
        <v>326</v>
      </c>
      <c r="D36" s="224"/>
      <c r="E36" s="259"/>
      <c r="F36" s="225" t="s">
        <v>327</v>
      </c>
      <c r="G36" s="223"/>
      <c r="H36" s="224"/>
      <c r="I36" s="228" t="s">
        <v>328</v>
      </c>
      <c r="J36" s="307" t="s">
        <v>47</v>
      </c>
      <c r="K36" s="230" t="n">
        <v>-1800000</v>
      </c>
      <c r="L36" s="291" t="s">
        <v>48</v>
      </c>
      <c r="M36" s="303" t="s">
        <v>49</v>
      </c>
      <c r="N36" s="5" t="s">
        <v>15</v>
      </c>
    </row>
    <row r="37" customFormat="false" ht="54" hidden="false" customHeight="true" outlineLevel="0" collapsed="false">
      <c r="A37" s="220"/>
      <c r="B37" s="284"/>
      <c r="C37" s="262" t="s">
        <v>329</v>
      </c>
      <c r="D37" s="235"/>
      <c r="E37" s="261"/>
      <c r="F37" s="236" t="s">
        <v>330</v>
      </c>
      <c r="G37" s="234"/>
      <c r="H37" s="235"/>
      <c r="I37" s="275"/>
      <c r="J37" s="255"/>
      <c r="K37" s="240"/>
      <c r="L37" s="241"/>
      <c r="M37" s="242"/>
    </row>
    <row r="38" customFormat="false" ht="33" hidden="false" customHeight="true" outlineLevel="0" collapsed="false">
      <c r="A38" s="220"/>
      <c r="B38" s="284"/>
      <c r="C38" s="262" t="s">
        <v>331</v>
      </c>
      <c r="D38" s="235"/>
      <c r="E38" s="261"/>
      <c r="F38" s="235" t="s">
        <v>161</v>
      </c>
      <c r="G38" s="234"/>
      <c r="H38" s="235"/>
      <c r="I38" s="275"/>
      <c r="J38" s="255"/>
      <c r="K38" s="240"/>
      <c r="L38" s="241"/>
      <c r="M38" s="242"/>
    </row>
    <row r="39" customFormat="false" ht="45" hidden="false" customHeight="true" outlineLevel="0" collapsed="false">
      <c r="A39" s="220"/>
      <c r="B39" s="284"/>
      <c r="C39" s="262" t="s">
        <v>332</v>
      </c>
      <c r="D39" s="235"/>
      <c r="E39" s="261"/>
      <c r="F39" s="235" t="s">
        <v>333</v>
      </c>
      <c r="G39" s="234"/>
      <c r="H39" s="235"/>
      <c r="I39" s="272" t="s">
        <v>334</v>
      </c>
      <c r="J39" s="255"/>
      <c r="K39" s="240"/>
      <c r="L39" s="276" t="s">
        <v>48</v>
      </c>
      <c r="M39" s="304" t="s">
        <v>49</v>
      </c>
    </row>
    <row r="40" customFormat="false" ht="51.75" hidden="false" customHeight="false" outlineLevel="0" collapsed="false">
      <c r="A40" s="220"/>
      <c r="B40" s="284"/>
      <c r="C40" s="308" t="s">
        <v>335</v>
      </c>
      <c r="D40" s="309"/>
      <c r="E40" s="308"/>
      <c r="F40" s="310" t="s">
        <v>336</v>
      </c>
      <c r="G40" s="311"/>
      <c r="H40" s="309"/>
      <c r="I40" s="312"/>
      <c r="J40" s="255"/>
      <c r="K40" s="240"/>
      <c r="L40" s="241"/>
      <c r="M40" s="242"/>
    </row>
    <row r="41" customFormat="false" ht="66" hidden="false" customHeight="true" outlineLevel="0" collapsed="false">
      <c r="A41" s="293" t="s">
        <v>53</v>
      </c>
      <c r="B41" s="284" t="s">
        <v>54</v>
      </c>
      <c r="C41" s="295" t="s">
        <v>337</v>
      </c>
      <c r="D41" s="296"/>
      <c r="E41" s="297"/>
      <c r="F41" s="298" t="s">
        <v>338</v>
      </c>
      <c r="G41" s="254"/>
      <c r="H41" s="298"/>
      <c r="I41" s="254" t="s">
        <v>339</v>
      </c>
      <c r="J41" s="260" t="s">
        <v>33</v>
      </c>
      <c r="K41" s="301" t="n">
        <f aca="false">-(378000+500000+1200000+22152)</f>
        <v>-2100152</v>
      </c>
      <c r="L41" s="300" t="s">
        <v>34</v>
      </c>
      <c r="M41" s="313" t="s">
        <v>56</v>
      </c>
      <c r="N41" s="5" t="s">
        <v>35</v>
      </c>
    </row>
    <row r="42" customFormat="false" ht="92.25" hidden="false" customHeight="true" outlineLevel="0" collapsed="false">
      <c r="A42" s="220" t="s">
        <v>57</v>
      </c>
      <c r="B42" s="258" t="s">
        <v>58</v>
      </c>
      <c r="C42" s="259" t="s">
        <v>340</v>
      </c>
      <c r="D42" s="224"/>
      <c r="E42" s="259"/>
      <c r="F42" s="225" t="s">
        <v>341</v>
      </c>
      <c r="G42" s="223"/>
      <c r="H42" s="224"/>
      <c r="I42" s="228" t="s">
        <v>342</v>
      </c>
      <c r="J42" s="229" t="s">
        <v>12</v>
      </c>
      <c r="K42" s="230" t="n">
        <v>-400000</v>
      </c>
      <c r="L42" s="291" t="s">
        <v>13</v>
      </c>
      <c r="M42" s="314" t="s">
        <v>14</v>
      </c>
      <c r="N42" s="5" t="s">
        <v>15</v>
      </c>
    </row>
    <row r="43" customFormat="false" ht="18.75" hidden="false" customHeight="true" outlineLevel="0" collapsed="false">
      <c r="A43" s="220"/>
      <c r="B43" s="258"/>
      <c r="C43" s="264"/>
      <c r="D43" s="263"/>
      <c r="E43" s="264"/>
      <c r="F43" s="235" t="s">
        <v>343</v>
      </c>
      <c r="G43" s="234"/>
      <c r="H43" s="235"/>
      <c r="I43" s="275"/>
      <c r="J43" s="255"/>
      <c r="K43" s="240"/>
      <c r="L43" s="241"/>
      <c r="M43" s="270"/>
    </row>
    <row r="44" customFormat="false" ht="18.75" hidden="false" customHeight="true" outlineLevel="0" collapsed="false">
      <c r="A44" s="220"/>
      <c r="B44" s="258"/>
      <c r="C44" s="264"/>
      <c r="D44" s="263"/>
      <c r="E44" s="264"/>
      <c r="F44" s="235" t="s">
        <v>344</v>
      </c>
      <c r="G44" s="315"/>
      <c r="H44" s="316"/>
      <c r="I44" s="275"/>
      <c r="J44" s="255"/>
      <c r="K44" s="240"/>
      <c r="L44" s="241"/>
      <c r="M44" s="270"/>
    </row>
    <row r="45" customFormat="false" ht="18.75" hidden="false" customHeight="true" outlineLevel="0" collapsed="false">
      <c r="A45" s="220"/>
      <c r="B45" s="258"/>
      <c r="C45" s="264"/>
      <c r="D45" s="263"/>
      <c r="E45" s="264"/>
      <c r="F45" s="235" t="s">
        <v>345</v>
      </c>
      <c r="G45" s="234"/>
      <c r="H45" s="235"/>
      <c r="I45" s="275"/>
      <c r="J45" s="255"/>
      <c r="K45" s="240"/>
      <c r="L45" s="241"/>
      <c r="M45" s="270"/>
    </row>
    <row r="46" customFormat="false" ht="39" hidden="false" customHeight="true" outlineLevel="0" collapsed="false">
      <c r="A46" s="220"/>
      <c r="B46" s="258"/>
      <c r="C46" s="265"/>
      <c r="D46" s="266"/>
      <c r="E46" s="265"/>
      <c r="F46" s="246" t="s">
        <v>346</v>
      </c>
      <c r="G46" s="281"/>
      <c r="H46" s="246"/>
      <c r="I46" s="281" t="s">
        <v>347</v>
      </c>
      <c r="J46" s="317"/>
      <c r="K46" s="251"/>
      <c r="L46" s="252"/>
      <c r="M46" s="318"/>
    </row>
    <row r="47" customFormat="false" ht="39" hidden="false" customHeight="false" outlineLevel="0" collapsed="false">
      <c r="A47" s="293" t="s">
        <v>61</v>
      </c>
      <c r="B47" s="284" t="s">
        <v>62</v>
      </c>
      <c r="C47" s="297" t="s">
        <v>348</v>
      </c>
      <c r="D47" s="319"/>
      <c r="E47" s="320"/>
      <c r="F47" s="296" t="s">
        <v>349</v>
      </c>
      <c r="G47" s="299"/>
      <c r="H47" s="296"/>
      <c r="I47" s="254" t="s">
        <v>63</v>
      </c>
      <c r="J47" s="321" t="s">
        <v>33</v>
      </c>
      <c r="K47" s="301" t="n">
        <v>0</v>
      </c>
      <c r="L47" s="322" t="s">
        <v>64</v>
      </c>
      <c r="M47" s="313" t="s">
        <v>43</v>
      </c>
    </row>
    <row r="48" customFormat="false" ht="42" hidden="false" customHeight="true" outlineLevel="0" collapsed="false">
      <c r="A48" s="220" t="s">
        <v>65</v>
      </c>
      <c r="B48" s="284" t="s">
        <v>66</v>
      </c>
      <c r="C48" s="259" t="s">
        <v>348</v>
      </c>
      <c r="D48" s="227"/>
      <c r="E48" s="323"/>
      <c r="F48" s="224" t="s">
        <v>350</v>
      </c>
      <c r="G48" s="223"/>
      <c r="H48" s="224"/>
      <c r="I48" s="254" t="s">
        <v>351</v>
      </c>
      <c r="J48" s="260" t="s">
        <v>33</v>
      </c>
      <c r="K48" s="230" t="n">
        <v>-500000</v>
      </c>
      <c r="L48" s="306" t="s">
        <v>68</v>
      </c>
      <c r="M48" s="303" t="s">
        <v>69</v>
      </c>
      <c r="N48" s="5" t="s">
        <v>35</v>
      </c>
    </row>
    <row r="49" customFormat="false" ht="129" hidden="false" customHeight="true" outlineLevel="0" collapsed="false">
      <c r="A49" s="220"/>
      <c r="B49" s="284"/>
      <c r="C49" s="324"/>
      <c r="D49" s="325"/>
      <c r="E49" s="324"/>
      <c r="F49" s="245" t="s">
        <v>352</v>
      </c>
      <c r="G49" s="244"/>
      <c r="H49" s="245"/>
      <c r="I49" s="254"/>
      <c r="J49" s="326"/>
      <c r="K49" s="251"/>
      <c r="L49" s="327" t="s">
        <v>70</v>
      </c>
      <c r="M49" s="253"/>
    </row>
    <row r="50" customFormat="false" ht="67.5" hidden="false" customHeight="true" outlineLevel="0" collapsed="false">
      <c r="A50" s="293" t="s">
        <v>71</v>
      </c>
      <c r="B50" s="328" t="s">
        <v>72</v>
      </c>
      <c r="C50" s="329" t="s">
        <v>353</v>
      </c>
      <c r="D50" s="330"/>
      <c r="E50" s="329"/>
      <c r="F50" s="330" t="s">
        <v>354</v>
      </c>
      <c r="G50" s="331"/>
      <c r="H50" s="330"/>
      <c r="I50" s="331" t="s">
        <v>355</v>
      </c>
      <c r="J50" s="321" t="s">
        <v>33</v>
      </c>
      <c r="K50" s="332" t="n">
        <v>-5000000</v>
      </c>
      <c r="L50" s="333" t="s">
        <v>74</v>
      </c>
      <c r="M50" s="334" t="s">
        <v>75</v>
      </c>
      <c r="N50" s="5" t="s">
        <v>35</v>
      </c>
    </row>
    <row r="51" customFormat="false" ht="56.25" hidden="false" customHeight="true" outlineLevel="0" collapsed="false">
      <c r="A51" s="220" t="s">
        <v>76</v>
      </c>
      <c r="B51" s="284" t="s">
        <v>77</v>
      </c>
      <c r="C51" s="268" t="s">
        <v>356</v>
      </c>
      <c r="D51" s="224"/>
      <c r="E51" s="259"/>
      <c r="F51" s="225" t="s">
        <v>357</v>
      </c>
      <c r="G51" s="223"/>
      <c r="H51" s="224"/>
      <c r="I51" s="228" t="s">
        <v>78</v>
      </c>
      <c r="J51" s="291"/>
      <c r="K51" s="230" t="s">
        <v>161</v>
      </c>
      <c r="L51" s="291" t="s">
        <v>161</v>
      </c>
      <c r="M51" s="303" t="s">
        <v>161</v>
      </c>
    </row>
    <row r="52" customFormat="false" ht="111" hidden="false" customHeight="true" outlineLevel="0" collapsed="false">
      <c r="A52" s="220"/>
      <c r="B52" s="284"/>
      <c r="C52" s="262" t="s">
        <v>358</v>
      </c>
      <c r="D52" s="235"/>
      <c r="E52" s="261"/>
      <c r="F52" s="235" t="s">
        <v>359</v>
      </c>
      <c r="G52" s="234"/>
      <c r="H52" s="235"/>
      <c r="I52" s="272" t="s">
        <v>80</v>
      </c>
      <c r="J52" s="239" t="s">
        <v>33</v>
      </c>
      <c r="K52" s="240" t="n">
        <v>14167840</v>
      </c>
      <c r="L52" s="335" t="s">
        <v>79</v>
      </c>
      <c r="M52" s="304" t="s">
        <v>56</v>
      </c>
      <c r="N52" s="5" t="s">
        <v>35</v>
      </c>
    </row>
    <row r="53" customFormat="false" ht="42" hidden="false" customHeight="true" outlineLevel="0" collapsed="false">
      <c r="A53" s="220"/>
      <c r="B53" s="284"/>
      <c r="C53" s="262" t="s">
        <v>360</v>
      </c>
      <c r="D53" s="235"/>
      <c r="E53" s="261"/>
      <c r="F53" s="235" t="s">
        <v>361</v>
      </c>
      <c r="G53" s="234"/>
      <c r="H53" s="235"/>
      <c r="I53" s="272" t="s">
        <v>81</v>
      </c>
      <c r="J53" s="276" t="s">
        <v>33</v>
      </c>
      <c r="K53" s="240" t="n">
        <v>-18792046</v>
      </c>
      <c r="L53" s="335" t="s">
        <v>79</v>
      </c>
      <c r="M53" s="304" t="s">
        <v>56</v>
      </c>
      <c r="N53" s="5" t="s">
        <v>35</v>
      </c>
    </row>
    <row r="54" customFormat="false" ht="54" hidden="false" customHeight="true" outlineLevel="0" collapsed="false">
      <c r="A54" s="220"/>
      <c r="B54" s="284"/>
      <c r="C54" s="292" t="s">
        <v>362</v>
      </c>
      <c r="D54" s="246"/>
      <c r="E54" s="292"/>
      <c r="F54" s="246" t="s">
        <v>363</v>
      </c>
      <c r="G54" s="244"/>
      <c r="H54" s="245"/>
      <c r="I54" s="336" t="s">
        <v>82</v>
      </c>
      <c r="J54" s="239" t="s">
        <v>33</v>
      </c>
      <c r="K54" s="251" t="n">
        <v>-2472000</v>
      </c>
      <c r="L54" s="327" t="s">
        <v>79</v>
      </c>
      <c r="M54" s="305" t="s">
        <v>56</v>
      </c>
      <c r="N54" s="5" t="s">
        <v>35</v>
      </c>
    </row>
    <row r="55" customFormat="false" ht="30" hidden="false" customHeight="true" outlineLevel="0" collapsed="false">
      <c r="A55" s="220" t="s">
        <v>83</v>
      </c>
      <c r="B55" s="337" t="s">
        <v>84</v>
      </c>
      <c r="C55" s="262" t="s">
        <v>364</v>
      </c>
      <c r="D55" s="236"/>
      <c r="E55" s="262"/>
      <c r="F55" s="236" t="s">
        <v>365</v>
      </c>
      <c r="G55" s="272"/>
      <c r="H55" s="236"/>
      <c r="I55" s="338" t="s">
        <v>366</v>
      </c>
      <c r="J55" s="260" t="s">
        <v>33</v>
      </c>
      <c r="K55" s="339" t="n">
        <v>-10258000</v>
      </c>
      <c r="L55" s="340" t="s">
        <v>86</v>
      </c>
      <c r="M55" s="341" t="s">
        <v>87</v>
      </c>
      <c r="N55" s="5" t="s">
        <v>35</v>
      </c>
    </row>
    <row r="56" customFormat="false" ht="90.75" hidden="false" customHeight="true" outlineLevel="0" collapsed="false">
      <c r="A56" s="220"/>
      <c r="B56" s="337"/>
      <c r="C56" s="265"/>
      <c r="D56" s="266"/>
      <c r="E56" s="265"/>
      <c r="F56" s="342" t="s">
        <v>367</v>
      </c>
      <c r="G56" s="338"/>
      <c r="H56" s="342"/>
      <c r="I56" s="338"/>
      <c r="J56" s="343"/>
      <c r="K56" s="344"/>
      <c r="L56" s="345"/>
      <c r="M56" s="346" t="s">
        <v>88</v>
      </c>
    </row>
    <row r="57" customFormat="false" ht="65.25" hidden="false" customHeight="true" outlineLevel="0" collapsed="false">
      <c r="A57" s="220" t="s">
        <v>89</v>
      </c>
      <c r="B57" s="337" t="s">
        <v>90</v>
      </c>
      <c r="C57" s="286" t="s">
        <v>353</v>
      </c>
      <c r="D57" s="286"/>
      <c r="E57" s="285"/>
      <c r="F57" s="330" t="s">
        <v>368</v>
      </c>
      <c r="G57" s="347"/>
      <c r="H57" s="348"/>
      <c r="I57" s="331" t="s">
        <v>91</v>
      </c>
      <c r="J57" s="260" t="s">
        <v>33</v>
      </c>
      <c r="K57" s="349" t="n">
        <v>6170208</v>
      </c>
      <c r="L57" s="231" t="s">
        <v>92</v>
      </c>
      <c r="M57" s="350"/>
      <c r="N57" s="5" t="s">
        <v>35</v>
      </c>
    </row>
    <row r="58" customFormat="false" ht="65.25" hidden="false" customHeight="true" outlineLevel="0" collapsed="false">
      <c r="A58" s="220"/>
      <c r="B58" s="337"/>
      <c r="C58" s="266"/>
      <c r="D58" s="266"/>
      <c r="E58" s="265"/>
      <c r="F58" s="330"/>
      <c r="G58" s="338"/>
      <c r="H58" s="342"/>
      <c r="I58" s="331"/>
      <c r="J58" s="282" t="s">
        <v>33</v>
      </c>
      <c r="K58" s="344" t="n">
        <v>-2000000</v>
      </c>
      <c r="L58" s="345" t="s">
        <v>92</v>
      </c>
      <c r="M58" s="253"/>
    </row>
    <row r="59" customFormat="false" ht="58.5" hidden="false" customHeight="true" outlineLevel="0" collapsed="false">
      <c r="A59" s="293" t="s">
        <v>93</v>
      </c>
      <c r="B59" s="337" t="s">
        <v>94</v>
      </c>
      <c r="C59" s="329" t="s">
        <v>369</v>
      </c>
      <c r="D59" s="330"/>
      <c r="E59" s="329"/>
      <c r="F59" s="298" t="s">
        <v>370</v>
      </c>
      <c r="G59" s="254"/>
      <c r="H59" s="298"/>
      <c r="I59" s="331" t="s">
        <v>95</v>
      </c>
      <c r="J59" s="300" t="s">
        <v>33</v>
      </c>
      <c r="K59" s="301" t="n">
        <v>0</v>
      </c>
      <c r="L59" s="351" t="s">
        <v>96</v>
      </c>
      <c r="M59" s="352" t="s">
        <v>97</v>
      </c>
    </row>
    <row r="60" customFormat="false" ht="78" hidden="false" customHeight="true" outlineLevel="0" collapsed="false">
      <c r="A60" s="220" t="s">
        <v>98</v>
      </c>
      <c r="B60" s="337" t="s">
        <v>99</v>
      </c>
      <c r="C60" s="225" t="s">
        <v>371</v>
      </c>
      <c r="D60" s="225"/>
      <c r="E60" s="268"/>
      <c r="F60" s="225" t="s">
        <v>372</v>
      </c>
      <c r="G60" s="228"/>
      <c r="H60" s="225"/>
      <c r="I60" s="347" t="s">
        <v>373</v>
      </c>
      <c r="J60" s="291" t="s">
        <v>33</v>
      </c>
      <c r="K60" s="230" t="n">
        <v>3261691</v>
      </c>
      <c r="L60" s="231" t="s">
        <v>101</v>
      </c>
      <c r="M60" s="303" t="s">
        <v>56</v>
      </c>
    </row>
    <row r="61" customFormat="false" ht="42" hidden="false" customHeight="true" outlineLevel="0" collapsed="false">
      <c r="A61" s="220"/>
      <c r="B61" s="337"/>
      <c r="C61" s="246"/>
      <c r="D61" s="246"/>
      <c r="E61" s="292"/>
      <c r="F61" s="246"/>
      <c r="G61" s="281"/>
      <c r="H61" s="246"/>
      <c r="I61" s="338"/>
      <c r="J61" s="282" t="s">
        <v>33</v>
      </c>
      <c r="K61" s="344" t="n">
        <v>-500000</v>
      </c>
      <c r="L61" s="345" t="s">
        <v>101</v>
      </c>
      <c r="M61" s="305" t="s">
        <v>56</v>
      </c>
    </row>
    <row r="62" customFormat="false" ht="75" hidden="false" customHeight="true" outlineLevel="0" collapsed="false">
      <c r="A62" s="293" t="s">
        <v>102</v>
      </c>
      <c r="B62" s="337" t="s">
        <v>103</v>
      </c>
      <c r="C62" s="329" t="s">
        <v>374</v>
      </c>
      <c r="D62" s="330"/>
      <c r="E62" s="329"/>
      <c r="F62" s="330" t="s">
        <v>375</v>
      </c>
      <c r="G62" s="331"/>
      <c r="H62" s="330"/>
      <c r="I62" s="331" t="s">
        <v>104</v>
      </c>
      <c r="J62" s="282" t="s">
        <v>33</v>
      </c>
      <c r="K62" s="332" t="n">
        <v>-8407582</v>
      </c>
      <c r="L62" s="351" t="s">
        <v>105</v>
      </c>
      <c r="M62" s="334" t="s">
        <v>56</v>
      </c>
      <c r="N62" s="5" t="s">
        <v>35</v>
      </c>
    </row>
    <row r="63" customFormat="false" ht="69.75" hidden="false" customHeight="true" outlineLevel="0" collapsed="false">
      <c r="A63" s="293" t="s">
        <v>106</v>
      </c>
      <c r="B63" s="337" t="s">
        <v>107</v>
      </c>
      <c r="C63" s="298" t="s">
        <v>353</v>
      </c>
      <c r="D63" s="298"/>
      <c r="E63" s="295"/>
      <c r="F63" s="330" t="s">
        <v>376</v>
      </c>
      <c r="G63" s="331"/>
      <c r="H63" s="330"/>
      <c r="I63" s="330" t="s">
        <v>108</v>
      </c>
      <c r="J63" s="282" t="s">
        <v>33</v>
      </c>
      <c r="K63" s="332" t="n">
        <v>-3181000</v>
      </c>
      <c r="L63" s="351" t="s">
        <v>105</v>
      </c>
      <c r="M63" s="334" t="s">
        <v>75</v>
      </c>
      <c r="N63" s="5" t="s">
        <v>35</v>
      </c>
    </row>
    <row r="64" customFormat="false" ht="51" hidden="false" customHeight="true" outlineLevel="0" collapsed="false">
      <c r="A64" s="293" t="s">
        <v>109</v>
      </c>
      <c r="B64" s="337" t="s">
        <v>110</v>
      </c>
      <c r="C64" s="353" t="s">
        <v>377</v>
      </c>
      <c r="D64" s="348"/>
      <c r="E64" s="353"/>
      <c r="F64" s="330" t="s">
        <v>378</v>
      </c>
      <c r="G64" s="347"/>
      <c r="H64" s="348"/>
      <c r="I64" s="347" t="s">
        <v>111</v>
      </c>
      <c r="J64" s="291" t="s">
        <v>33</v>
      </c>
      <c r="K64" s="349" t="n">
        <v>-35000</v>
      </c>
      <c r="L64" s="231" t="s">
        <v>112</v>
      </c>
      <c r="M64" s="354" t="s">
        <v>113</v>
      </c>
      <c r="N64" s="5" t="s">
        <v>35</v>
      </c>
    </row>
    <row r="65" customFormat="false" ht="56.25" hidden="false" customHeight="true" outlineLevel="0" collapsed="false">
      <c r="A65" s="293"/>
      <c r="B65" s="337"/>
      <c r="C65" s="355" t="s">
        <v>379</v>
      </c>
      <c r="D65" s="342"/>
      <c r="E65" s="355"/>
      <c r="F65" s="330"/>
      <c r="G65" s="338"/>
      <c r="H65" s="342"/>
      <c r="I65" s="356"/>
      <c r="J65" s="343"/>
      <c r="K65" s="344"/>
      <c r="L65" s="345"/>
      <c r="M65" s="253"/>
    </row>
    <row r="66" customFormat="false" ht="42" hidden="false" customHeight="true" outlineLevel="0" collapsed="false">
      <c r="A66" s="293" t="s">
        <v>114</v>
      </c>
      <c r="B66" s="337" t="s">
        <v>115</v>
      </c>
      <c r="C66" s="268" t="s">
        <v>75</v>
      </c>
      <c r="D66" s="225"/>
      <c r="E66" s="268"/>
      <c r="F66" s="225" t="s">
        <v>75</v>
      </c>
      <c r="G66" s="225"/>
      <c r="H66" s="268"/>
      <c r="I66" s="347" t="s">
        <v>116</v>
      </c>
      <c r="J66" s="291" t="s">
        <v>33</v>
      </c>
      <c r="K66" s="230" t="n">
        <v>4200000</v>
      </c>
      <c r="L66" s="231" t="s">
        <v>96</v>
      </c>
      <c r="M66" s="350"/>
      <c r="N66" s="5" t="s">
        <v>35</v>
      </c>
    </row>
    <row r="67" customFormat="false" ht="42" hidden="false" customHeight="true" outlineLevel="0" collapsed="false">
      <c r="A67" s="293" t="s">
        <v>161</v>
      </c>
      <c r="B67" s="337"/>
      <c r="C67" s="292" t="s">
        <v>161</v>
      </c>
      <c r="D67" s="246"/>
      <c r="E67" s="292"/>
      <c r="F67" s="246" t="s">
        <v>161</v>
      </c>
      <c r="G67" s="246"/>
      <c r="H67" s="292"/>
      <c r="I67" s="338" t="s">
        <v>117</v>
      </c>
      <c r="J67" s="282" t="s">
        <v>33</v>
      </c>
      <c r="K67" s="251" t="n">
        <v>-2895000</v>
      </c>
      <c r="L67" s="345" t="s">
        <v>96</v>
      </c>
      <c r="M67" s="253"/>
      <c r="N67" s="5" t="s">
        <v>35</v>
      </c>
    </row>
    <row r="68" customFormat="false" ht="51.75" hidden="false" customHeight="false" outlineLevel="0" collapsed="false">
      <c r="A68" s="357" t="s">
        <v>118</v>
      </c>
      <c r="B68" s="258" t="s">
        <v>119</v>
      </c>
      <c r="C68" s="295"/>
      <c r="D68" s="298"/>
      <c r="E68" s="295"/>
      <c r="F68" s="298" t="s">
        <v>380</v>
      </c>
      <c r="G68" s="254"/>
      <c r="H68" s="298"/>
      <c r="I68" s="254" t="s">
        <v>120</v>
      </c>
      <c r="J68" s="282" t="s">
        <v>33</v>
      </c>
      <c r="K68" s="358" t="n">
        <v>-1000000</v>
      </c>
      <c r="L68" s="322" t="s">
        <v>34</v>
      </c>
      <c r="M68" s="359"/>
      <c r="N68" s="116"/>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c r="GF68" s="117"/>
      <c r="GG68" s="117"/>
      <c r="GH68" s="117"/>
      <c r="GI68" s="117"/>
      <c r="GJ68" s="117"/>
      <c r="GK68" s="117"/>
      <c r="GL68" s="117"/>
      <c r="GM68" s="117"/>
      <c r="GN68" s="117"/>
      <c r="GO68" s="117"/>
      <c r="GP68" s="117"/>
      <c r="GQ68" s="117"/>
      <c r="GR68" s="117"/>
      <c r="GS68" s="117"/>
      <c r="GT68" s="117"/>
      <c r="GU68" s="117"/>
      <c r="GV68" s="117"/>
      <c r="GW68" s="117"/>
      <c r="GX68" s="117"/>
      <c r="GY68" s="117"/>
      <c r="GZ68" s="117"/>
      <c r="HA68" s="117"/>
      <c r="HB68" s="117"/>
      <c r="HC68" s="117"/>
      <c r="HD68" s="117"/>
      <c r="HE68" s="117"/>
      <c r="HF68" s="117"/>
      <c r="HG68" s="117"/>
      <c r="HH68" s="117"/>
      <c r="HI68" s="117"/>
      <c r="HJ68" s="117"/>
      <c r="HK68" s="117"/>
      <c r="HL68" s="117"/>
      <c r="HM68" s="117"/>
      <c r="HN68" s="117"/>
      <c r="HO68" s="117"/>
      <c r="HP68" s="117"/>
      <c r="HQ68" s="117"/>
      <c r="HR68" s="117"/>
      <c r="HS68" s="117"/>
      <c r="HT68" s="117"/>
      <c r="HU68" s="117"/>
      <c r="HV68" s="117"/>
      <c r="HW68" s="117"/>
      <c r="HX68" s="117"/>
      <c r="HY68" s="117"/>
      <c r="HZ68" s="117"/>
      <c r="IA68" s="117"/>
      <c r="IB68" s="117"/>
      <c r="IC68" s="117"/>
      <c r="ID68" s="117"/>
      <c r="IE68" s="117"/>
      <c r="IF68" s="117"/>
      <c r="IG68" s="117"/>
      <c r="IH68" s="117"/>
      <c r="II68" s="117"/>
      <c r="IJ68" s="117"/>
      <c r="IK68" s="117"/>
      <c r="IL68" s="117"/>
      <c r="IM68" s="117"/>
      <c r="IN68" s="117"/>
      <c r="IO68" s="117"/>
      <c r="IP68" s="117"/>
      <c r="IQ68" s="117"/>
      <c r="IR68" s="117"/>
      <c r="IS68" s="117"/>
      <c r="IT68" s="117"/>
      <c r="IU68" s="117"/>
      <c r="IV68" s="117"/>
      <c r="IW68" s="117"/>
    </row>
    <row r="69" customFormat="false" ht="30.75" hidden="false" customHeight="true" outlineLevel="0" collapsed="false">
      <c r="A69" s="357" t="s">
        <v>121</v>
      </c>
      <c r="B69" s="258" t="s">
        <v>122</v>
      </c>
      <c r="C69" s="295"/>
      <c r="D69" s="254"/>
      <c r="E69" s="295"/>
      <c r="F69" s="298"/>
      <c r="G69" s="254"/>
      <c r="H69" s="298"/>
      <c r="I69" s="254" t="s">
        <v>381</v>
      </c>
      <c r="J69" s="282" t="s">
        <v>33</v>
      </c>
      <c r="K69" s="358" t="n">
        <v>-3000000</v>
      </c>
      <c r="L69" s="322" t="s">
        <v>34</v>
      </c>
      <c r="M69" s="359"/>
      <c r="N69" s="5" t="s">
        <v>35</v>
      </c>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c r="GF69" s="117"/>
      <c r="GG69" s="117"/>
      <c r="GH69" s="117"/>
      <c r="GI69" s="117"/>
      <c r="GJ69" s="117"/>
      <c r="GK69" s="117"/>
      <c r="GL69" s="117"/>
      <c r="GM69" s="117"/>
      <c r="GN69" s="117"/>
      <c r="GO69" s="117"/>
      <c r="GP69" s="117"/>
      <c r="GQ69" s="117"/>
      <c r="GR69" s="117"/>
      <c r="GS69" s="117"/>
      <c r="GT69" s="117"/>
      <c r="GU69" s="117"/>
      <c r="GV69" s="117"/>
      <c r="GW69" s="117"/>
      <c r="GX69" s="117"/>
      <c r="GY69" s="117"/>
      <c r="GZ69" s="117"/>
      <c r="HA69" s="117"/>
      <c r="HB69" s="117"/>
      <c r="HC69" s="117"/>
      <c r="HD69" s="117"/>
      <c r="HE69" s="117"/>
      <c r="HF69" s="117"/>
      <c r="HG69" s="117"/>
      <c r="HH69" s="117"/>
      <c r="HI69" s="117"/>
      <c r="HJ69" s="117"/>
      <c r="HK69" s="117"/>
      <c r="HL69" s="117"/>
      <c r="HM69" s="117"/>
      <c r="HN69" s="117"/>
      <c r="HO69" s="117"/>
      <c r="HP69" s="117"/>
      <c r="HQ69" s="117"/>
      <c r="HR69" s="117"/>
      <c r="HS69" s="117"/>
      <c r="HT69" s="117"/>
      <c r="HU69" s="117"/>
      <c r="HV69" s="117"/>
      <c r="HW69" s="117"/>
      <c r="HX69" s="117"/>
      <c r="HY69" s="117"/>
      <c r="HZ69" s="117"/>
      <c r="IA69" s="117"/>
      <c r="IB69" s="117"/>
      <c r="IC69" s="117"/>
      <c r="ID69" s="117"/>
      <c r="IE69" s="117"/>
      <c r="IF69" s="117"/>
      <c r="IG69" s="117"/>
      <c r="IH69" s="117"/>
      <c r="II69" s="117"/>
      <c r="IJ69" s="117"/>
      <c r="IK69" s="117"/>
      <c r="IL69" s="117"/>
      <c r="IM69" s="117"/>
      <c r="IN69" s="117"/>
      <c r="IO69" s="117"/>
      <c r="IP69" s="117"/>
      <c r="IQ69" s="117"/>
      <c r="IR69" s="117"/>
      <c r="IS69" s="117"/>
      <c r="IT69" s="117"/>
      <c r="IU69" s="117"/>
      <c r="IV69" s="117"/>
      <c r="IW69" s="117"/>
    </row>
    <row r="70" customFormat="false" ht="147" hidden="false" customHeight="true" outlineLevel="0" collapsed="false">
      <c r="A70" s="357" t="s">
        <v>124</v>
      </c>
      <c r="B70" s="258" t="s">
        <v>125</v>
      </c>
      <c r="C70" s="295"/>
      <c r="D70" s="254"/>
      <c r="E70" s="295"/>
      <c r="F70" s="298"/>
      <c r="G70" s="254"/>
      <c r="H70" s="298"/>
      <c r="I70" s="254" t="s">
        <v>382</v>
      </c>
      <c r="J70" s="360" t="s">
        <v>383</v>
      </c>
      <c r="K70" s="358" t="n">
        <v>-1000000</v>
      </c>
      <c r="L70" s="322" t="s">
        <v>384</v>
      </c>
      <c r="M70" s="359"/>
      <c r="N70" s="5" t="s">
        <v>35</v>
      </c>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c r="ID70" s="117"/>
      <c r="IE70" s="117"/>
      <c r="IF70" s="117"/>
      <c r="IG70" s="117"/>
      <c r="IH70" s="117"/>
      <c r="II70" s="117"/>
      <c r="IJ70" s="117"/>
      <c r="IK70" s="117"/>
      <c r="IL70" s="117"/>
      <c r="IM70" s="117"/>
      <c r="IN70" s="117"/>
      <c r="IO70" s="117"/>
      <c r="IP70" s="117"/>
      <c r="IQ70" s="117"/>
      <c r="IR70" s="117"/>
      <c r="IS70" s="117"/>
      <c r="IT70" s="117"/>
      <c r="IU70" s="117"/>
      <c r="IV70" s="117"/>
      <c r="IW70" s="117"/>
    </row>
    <row r="71" customFormat="false" ht="31.5" hidden="false" customHeight="true" outlineLevel="0" collapsed="false">
      <c r="A71" s="357" t="s">
        <v>129</v>
      </c>
      <c r="B71" s="258" t="s">
        <v>130</v>
      </c>
      <c r="C71" s="295"/>
      <c r="D71" s="254"/>
      <c r="E71" s="295"/>
      <c r="F71" s="298"/>
      <c r="G71" s="254"/>
      <c r="H71" s="298"/>
      <c r="I71" s="254" t="s">
        <v>131</v>
      </c>
      <c r="J71" s="282" t="s">
        <v>33</v>
      </c>
      <c r="K71" s="358" t="n">
        <v>-3334000</v>
      </c>
      <c r="L71" s="322" t="s">
        <v>96</v>
      </c>
      <c r="M71" s="359"/>
      <c r="N71" s="116"/>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c r="ID71" s="117"/>
      <c r="IE71" s="117"/>
      <c r="IF71" s="117"/>
      <c r="IG71" s="117"/>
      <c r="IH71" s="117"/>
      <c r="II71" s="117"/>
      <c r="IJ71" s="117"/>
      <c r="IK71" s="117"/>
      <c r="IL71" s="117"/>
      <c r="IM71" s="117"/>
      <c r="IN71" s="117"/>
      <c r="IO71" s="117"/>
      <c r="IP71" s="117"/>
      <c r="IQ71" s="117"/>
      <c r="IR71" s="117"/>
      <c r="IS71" s="117"/>
      <c r="IT71" s="117"/>
      <c r="IU71" s="117"/>
      <c r="IV71" s="117"/>
      <c r="IW71" s="117"/>
    </row>
    <row r="72" customFormat="false" ht="42" hidden="false" customHeight="true" outlineLevel="0" collapsed="false">
      <c r="A72" s="357" t="s">
        <v>132</v>
      </c>
      <c r="B72" s="258" t="s">
        <v>133</v>
      </c>
      <c r="C72" s="295"/>
      <c r="D72" s="254"/>
      <c r="E72" s="295"/>
      <c r="F72" s="298"/>
      <c r="G72" s="254"/>
      <c r="H72" s="298"/>
      <c r="I72" s="254" t="s">
        <v>134</v>
      </c>
      <c r="J72" s="282" t="s">
        <v>33</v>
      </c>
      <c r="K72" s="358" t="n">
        <v>-3507653</v>
      </c>
      <c r="L72" s="322" t="s">
        <v>135</v>
      </c>
      <c r="M72" s="359"/>
      <c r="N72" s="5" t="s">
        <v>35</v>
      </c>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c r="ID72" s="117"/>
      <c r="IE72" s="117"/>
      <c r="IF72" s="117"/>
      <c r="IG72" s="117"/>
      <c r="IH72" s="117"/>
      <c r="II72" s="117"/>
      <c r="IJ72" s="117"/>
      <c r="IK72" s="117"/>
      <c r="IL72" s="117"/>
      <c r="IM72" s="117"/>
      <c r="IN72" s="117"/>
      <c r="IO72" s="117"/>
      <c r="IP72" s="117"/>
      <c r="IQ72" s="117"/>
      <c r="IR72" s="117"/>
      <c r="IS72" s="117"/>
      <c r="IT72" s="117"/>
      <c r="IU72" s="117"/>
      <c r="IV72" s="117"/>
      <c r="IW72" s="117"/>
    </row>
    <row r="73" customFormat="false" ht="41.25" hidden="false" customHeight="true" outlineLevel="0" collapsed="false">
      <c r="A73" s="357" t="s">
        <v>136</v>
      </c>
      <c r="B73" s="258" t="s">
        <v>137</v>
      </c>
      <c r="C73" s="295"/>
      <c r="D73" s="254"/>
      <c r="E73" s="295"/>
      <c r="F73" s="298"/>
      <c r="G73" s="254"/>
      <c r="H73" s="298"/>
      <c r="I73" s="254" t="s">
        <v>138</v>
      </c>
      <c r="J73" s="282" t="s">
        <v>33</v>
      </c>
      <c r="K73" s="358" t="n">
        <v>-2193093</v>
      </c>
      <c r="L73" s="322" t="s">
        <v>139</v>
      </c>
      <c r="M73" s="359"/>
      <c r="N73" s="5" t="s">
        <v>35</v>
      </c>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c r="GF73" s="117"/>
      <c r="GG73" s="117"/>
      <c r="GH73" s="117"/>
      <c r="GI73" s="117"/>
      <c r="GJ73" s="117"/>
      <c r="GK73" s="117"/>
      <c r="GL73" s="117"/>
      <c r="GM73" s="117"/>
      <c r="GN73" s="117"/>
      <c r="GO73" s="117"/>
      <c r="GP73" s="117"/>
      <c r="GQ73" s="117"/>
      <c r="GR73" s="117"/>
      <c r="GS73" s="117"/>
      <c r="GT73" s="117"/>
      <c r="GU73" s="117"/>
      <c r="GV73" s="117"/>
      <c r="GW73" s="117"/>
      <c r="GX73" s="117"/>
      <c r="GY73" s="117"/>
      <c r="GZ73" s="117"/>
      <c r="HA73" s="117"/>
      <c r="HB73" s="117"/>
      <c r="HC73" s="117"/>
      <c r="HD73" s="117"/>
      <c r="HE73" s="117"/>
      <c r="HF73" s="117"/>
      <c r="HG73" s="117"/>
      <c r="HH73" s="117"/>
      <c r="HI73" s="117"/>
      <c r="HJ73" s="117"/>
      <c r="HK73" s="117"/>
      <c r="HL73" s="117"/>
      <c r="HM73" s="117"/>
      <c r="HN73" s="117"/>
      <c r="HO73" s="117"/>
      <c r="HP73" s="117"/>
      <c r="HQ73" s="117"/>
      <c r="HR73" s="117"/>
      <c r="HS73" s="117"/>
      <c r="HT73" s="117"/>
      <c r="HU73" s="117"/>
      <c r="HV73" s="117"/>
      <c r="HW73" s="117"/>
      <c r="HX73" s="117"/>
      <c r="HY73" s="117"/>
      <c r="HZ73" s="117"/>
      <c r="IA73" s="117"/>
      <c r="IB73" s="117"/>
      <c r="IC73" s="117"/>
      <c r="ID73" s="117"/>
      <c r="IE73" s="117"/>
      <c r="IF73" s="117"/>
      <c r="IG73" s="117"/>
      <c r="IH73" s="117"/>
      <c r="II73" s="117"/>
      <c r="IJ73" s="117"/>
      <c r="IK73" s="117"/>
      <c r="IL73" s="117"/>
      <c r="IM73" s="117"/>
      <c r="IN73" s="117"/>
      <c r="IO73" s="117"/>
      <c r="IP73" s="117"/>
      <c r="IQ73" s="117"/>
      <c r="IR73" s="117"/>
      <c r="IS73" s="117"/>
      <c r="IT73" s="117"/>
      <c r="IU73" s="117"/>
      <c r="IV73" s="117"/>
      <c r="IW73" s="117"/>
    </row>
    <row r="74" customFormat="false" ht="41.25" hidden="false" customHeight="true" outlineLevel="0" collapsed="false">
      <c r="A74" s="357" t="s">
        <v>140</v>
      </c>
      <c r="B74" s="361" t="s">
        <v>141</v>
      </c>
      <c r="C74" s="268"/>
      <c r="D74" s="228"/>
      <c r="E74" s="268"/>
      <c r="F74" s="225"/>
      <c r="G74" s="228"/>
      <c r="H74" s="225"/>
      <c r="I74" s="228" t="s">
        <v>142</v>
      </c>
      <c r="J74" s="282" t="s">
        <v>33</v>
      </c>
      <c r="K74" s="362" t="n">
        <v>-75000000</v>
      </c>
      <c r="L74" s="306" t="s">
        <v>34</v>
      </c>
      <c r="M74" s="363"/>
      <c r="N74" s="5" t="s">
        <v>35</v>
      </c>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c r="GF74" s="117"/>
      <c r="GG74" s="117"/>
      <c r="GH74" s="117"/>
      <c r="GI74" s="117"/>
      <c r="GJ74" s="117"/>
      <c r="GK74" s="117"/>
      <c r="GL74" s="117"/>
      <c r="GM74" s="117"/>
      <c r="GN74" s="117"/>
      <c r="GO74" s="117"/>
      <c r="GP74" s="117"/>
      <c r="GQ74" s="117"/>
      <c r="GR74" s="117"/>
      <c r="GS74" s="117"/>
      <c r="GT74" s="117"/>
      <c r="GU74" s="117"/>
      <c r="GV74" s="117"/>
      <c r="GW74" s="117"/>
      <c r="GX74" s="117"/>
      <c r="GY74" s="117"/>
      <c r="GZ74" s="117"/>
      <c r="HA74" s="117"/>
      <c r="HB74" s="117"/>
      <c r="HC74" s="117"/>
      <c r="HD74" s="117"/>
      <c r="HE74" s="117"/>
      <c r="HF74" s="117"/>
      <c r="HG74" s="117"/>
      <c r="HH74" s="117"/>
      <c r="HI74" s="117"/>
      <c r="HJ74" s="117"/>
      <c r="HK74" s="117"/>
      <c r="HL74" s="117"/>
      <c r="HM74" s="117"/>
      <c r="HN74" s="117"/>
      <c r="HO74" s="117"/>
      <c r="HP74" s="117"/>
      <c r="HQ74" s="117"/>
      <c r="HR74" s="117"/>
      <c r="HS74" s="117"/>
      <c r="HT74" s="117"/>
      <c r="HU74" s="117"/>
      <c r="HV74" s="117"/>
      <c r="HW74" s="117"/>
      <c r="HX74" s="117"/>
      <c r="HY74" s="117"/>
      <c r="HZ74" s="117"/>
      <c r="IA74" s="117"/>
      <c r="IB74" s="117"/>
      <c r="IC74" s="117"/>
      <c r="ID74" s="117"/>
      <c r="IE74" s="117"/>
      <c r="IF74" s="117"/>
      <c r="IG74" s="117"/>
      <c r="IH74" s="117"/>
      <c r="II74" s="117"/>
      <c r="IJ74" s="117"/>
      <c r="IK74" s="117"/>
      <c r="IL74" s="117"/>
      <c r="IM74" s="117"/>
      <c r="IN74" s="117"/>
      <c r="IO74" s="117"/>
      <c r="IP74" s="117"/>
      <c r="IQ74" s="117"/>
      <c r="IR74" s="117"/>
      <c r="IS74" s="117"/>
      <c r="IT74" s="117"/>
      <c r="IU74" s="117"/>
      <c r="IV74" s="117"/>
      <c r="IW74" s="117"/>
    </row>
    <row r="75" customFormat="false" ht="31.5" hidden="false" customHeight="true" outlineLevel="0" collapsed="false">
      <c r="A75" s="357" t="s">
        <v>143</v>
      </c>
      <c r="B75" s="258" t="s">
        <v>144</v>
      </c>
      <c r="C75" s="295"/>
      <c r="D75" s="254"/>
      <c r="E75" s="295"/>
      <c r="F75" s="298"/>
      <c r="G75" s="254"/>
      <c r="H75" s="298"/>
      <c r="I75" s="254" t="s">
        <v>145</v>
      </c>
      <c r="J75" s="282" t="s">
        <v>33</v>
      </c>
      <c r="K75" s="358" t="n">
        <v>-1986489</v>
      </c>
      <c r="L75" s="322" t="s">
        <v>146</v>
      </c>
      <c r="M75" s="359"/>
      <c r="N75" s="5" t="s">
        <v>35</v>
      </c>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c r="GF75" s="117"/>
      <c r="GG75" s="117"/>
      <c r="GH75" s="117"/>
      <c r="GI75" s="117"/>
      <c r="GJ75" s="117"/>
      <c r="GK75" s="117"/>
      <c r="GL75" s="117"/>
      <c r="GM75" s="117"/>
      <c r="GN75" s="117"/>
      <c r="GO75" s="117"/>
      <c r="GP75" s="117"/>
      <c r="GQ75" s="117"/>
      <c r="GR75" s="117"/>
      <c r="GS75" s="117"/>
      <c r="GT75" s="117"/>
      <c r="GU75" s="117"/>
      <c r="GV75" s="117"/>
      <c r="GW75" s="117"/>
      <c r="GX75" s="117"/>
      <c r="GY75" s="117"/>
      <c r="GZ75" s="117"/>
      <c r="HA75" s="117"/>
      <c r="HB75" s="117"/>
      <c r="HC75" s="117"/>
      <c r="HD75" s="117"/>
      <c r="HE75" s="117"/>
      <c r="HF75" s="117"/>
      <c r="HG75" s="117"/>
      <c r="HH75" s="117"/>
      <c r="HI75" s="117"/>
      <c r="HJ75" s="117"/>
      <c r="HK75" s="117"/>
      <c r="HL75" s="117"/>
      <c r="HM75" s="117"/>
      <c r="HN75" s="117"/>
      <c r="HO75" s="117"/>
      <c r="HP75" s="117"/>
      <c r="HQ75" s="117"/>
      <c r="HR75" s="117"/>
      <c r="HS75" s="117"/>
      <c r="HT75" s="117"/>
      <c r="HU75" s="117"/>
      <c r="HV75" s="117"/>
      <c r="HW75" s="117"/>
      <c r="HX75" s="117"/>
      <c r="HY75" s="117"/>
      <c r="HZ75" s="117"/>
      <c r="IA75" s="117"/>
      <c r="IB75" s="117"/>
      <c r="IC75" s="117"/>
      <c r="ID75" s="117"/>
      <c r="IE75" s="117"/>
      <c r="IF75" s="117"/>
      <c r="IG75" s="117"/>
      <c r="IH75" s="117"/>
      <c r="II75" s="117"/>
      <c r="IJ75" s="117"/>
      <c r="IK75" s="117"/>
      <c r="IL75" s="117"/>
      <c r="IM75" s="117"/>
      <c r="IN75" s="117"/>
      <c r="IO75" s="117"/>
      <c r="IP75" s="117"/>
      <c r="IQ75" s="117"/>
      <c r="IR75" s="117"/>
      <c r="IS75" s="117"/>
      <c r="IT75" s="117"/>
      <c r="IU75" s="117"/>
      <c r="IV75" s="117"/>
      <c r="IW75" s="117"/>
    </row>
    <row r="76" customFormat="false" ht="33" hidden="false" customHeight="true" outlineLevel="0" collapsed="false">
      <c r="A76" s="357" t="s">
        <v>147</v>
      </c>
      <c r="B76" s="258" t="s">
        <v>148</v>
      </c>
      <c r="C76" s="295"/>
      <c r="D76" s="254"/>
      <c r="E76" s="295"/>
      <c r="F76" s="298"/>
      <c r="G76" s="254"/>
      <c r="H76" s="298"/>
      <c r="I76" s="254" t="s">
        <v>149</v>
      </c>
      <c r="J76" s="282" t="s">
        <v>33</v>
      </c>
      <c r="K76" s="358" t="n">
        <v>0</v>
      </c>
      <c r="L76" s="322" t="s">
        <v>74</v>
      </c>
      <c r="M76" s="359"/>
      <c r="N76" s="116"/>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c r="GF76" s="117"/>
      <c r="GG76" s="117"/>
      <c r="GH76" s="117"/>
      <c r="GI76" s="117"/>
      <c r="GJ76" s="117"/>
      <c r="GK76" s="117"/>
      <c r="GL76" s="117"/>
      <c r="GM76" s="117"/>
      <c r="GN76" s="117"/>
      <c r="GO76" s="117"/>
      <c r="GP76" s="117"/>
      <c r="GQ76" s="117"/>
      <c r="GR76" s="117"/>
      <c r="GS76" s="117"/>
      <c r="GT76" s="117"/>
      <c r="GU76" s="117"/>
      <c r="GV76" s="117"/>
      <c r="GW76" s="117"/>
      <c r="GX76" s="117"/>
      <c r="GY76" s="117"/>
      <c r="GZ76" s="117"/>
      <c r="HA76" s="117"/>
      <c r="HB76" s="117"/>
      <c r="HC76" s="117"/>
      <c r="HD76" s="117"/>
      <c r="HE76" s="117"/>
      <c r="HF76" s="117"/>
      <c r="HG76" s="117"/>
      <c r="HH76" s="117"/>
      <c r="HI76" s="117"/>
      <c r="HJ76" s="117"/>
      <c r="HK76" s="117"/>
      <c r="HL76" s="117"/>
      <c r="HM76" s="117"/>
      <c r="HN76" s="117"/>
      <c r="HO76" s="117"/>
      <c r="HP76" s="117"/>
      <c r="HQ76" s="117"/>
      <c r="HR76" s="117"/>
      <c r="HS76" s="117"/>
      <c r="HT76" s="117"/>
      <c r="HU76" s="117"/>
      <c r="HV76" s="117"/>
      <c r="HW76" s="117"/>
      <c r="HX76" s="117"/>
      <c r="HY76" s="117"/>
      <c r="HZ76" s="117"/>
      <c r="IA76" s="117"/>
      <c r="IB76" s="117"/>
      <c r="IC76" s="117"/>
      <c r="ID76" s="117"/>
      <c r="IE76" s="117"/>
      <c r="IF76" s="117"/>
      <c r="IG76" s="117"/>
      <c r="IH76" s="117"/>
      <c r="II76" s="117"/>
      <c r="IJ76" s="117"/>
      <c r="IK76" s="117"/>
      <c r="IL76" s="117"/>
      <c r="IM76" s="117"/>
      <c r="IN76" s="117"/>
      <c r="IO76" s="117"/>
      <c r="IP76" s="117"/>
      <c r="IQ76" s="117"/>
      <c r="IR76" s="117"/>
      <c r="IS76" s="117"/>
      <c r="IT76" s="117"/>
      <c r="IU76" s="117"/>
      <c r="IV76" s="117"/>
      <c r="IW76" s="117"/>
    </row>
    <row r="77" customFormat="false" ht="78" hidden="false" customHeight="true" outlineLevel="0" collapsed="false">
      <c r="A77" s="357" t="s">
        <v>150</v>
      </c>
      <c r="B77" s="258" t="s">
        <v>151</v>
      </c>
      <c r="C77" s="295" t="s">
        <v>385</v>
      </c>
      <c r="D77" s="254"/>
      <c r="E77" s="295"/>
      <c r="F77" s="298"/>
      <c r="G77" s="254"/>
      <c r="H77" s="298"/>
      <c r="I77" s="254" t="s">
        <v>152</v>
      </c>
      <c r="J77" s="282" t="s">
        <v>33</v>
      </c>
      <c r="K77" s="358" t="n">
        <v>0</v>
      </c>
      <c r="L77" s="322" t="s">
        <v>153</v>
      </c>
      <c r="M77" s="359"/>
      <c r="N77" s="116"/>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c r="GF77" s="117"/>
      <c r="GG77" s="117"/>
      <c r="GH77" s="117"/>
      <c r="GI77" s="117"/>
      <c r="GJ77" s="117"/>
      <c r="GK77" s="117"/>
      <c r="GL77" s="117"/>
      <c r="GM77" s="117"/>
      <c r="GN77" s="117"/>
      <c r="GO77" s="117"/>
      <c r="GP77" s="117"/>
      <c r="GQ77" s="117"/>
      <c r="GR77" s="117"/>
      <c r="GS77" s="117"/>
      <c r="GT77" s="117"/>
      <c r="GU77" s="117"/>
      <c r="GV77" s="117"/>
      <c r="GW77" s="117"/>
      <c r="GX77" s="117"/>
      <c r="GY77" s="117"/>
      <c r="GZ77" s="117"/>
      <c r="HA77" s="117"/>
      <c r="HB77" s="117"/>
      <c r="HC77" s="117"/>
      <c r="HD77" s="117"/>
      <c r="HE77" s="117"/>
      <c r="HF77" s="117"/>
      <c r="HG77" s="117"/>
      <c r="HH77" s="117"/>
      <c r="HI77" s="117"/>
      <c r="HJ77" s="117"/>
      <c r="HK77" s="117"/>
      <c r="HL77" s="117"/>
      <c r="HM77" s="117"/>
      <c r="HN77" s="117"/>
      <c r="HO77" s="117"/>
      <c r="HP77" s="117"/>
      <c r="HQ77" s="117"/>
      <c r="HR77" s="117"/>
      <c r="HS77" s="117"/>
      <c r="HT77" s="117"/>
      <c r="HU77" s="117"/>
      <c r="HV77" s="117"/>
      <c r="HW77" s="117"/>
      <c r="HX77" s="117"/>
      <c r="HY77" s="117"/>
      <c r="HZ77" s="117"/>
      <c r="IA77" s="117"/>
      <c r="IB77" s="117"/>
      <c r="IC77" s="117"/>
      <c r="ID77" s="117"/>
      <c r="IE77" s="117"/>
      <c r="IF77" s="117"/>
      <c r="IG77" s="117"/>
      <c r="IH77" s="117"/>
      <c r="II77" s="117"/>
      <c r="IJ77" s="117"/>
      <c r="IK77" s="117"/>
      <c r="IL77" s="117"/>
      <c r="IM77" s="117"/>
      <c r="IN77" s="117"/>
      <c r="IO77" s="117"/>
      <c r="IP77" s="117"/>
      <c r="IQ77" s="117"/>
      <c r="IR77" s="117"/>
      <c r="IS77" s="117"/>
      <c r="IT77" s="117"/>
      <c r="IU77" s="117"/>
      <c r="IV77" s="117"/>
      <c r="IW77" s="117"/>
    </row>
    <row r="78" customFormat="false" ht="66.75" hidden="false" customHeight="true" outlineLevel="0" collapsed="false">
      <c r="A78" s="357" t="s">
        <v>154</v>
      </c>
      <c r="B78" s="258" t="s">
        <v>155</v>
      </c>
      <c r="C78" s="295" t="s">
        <v>386</v>
      </c>
      <c r="D78" s="254"/>
      <c r="E78" s="295"/>
      <c r="F78" s="298" t="s">
        <v>387</v>
      </c>
      <c r="G78" s="254"/>
      <c r="H78" s="298"/>
      <c r="I78" s="254" t="s">
        <v>156</v>
      </c>
      <c r="J78" s="282" t="s">
        <v>33</v>
      </c>
      <c r="K78" s="358" t="n">
        <v>0</v>
      </c>
      <c r="L78" s="322"/>
      <c r="M78" s="359"/>
      <c r="N78" s="116"/>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c r="ID78" s="117"/>
      <c r="IE78" s="117"/>
      <c r="IF78" s="117"/>
      <c r="IG78" s="117"/>
      <c r="IH78" s="117"/>
      <c r="II78" s="117"/>
      <c r="IJ78" s="117"/>
      <c r="IK78" s="117"/>
      <c r="IL78" s="117"/>
      <c r="IM78" s="117"/>
      <c r="IN78" s="117"/>
      <c r="IO78" s="117"/>
      <c r="IP78" s="117"/>
      <c r="IQ78" s="117"/>
      <c r="IR78" s="117"/>
      <c r="IS78" s="117"/>
      <c r="IT78" s="117"/>
      <c r="IU78" s="117"/>
      <c r="IV78" s="117"/>
      <c r="IW78" s="117"/>
    </row>
    <row r="79" customFormat="false" ht="43.5" hidden="false" customHeight="true" outlineLevel="0" collapsed="false">
      <c r="A79" s="357" t="s">
        <v>158</v>
      </c>
      <c r="B79" s="258" t="s">
        <v>159</v>
      </c>
      <c r="C79" s="295"/>
      <c r="D79" s="254"/>
      <c r="E79" s="295"/>
      <c r="F79" s="298"/>
      <c r="G79" s="254"/>
      <c r="H79" s="295"/>
      <c r="I79" s="254" t="s">
        <v>388</v>
      </c>
      <c r="J79" s="282" t="s">
        <v>33</v>
      </c>
      <c r="K79" s="358" t="n">
        <v>-1000000</v>
      </c>
      <c r="L79" s="322"/>
      <c r="M79" s="359"/>
      <c r="N79" s="5" t="s">
        <v>35</v>
      </c>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117"/>
      <c r="ES79" s="117"/>
      <c r="ET79" s="117"/>
      <c r="EU79" s="117"/>
      <c r="EV79" s="117"/>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117"/>
      <c r="FZ79" s="117"/>
      <c r="GA79" s="117"/>
      <c r="GB79" s="117"/>
      <c r="GC79" s="117"/>
      <c r="GD79" s="117"/>
      <c r="GE79" s="117"/>
      <c r="GF79" s="117"/>
      <c r="GG79" s="117"/>
      <c r="GH79" s="117"/>
      <c r="GI79" s="117"/>
      <c r="GJ79" s="117"/>
      <c r="GK79" s="117"/>
      <c r="GL79" s="117"/>
      <c r="GM79" s="117"/>
      <c r="GN79" s="117"/>
      <c r="GO79" s="117"/>
      <c r="GP79" s="117"/>
      <c r="GQ79" s="117"/>
      <c r="GR79" s="117"/>
      <c r="GS79" s="117"/>
      <c r="GT79" s="117"/>
      <c r="GU79" s="117"/>
      <c r="GV79" s="117"/>
      <c r="GW79" s="117"/>
      <c r="GX79" s="117"/>
      <c r="GY79" s="117"/>
      <c r="GZ79" s="117"/>
      <c r="HA79" s="117"/>
      <c r="HB79" s="117"/>
      <c r="HC79" s="117"/>
      <c r="HD79" s="117"/>
      <c r="HE79" s="117"/>
      <c r="HF79" s="117"/>
      <c r="HG79" s="117"/>
      <c r="HH79" s="117"/>
      <c r="HI79" s="117"/>
      <c r="HJ79" s="117"/>
      <c r="HK79" s="117"/>
      <c r="HL79" s="117"/>
      <c r="HM79" s="117"/>
      <c r="HN79" s="117"/>
      <c r="HO79" s="117"/>
      <c r="HP79" s="117"/>
      <c r="HQ79" s="117"/>
      <c r="HR79" s="117"/>
      <c r="HS79" s="117"/>
      <c r="HT79" s="117"/>
      <c r="HU79" s="117"/>
      <c r="HV79" s="117"/>
      <c r="HW79" s="117"/>
      <c r="HX79" s="117"/>
      <c r="HY79" s="117"/>
      <c r="HZ79" s="117"/>
      <c r="IA79" s="117"/>
      <c r="IB79" s="117"/>
      <c r="IC79" s="117"/>
      <c r="ID79" s="117"/>
      <c r="IE79" s="117"/>
      <c r="IF79" s="117"/>
      <c r="IG79" s="117"/>
      <c r="IH79" s="117"/>
      <c r="II79" s="117"/>
      <c r="IJ79" s="117"/>
      <c r="IK79" s="117"/>
      <c r="IL79" s="117"/>
      <c r="IM79" s="117"/>
      <c r="IN79" s="117"/>
      <c r="IO79" s="117"/>
      <c r="IP79" s="117"/>
      <c r="IQ79" s="117"/>
      <c r="IR79" s="117"/>
      <c r="IS79" s="117"/>
      <c r="IT79" s="117"/>
      <c r="IU79" s="117"/>
      <c r="IV79" s="117"/>
      <c r="IW79" s="117"/>
    </row>
    <row r="80" customFormat="false" ht="19.5" hidden="false" customHeight="false" outlineLevel="0" collapsed="false">
      <c r="A80" s="357"/>
      <c r="B80" s="364"/>
      <c r="C80" s="365"/>
      <c r="D80" s="365"/>
      <c r="E80" s="365"/>
      <c r="F80" s="365"/>
      <c r="G80" s="365"/>
      <c r="H80" s="365"/>
      <c r="I80" s="365"/>
      <c r="J80" s="366"/>
      <c r="K80" s="367" t="s">
        <v>161</v>
      </c>
      <c r="L80" s="366"/>
      <c r="M80" s="365"/>
      <c r="N80" s="116"/>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7"/>
      <c r="DT80" s="117"/>
      <c r="DU80" s="117"/>
      <c r="DV80" s="117"/>
      <c r="DW80" s="117"/>
      <c r="DX80" s="117"/>
      <c r="DY80" s="117"/>
      <c r="DZ80" s="117"/>
      <c r="EA80" s="117"/>
      <c r="EB80" s="117"/>
      <c r="EC80" s="117"/>
      <c r="ED80" s="117"/>
      <c r="EE80" s="117"/>
      <c r="EF80" s="117"/>
      <c r="EG80" s="117"/>
      <c r="EH80" s="117"/>
      <c r="EI80" s="117"/>
      <c r="EJ80" s="117"/>
      <c r="EK80" s="117"/>
      <c r="EL80" s="117"/>
      <c r="EM80" s="117"/>
      <c r="EN80" s="117"/>
      <c r="EO80" s="117"/>
      <c r="EP80" s="117"/>
      <c r="EQ80" s="117"/>
      <c r="ER80" s="117"/>
      <c r="ES80" s="117"/>
      <c r="ET80" s="117"/>
      <c r="EU80" s="117"/>
      <c r="EV80" s="117"/>
      <c r="EW80" s="117"/>
      <c r="EX80" s="117"/>
      <c r="EY80" s="117"/>
      <c r="EZ80" s="117"/>
      <c r="FA80" s="117"/>
      <c r="FB80" s="117"/>
      <c r="FC80" s="117"/>
      <c r="FD80" s="117"/>
      <c r="FE80" s="117"/>
      <c r="FF80" s="117"/>
      <c r="FG80" s="117"/>
      <c r="FH80" s="117"/>
      <c r="FI80" s="117"/>
      <c r="FJ80" s="117"/>
      <c r="FK80" s="117"/>
      <c r="FL80" s="117"/>
      <c r="FM80" s="117"/>
      <c r="FN80" s="117"/>
      <c r="FO80" s="117"/>
      <c r="FP80" s="117"/>
      <c r="FQ80" s="117"/>
      <c r="FR80" s="117"/>
      <c r="FS80" s="117"/>
      <c r="FT80" s="117"/>
      <c r="FU80" s="117"/>
      <c r="FV80" s="117"/>
      <c r="FW80" s="117"/>
      <c r="FX80" s="117"/>
      <c r="FY80" s="117"/>
      <c r="FZ80" s="117"/>
      <c r="GA80" s="117"/>
      <c r="GB80" s="117"/>
      <c r="GC80" s="117"/>
      <c r="GD80" s="117"/>
      <c r="GE80" s="117"/>
      <c r="GF80" s="117"/>
      <c r="GG80" s="117"/>
      <c r="GH80" s="117"/>
      <c r="GI80" s="117"/>
      <c r="GJ80" s="117"/>
      <c r="GK80" s="117"/>
      <c r="GL80" s="117"/>
      <c r="GM80" s="117"/>
      <c r="GN80" s="117"/>
      <c r="GO80" s="117"/>
      <c r="GP80" s="117"/>
      <c r="GQ80" s="117"/>
      <c r="GR80" s="117"/>
      <c r="GS80" s="117"/>
      <c r="GT80" s="117"/>
      <c r="GU80" s="117"/>
      <c r="GV80" s="117"/>
      <c r="GW80" s="117"/>
      <c r="GX80" s="117"/>
      <c r="GY80" s="117"/>
      <c r="GZ80" s="117"/>
      <c r="HA80" s="117"/>
      <c r="HB80" s="117"/>
      <c r="HC80" s="117"/>
      <c r="HD80" s="117"/>
      <c r="HE80" s="117"/>
      <c r="HF80" s="117"/>
      <c r="HG80" s="117"/>
      <c r="HH80" s="117"/>
      <c r="HI80" s="117"/>
      <c r="HJ80" s="117"/>
      <c r="HK80" s="117"/>
      <c r="HL80" s="117"/>
      <c r="HM80" s="117"/>
      <c r="HN80" s="117"/>
      <c r="HO80" s="117"/>
      <c r="HP80" s="117"/>
      <c r="HQ80" s="117"/>
      <c r="HR80" s="117"/>
      <c r="HS80" s="117"/>
      <c r="HT80" s="117"/>
      <c r="HU80" s="117"/>
      <c r="HV80" s="117"/>
      <c r="HW80" s="117"/>
      <c r="HX80" s="117"/>
      <c r="HY80" s="117"/>
      <c r="HZ80" s="117"/>
      <c r="IA80" s="117"/>
      <c r="IB80" s="117"/>
      <c r="IC80" s="117"/>
      <c r="ID80" s="117"/>
      <c r="IE80" s="117"/>
      <c r="IF80" s="117"/>
      <c r="IG80" s="117"/>
      <c r="IH80" s="117"/>
      <c r="II80" s="117"/>
      <c r="IJ80" s="117"/>
      <c r="IK80" s="117"/>
      <c r="IL80" s="117"/>
      <c r="IM80" s="117"/>
      <c r="IN80" s="117"/>
      <c r="IO80" s="117"/>
      <c r="IP80" s="117"/>
      <c r="IQ80" s="117"/>
      <c r="IR80" s="117"/>
      <c r="IS80" s="117"/>
      <c r="IT80" s="117"/>
      <c r="IU80" s="117"/>
      <c r="IV80" s="117"/>
      <c r="IW80" s="117"/>
    </row>
    <row r="81" customFormat="false" ht="19.5" hidden="false" customHeight="false" outlineLevel="0" collapsed="false">
      <c r="A81" s="293"/>
      <c r="B81" s="368" t="s">
        <v>162</v>
      </c>
      <c r="K81" s="369" t="n">
        <f aca="false">SUM(K5:K79)-K21</f>
        <v>-123541856</v>
      </c>
    </row>
    <row r="82" customFormat="false" ht="19.5" hidden="false" customHeight="false" outlineLevel="0" collapsed="false">
      <c r="A82" s="293"/>
      <c r="K82" s="4" t="s">
        <v>161</v>
      </c>
    </row>
    <row r="83" customFormat="false" ht="18.75" hidden="false" customHeight="false" outlineLevel="0" collapsed="false">
      <c r="A83" s="293"/>
      <c r="B83" s="370" t="s">
        <v>163</v>
      </c>
      <c r="C83" s="371"/>
      <c r="D83" s="371"/>
      <c r="E83" s="371"/>
      <c r="F83" s="371"/>
      <c r="G83" s="371"/>
      <c r="H83" s="371"/>
      <c r="I83" s="371"/>
      <c r="J83" s="372"/>
      <c r="K83" s="373" t="n">
        <f aca="false">SUMIF(J5:J79,J5,K5:K79)</f>
        <v>-1152130</v>
      </c>
    </row>
    <row r="84" customFormat="false" ht="18.75" hidden="false" customHeight="false" outlineLevel="0" collapsed="false">
      <c r="A84" s="293"/>
      <c r="B84" s="374" t="s">
        <v>164</v>
      </c>
      <c r="C84" s="375"/>
      <c r="D84" s="375"/>
      <c r="E84" s="375"/>
      <c r="F84" s="375"/>
      <c r="G84" s="375"/>
      <c r="H84" s="375"/>
      <c r="I84" s="375"/>
      <c r="J84" s="376"/>
      <c r="K84" s="377" t="n">
        <f aca="false">SUMIF(J5:J79,J36,K5:K79)</f>
        <v>-1800000</v>
      </c>
    </row>
    <row r="85" customFormat="false" ht="18.75" hidden="false" customHeight="false" outlineLevel="0" collapsed="false">
      <c r="A85" s="293"/>
      <c r="B85" s="374" t="s">
        <v>165</v>
      </c>
      <c r="C85" s="375"/>
      <c r="D85" s="375"/>
      <c r="E85" s="375"/>
      <c r="F85" s="375"/>
      <c r="G85" s="375"/>
      <c r="H85" s="375"/>
      <c r="I85" s="375"/>
      <c r="J85" s="376"/>
      <c r="K85" s="377" t="n">
        <f aca="false">SUMIF(J5:J79,J70,K5:K79)</f>
        <v>-1000000</v>
      </c>
    </row>
    <row r="86" customFormat="false" ht="19.5" hidden="false" customHeight="false" outlineLevel="0" collapsed="false">
      <c r="A86" s="293" t="s">
        <v>166</v>
      </c>
      <c r="B86" s="378" t="s">
        <v>167</v>
      </c>
      <c r="C86" s="379"/>
      <c r="D86" s="379"/>
      <c r="E86" s="379"/>
      <c r="F86" s="379"/>
      <c r="G86" s="379"/>
      <c r="H86" s="379"/>
      <c r="I86" s="379"/>
      <c r="J86" s="380"/>
      <c r="K86" s="381" t="n">
        <f aca="false">SUMIF(J5:J79,J26,K5:K79)</f>
        <v>-119589726</v>
      </c>
    </row>
    <row r="87" customFormat="false" ht="18.75" hidden="false" customHeight="false" outlineLevel="0" collapsed="false">
      <c r="K87" s="4" t="n">
        <f aca="false">SUM(K83:K86)</f>
        <v>-123541856</v>
      </c>
      <c r="L87" s="3" t="s">
        <v>168</v>
      </c>
    </row>
    <row r="92" customFormat="false" ht="25.5" hidden="false" customHeight="false" outlineLevel="0" collapsed="false">
      <c r="A92" s="293"/>
      <c r="B92" s="143"/>
      <c r="C92" s="382" t="s">
        <v>389</v>
      </c>
      <c r="D92" s="144"/>
      <c r="E92" s="382"/>
      <c r="F92" s="144" t="s">
        <v>390</v>
      </c>
      <c r="G92" s="383"/>
      <c r="H92" s="144"/>
      <c r="I92" s="145" t="s">
        <v>169</v>
      </c>
      <c r="J92" s="146" t="s">
        <v>47</v>
      </c>
      <c r="K92" s="147" t="n">
        <v>-9500</v>
      </c>
      <c r="L92" s="148" t="s">
        <v>48</v>
      </c>
      <c r="M92" s="149" t="s">
        <v>49</v>
      </c>
    </row>
  </sheetData>
  <mergeCells count="45">
    <mergeCell ref="J1:M1"/>
    <mergeCell ref="L3:M3"/>
    <mergeCell ref="A5:A7"/>
    <mergeCell ref="B5:B7"/>
    <mergeCell ref="I5:I6"/>
    <mergeCell ref="A8:A11"/>
    <mergeCell ref="B8:B11"/>
    <mergeCell ref="I8:I11"/>
    <mergeCell ref="A12:A15"/>
    <mergeCell ref="B12:B15"/>
    <mergeCell ref="I12:I14"/>
    <mergeCell ref="A16:A22"/>
    <mergeCell ref="B16:B22"/>
    <mergeCell ref="A23:A25"/>
    <mergeCell ref="B23:B25"/>
    <mergeCell ref="A26:A27"/>
    <mergeCell ref="B26:B27"/>
    <mergeCell ref="A29:A33"/>
    <mergeCell ref="B29:B33"/>
    <mergeCell ref="F29:F31"/>
    <mergeCell ref="I29:I33"/>
    <mergeCell ref="A34:A35"/>
    <mergeCell ref="B34:B35"/>
    <mergeCell ref="I34:I35"/>
    <mergeCell ref="A36:A40"/>
    <mergeCell ref="B36:B40"/>
    <mergeCell ref="A42:A46"/>
    <mergeCell ref="B42:B46"/>
    <mergeCell ref="A48:A49"/>
    <mergeCell ref="B48:B49"/>
    <mergeCell ref="I48:I49"/>
    <mergeCell ref="A51:A54"/>
    <mergeCell ref="B51:B54"/>
    <mergeCell ref="A55:A56"/>
    <mergeCell ref="B55:B56"/>
    <mergeCell ref="I55:I56"/>
    <mergeCell ref="A57:A58"/>
    <mergeCell ref="B57:B58"/>
    <mergeCell ref="F57:F58"/>
    <mergeCell ref="I57:I58"/>
    <mergeCell ref="A60:A61"/>
    <mergeCell ref="B60:B61"/>
    <mergeCell ref="B64:B65"/>
    <mergeCell ref="F64:F65"/>
    <mergeCell ref="B66:B6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E64"/>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C9" activeCellId="0" sqref="C9"/>
    </sheetView>
  </sheetViews>
  <sheetFormatPr defaultColWidth="9.0546875" defaultRowHeight="12.75" customHeight="true" zeroHeight="false" outlineLevelRow="0" outlineLevelCol="0"/>
  <cols>
    <col collapsed="false" customWidth="true" hidden="false" outlineLevel="0" max="1" min="1" style="0" width="6.13"/>
    <col collapsed="false" customWidth="true" hidden="false" outlineLevel="0" max="2" min="2" style="0" width="43.28"/>
    <col collapsed="false" customWidth="true" hidden="false" outlineLevel="0" max="3" min="3" style="0" width="14.99"/>
    <col collapsed="false" customWidth="true" hidden="false" outlineLevel="0" max="4" min="4" style="0" width="14.85"/>
    <col collapsed="false" customWidth="true" hidden="false" outlineLevel="0" max="5" min="5" style="0" width="45.84"/>
  </cols>
  <sheetData>
    <row r="2" customFormat="false" ht="12.75" hidden="false" customHeight="false" outlineLevel="0" collapsed="false">
      <c r="A2" s="384" t="s">
        <v>391</v>
      </c>
      <c r="E2" s="385" t="n">
        <f aca="true">TODAY()</f>
        <v>45926</v>
      </c>
    </row>
    <row r="3" customFormat="false" ht="13.5" hidden="false" customHeight="false" outlineLevel="0" collapsed="false"/>
    <row r="4" customFormat="false" ht="30" hidden="false" customHeight="true" outlineLevel="0" collapsed="false">
      <c r="A4" s="386" t="s">
        <v>392</v>
      </c>
      <c r="B4" s="387"/>
      <c r="C4" s="388" t="s">
        <v>393</v>
      </c>
      <c r="D4" s="388" t="s">
        <v>394</v>
      </c>
      <c r="E4" s="389"/>
    </row>
    <row r="5" customFormat="false" ht="12.75" hidden="false" customHeight="false" outlineLevel="0" collapsed="false">
      <c r="A5" s="390" t="s">
        <v>395</v>
      </c>
      <c r="B5" s="391"/>
      <c r="C5" s="392"/>
      <c r="D5" s="392"/>
      <c r="E5" s="393"/>
    </row>
    <row r="6" customFormat="false" ht="25.5" hidden="false" customHeight="true" outlineLevel="0" collapsed="false">
      <c r="A6" s="394" t="n">
        <v>1</v>
      </c>
      <c r="B6" s="395" t="s">
        <v>396</v>
      </c>
      <c r="C6" s="396" t="n">
        <v>0.409</v>
      </c>
      <c r="D6" s="396" t="n">
        <v>0.25</v>
      </c>
      <c r="E6" s="397" t="s">
        <v>397</v>
      </c>
    </row>
    <row r="7" customFormat="false" ht="12.75" hidden="false" customHeight="false" outlineLevel="0" collapsed="false">
      <c r="A7" s="398" t="n">
        <v>2</v>
      </c>
      <c r="B7" s="399" t="s">
        <v>398</v>
      </c>
      <c r="C7" s="400" t="n">
        <v>0.694</v>
      </c>
      <c r="D7" s="400" t="n">
        <v>0.393</v>
      </c>
      <c r="E7" s="397" t="s">
        <v>399</v>
      </c>
    </row>
    <row r="8" customFormat="false" ht="12.75" hidden="false" customHeight="false" outlineLevel="0" collapsed="false">
      <c r="A8" s="398" t="n">
        <v>3</v>
      </c>
      <c r="B8" s="399" t="s">
        <v>400</v>
      </c>
      <c r="C8" s="400" t="n">
        <v>3.007</v>
      </c>
      <c r="D8" s="400" t="n">
        <v>0</v>
      </c>
      <c r="E8" s="397" t="s">
        <v>161</v>
      </c>
    </row>
    <row r="9" customFormat="false" ht="12.75" hidden="false" customHeight="false" outlineLevel="0" collapsed="false">
      <c r="A9" s="398" t="n">
        <v>6</v>
      </c>
      <c r="B9" s="401" t="s">
        <v>401</v>
      </c>
      <c r="C9" s="400" t="n">
        <v>0.05</v>
      </c>
      <c r="D9" s="400" t="n">
        <v>0</v>
      </c>
      <c r="E9" s="397"/>
    </row>
    <row r="10" customFormat="false" ht="12.75" hidden="false" customHeight="false" outlineLevel="0" collapsed="false">
      <c r="A10" s="398" t="n">
        <v>7</v>
      </c>
      <c r="B10" s="401" t="s">
        <v>402</v>
      </c>
      <c r="C10" s="400" t="n">
        <v>0.091</v>
      </c>
      <c r="D10" s="400" t="n">
        <v>0</v>
      </c>
      <c r="E10" s="397"/>
    </row>
    <row r="11" customFormat="false" ht="12.75" hidden="true" customHeight="false" outlineLevel="0" collapsed="false">
      <c r="A11" s="398" t="n">
        <v>8</v>
      </c>
      <c r="B11" s="401" t="s">
        <v>403</v>
      </c>
      <c r="C11" s="400" t="n">
        <v>0</v>
      </c>
      <c r="D11" s="400" t="n">
        <v>0</v>
      </c>
      <c r="E11" s="397"/>
    </row>
    <row r="12" customFormat="false" ht="12.75" hidden="false" customHeight="false" outlineLevel="0" collapsed="false">
      <c r="A12" s="398" t="n">
        <v>11</v>
      </c>
      <c r="B12" s="401" t="s">
        <v>54</v>
      </c>
      <c r="C12" s="400" t="n">
        <v>2.1</v>
      </c>
      <c r="D12" s="400" t="n">
        <v>0.378</v>
      </c>
      <c r="E12" s="397" t="s">
        <v>404</v>
      </c>
    </row>
    <row r="13" customFormat="false" ht="12.75" hidden="false" customHeight="false" outlineLevel="0" collapsed="false">
      <c r="A13" s="398" t="n">
        <v>12</v>
      </c>
      <c r="B13" s="401" t="s">
        <v>405</v>
      </c>
      <c r="C13" s="400" t="n">
        <v>18.009</v>
      </c>
      <c r="D13" s="400" t="n">
        <v>18.009</v>
      </c>
      <c r="E13" s="397" t="s">
        <v>406</v>
      </c>
    </row>
    <row r="14" customFormat="false" ht="12.75" hidden="false" customHeight="false" outlineLevel="0" collapsed="false">
      <c r="A14" s="398" t="n">
        <v>23</v>
      </c>
      <c r="B14" s="401" t="s">
        <v>110</v>
      </c>
      <c r="C14" s="400" t="n">
        <v>0.35</v>
      </c>
      <c r="D14" s="400" t="n">
        <v>0</v>
      </c>
      <c r="E14" s="397"/>
    </row>
    <row r="15" customFormat="false" ht="12.75" hidden="false" customHeight="false" outlineLevel="0" collapsed="false">
      <c r="A15" s="398"/>
      <c r="B15" s="399"/>
      <c r="C15" s="400"/>
      <c r="D15" s="400"/>
      <c r="E15" s="397"/>
    </row>
    <row r="16" customFormat="false" ht="12.75" hidden="false" customHeight="false" outlineLevel="0" collapsed="false">
      <c r="A16" s="398"/>
      <c r="B16" s="402" t="s">
        <v>407</v>
      </c>
      <c r="C16" s="403" t="n">
        <f aca="false">SUM(C6:C15)</f>
        <v>24.71</v>
      </c>
      <c r="D16" s="403" t="n">
        <f aca="false">SUM(D6:D15)</f>
        <v>19.03</v>
      </c>
      <c r="E16" s="397"/>
    </row>
    <row r="17" customFormat="false" ht="12.75" hidden="false" customHeight="false" outlineLevel="0" collapsed="false">
      <c r="A17" s="404"/>
      <c r="B17" s="405"/>
      <c r="C17" s="406"/>
      <c r="D17" s="406"/>
      <c r="E17" s="407"/>
    </row>
    <row r="18" customFormat="false" ht="12.75" hidden="false" customHeight="false" outlineLevel="0" collapsed="false">
      <c r="A18" s="408" t="s">
        <v>408</v>
      </c>
      <c r="B18" s="399"/>
      <c r="C18" s="400"/>
      <c r="D18" s="400"/>
      <c r="E18" s="397"/>
    </row>
    <row r="19" customFormat="false" ht="25.5" hidden="false" customHeight="true" outlineLevel="0" collapsed="false">
      <c r="A19" s="409" t="n">
        <v>9</v>
      </c>
      <c r="B19" s="399" t="s">
        <v>409</v>
      </c>
      <c r="C19" s="400" t="n">
        <v>1.8</v>
      </c>
      <c r="D19" s="400" t="n">
        <v>3.3</v>
      </c>
      <c r="E19" s="397" t="s">
        <v>410</v>
      </c>
    </row>
    <row r="20" customFormat="false" ht="25.5" hidden="false" customHeight="true" outlineLevel="0" collapsed="false">
      <c r="A20" s="394" t="n">
        <v>10</v>
      </c>
      <c r="B20" s="395" t="s">
        <v>411</v>
      </c>
      <c r="C20" s="410" t="n">
        <v>0.513</v>
      </c>
      <c r="D20" s="410" t="n">
        <v>0.513</v>
      </c>
      <c r="E20" s="397" t="s">
        <v>412</v>
      </c>
    </row>
    <row r="21" customFormat="false" ht="12.75" hidden="false" customHeight="true" outlineLevel="0" collapsed="false">
      <c r="A21" s="394" t="n">
        <v>10</v>
      </c>
      <c r="B21" s="395" t="s">
        <v>413</v>
      </c>
      <c r="C21" s="396" t="n">
        <v>0</v>
      </c>
      <c r="D21" s="410" t="n">
        <v>0.1</v>
      </c>
      <c r="E21" s="397" t="s">
        <v>414</v>
      </c>
    </row>
    <row r="22" customFormat="false" ht="25.5" hidden="false" customHeight="false" outlineLevel="0" collapsed="false">
      <c r="A22" s="398" t="n">
        <v>10</v>
      </c>
      <c r="B22" s="399" t="s">
        <v>415</v>
      </c>
      <c r="C22" s="400" t="n">
        <v>0.107</v>
      </c>
      <c r="D22" s="400" t="n">
        <v>0</v>
      </c>
      <c r="E22" s="397" t="s">
        <v>416</v>
      </c>
    </row>
    <row r="23" customFormat="false" ht="12.75" hidden="false" customHeight="false" outlineLevel="0" collapsed="false">
      <c r="A23" s="409" t="n">
        <v>10</v>
      </c>
      <c r="B23" s="401" t="s">
        <v>45</v>
      </c>
      <c r="C23" s="400" t="n">
        <v>0</v>
      </c>
      <c r="D23" s="400" t="n">
        <v>0.86</v>
      </c>
      <c r="E23" s="397"/>
    </row>
    <row r="24" customFormat="false" ht="12.75" hidden="false" customHeight="false" outlineLevel="0" collapsed="false">
      <c r="A24" s="398"/>
      <c r="B24" s="401" t="s">
        <v>417</v>
      </c>
      <c r="C24" s="400" t="n">
        <v>1.6</v>
      </c>
      <c r="D24" s="400" t="n">
        <v>2</v>
      </c>
      <c r="E24" s="397" t="s">
        <v>418</v>
      </c>
    </row>
    <row r="25" customFormat="false" ht="12.75" hidden="false" customHeight="false" outlineLevel="0" collapsed="false">
      <c r="A25" s="398"/>
      <c r="B25" s="401"/>
      <c r="C25" s="400"/>
      <c r="D25" s="400"/>
      <c r="E25" s="397"/>
    </row>
    <row r="26" customFormat="false" ht="12.75" hidden="false" customHeight="false" outlineLevel="0" collapsed="false">
      <c r="A26" s="398"/>
      <c r="B26" s="402" t="s">
        <v>419</v>
      </c>
      <c r="C26" s="411" t="n">
        <f aca="false">SUM(C19:C24)</f>
        <v>4.02</v>
      </c>
      <c r="D26" s="411" t="n">
        <f aca="false">SUM(D19:D24)</f>
        <v>6.773</v>
      </c>
      <c r="E26" s="397"/>
    </row>
    <row r="27" customFormat="false" ht="12.75" hidden="false" customHeight="false" outlineLevel="0" collapsed="false">
      <c r="A27" s="398"/>
      <c r="B27" s="402"/>
      <c r="C27" s="412"/>
      <c r="D27" s="412"/>
      <c r="E27" s="397"/>
    </row>
    <row r="28" customFormat="false" ht="12.75" hidden="false" customHeight="false" outlineLevel="0" collapsed="false">
      <c r="A28" s="398"/>
      <c r="B28" s="413" t="s">
        <v>420</v>
      </c>
      <c r="C28" s="414" t="n">
        <f aca="false">C26+C16</f>
        <v>28.73</v>
      </c>
      <c r="D28" s="414" t="n">
        <f aca="false">D26+D16</f>
        <v>25.803</v>
      </c>
      <c r="E28" s="397"/>
    </row>
    <row r="29" customFormat="false" ht="13.5" hidden="false" customHeight="false" outlineLevel="0" collapsed="false">
      <c r="A29" s="398"/>
      <c r="B29" s="399"/>
      <c r="C29" s="415"/>
      <c r="D29" s="415"/>
      <c r="E29" s="397"/>
    </row>
    <row r="30" customFormat="false" ht="30" hidden="false" customHeight="true" outlineLevel="0" collapsed="false">
      <c r="A30" s="386" t="s">
        <v>421</v>
      </c>
      <c r="B30" s="416"/>
      <c r="C30" s="388" t="s">
        <v>422</v>
      </c>
      <c r="D30" s="388" t="s">
        <v>423</v>
      </c>
      <c r="E30" s="417"/>
    </row>
    <row r="31" customFormat="false" ht="12.75" hidden="false" customHeight="false" outlineLevel="0" collapsed="false">
      <c r="A31" s="408" t="s">
        <v>424</v>
      </c>
      <c r="B31" s="399"/>
      <c r="C31" s="399"/>
      <c r="D31" s="399"/>
      <c r="E31" s="397"/>
    </row>
    <row r="32" customFormat="false" ht="25.5" hidden="false" customHeight="false" outlineLevel="0" collapsed="false">
      <c r="A32" s="398" t="n">
        <v>4</v>
      </c>
      <c r="B32" s="399" t="s">
        <v>425</v>
      </c>
      <c r="C32" s="400" t="n">
        <v>3.567</v>
      </c>
      <c r="D32" s="400" t="n">
        <v>4.673</v>
      </c>
      <c r="E32" s="397" t="s">
        <v>426</v>
      </c>
    </row>
    <row r="33" customFormat="false" ht="12.75" hidden="true" customHeight="false" outlineLevel="0" collapsed="false">
      <c r="A33" s="398" t="n">
        <v>4</v>
      </c>
      <c r="B33" s="399" t="s">
        <v>427</v>
      </c>
      <c r="C33" s="396" t="n">
        <v>0</v>
      </c>
      <c r="D33" s="396" t="n">
        <v>0</v>
      </c>
      <c r="E33" s="397"/>
    </row>
    <row r="34" customFormat="false" ht="12.75" hidden="false" customHeight="false" outlineLevel="0" collapsed="false">
      <c r="A34" s="398" t="n">
        <v>5</v>
      </c>
      <c r="B34" s="401" t="s">
        <v>428</v>
      </c>
      <c r="C34" s="400" t="n">
        <v>0</v>
      </c>
      <c r="D34" s="400" t="n">
        <v>1.246</v>
      </c>
      <c r="E34" s="397"/>
    </row>
    <row r="35" customFormat="false" ht="12.75" hidden="false" customHeight="false" outlineLevel="0" collapsed="false">
      <c r="A35" s="398" t="n">
        <v>14</v>
      </c>
      <c r="B35" s="399" t="s">
        <v>429</v>
      </c>
      <c r="C35" s="400" t="n">
        <v>0.5</v>
      </c>
      <c r="D35" s="400" t="n">
        <v>0.5</v>
      </c>
      <c r="E35" s="397"/>
    </row>
    <row r="36" customFormat="false" ht="12.75" hidden="false" customHeight="false" outlineLevel="0" collapsed="false">
      <c r="A36" s="398" t="n">
        <v>15</v>
      </c>
      <c r="B36" s="399" t="s">
        <v>430</v>
      </c>
      <c r="C36" s="400" t="n">
        <v>0</v>
      </c>
      <c r="D36" s="400" t="n">
        <v>2.1</v>
      </c>
      <c r="E36" s="397"/>
    </row>
    <row r="37" customFormat="false" ht="12.75" hidden="false" customHeight="false" outlineLevel="0" collapsed="false">
      <c r="A37" s="398" t="n">
        <v>17</v>
      </c>
      <c r="B37" s="399" t="s">
        <v>84</v>
      </c>
      <c r="C37" s="400" t="n">
        <v>0</v>
      </c>
      <c r="D37" s="400" t="n">
        <v>7</v>
      </c>
      <c r="E37" s="397"/>
    </row>
    <row r="38" customFormat="false" ht="12.75" hidden="false" customHeight="false" outlineLevel="0" collapsed="false">
      <c r="A38" s="398" t="n">
        <v>19</v>
      </c>
      <c r="B38" s="401" t="s">
        <v>225</v>
      </c>
      <c r="C38" s="396" t="n">
        <v>0</v>
      </c>
      <c r="D38" s="396" t="n">
        <v>0.4</v>
      </c>
      <c r="E38" s="397"/>
    </row>
    <row r="39" customFormat="false" ht="12.75" hidden="false" customHeight="false" outlineLevel="0" collapsed="false">
      <c r="A39" s="398" t="n">
        <v>21</v>
      </c>
      <c r="B39" s="399" t="s">
        <v>431</v>
      </c>
      <c r="C39" s="400" t="n">
        <v>8.4</v>
      </c>
      <c r="D39" s="400" t="n">
        <v>8.4</v>
      </c>
      <c r="E39" s="397"/>
    </row>
    <row r="40" customFormat="false" ht="12.75" hidden="false" customHeight="false" outlineLevel="0" collapsed="false">
      <c r="A40" s="398" t="n">
        <v>22</v>
      </c>
      <c r="B40" s="399" t="s">
        <v>107</v>
      </c>
      <c r="C40" s="400" t="n">
        <v>0</v>
      </c>
      <c r="D40" s="400" t="n">
        <v>3.181</v>
      </c>
      <c r="E40" s="397"/>
    </row>
    <row r="41" customFormat="false" ht="12.75" hidden="false" customHeight="false" outlineLevel="0" collapsed="false">
      <c r="A41" s="398"/>
      <c r="B41" s="399" t="s">
        <v>432</v>
      </c>
      <c r="C41" s="400" t="n">
        <v>0</v>
      </c>
      <c r="D41" s="396" t="n">
        <v>0.5</v>
      </c>
      <c r="E41" s="397"/>
    </row>
    <row r="42" customFormat="false" ht="12.75" hidden="false" customHeight="false" outlineLevel="0" collapsed="false">
      <c r="A42" s="398"/>
      <c r="B42" s="399" t="s">
        <v>433</v>
      </c>
      <c r="C42" s="396" t="n">
        <v>0</v>
      </c>
      <c r="D42" s="396" t="n">
        <v>0</v>
      </c>
      <c r="E42" s="397"/>
    </row>
    <row r="43" customFormat="false" ht="12.75" hidden="false" customHeight="false" outlineLevel="0" collapsed="false">
      <c r="A43" s="398"/>
      <c r="B43" s="399" t="s">
        <v>434</v>
      </c>
      <c r="C43" s="400" t="n">
        <v>0</v>
      </c>
      <c r="D43" s="400" t="n">
        <v>2.1</v>
      </c>
      <c r="E43" s="397"/>
    </row>
    <row r="44" customFormat="false" ht="12.75" hidden="false" customHeight="false" outlineLevel="0" collapsed="false">
      <c r="A44" s="398"/>
      <c r="B44" s="399"/>
      <c r="E44" s="397"/>
    </row>
    <row r="45" customFormat="false" ht="12.75" hidden="false" customHeight="false" outlineLevel="0" collapsed="false">
      <c r="A45" s="398"/>
      <c r="B45" s="402" t="s">
        <v>407</v>
      </c>
      <c r="C45" s="411" t="n">
        <f aca="false">SUM(C32:C43)</f>
        <v>12.467</v>
      </c>
      <c r="D45" s="411" t="n">
        <f aca="false">SUM(D32:D43)</f>
        <v>30.1</v>
      </c>
      <c r="E45" s="397"/>
    </row>
    <row r="46" customFormat="false" ht="12.75" hidden="false" customHeight="false" outlineLevel="0" collapsed="false">
      <c r="A46" s="404"/>
      <c r="B46" s="418"/>
      <c r="C46" s="406"/>
      <c r="D46" s="406"/>
      <c r="E46" s="407"/>
    </row>
    <row r="47" customFormat="false" ht="12.75" hidden="false" customHeight="false" outlineLevel="0" collapsed="false">
      <c r="A47" s="408" t="s">
        <v>408</v>
      </c>
      <c r="B47" s="399"/>
      <c r="C47" s="400"/>
      <c r="D47" s="400"/>
      <c r="E47" s="397"/>
    </row>
    <row r="48" customFormat="false" ht="12.75" hidden="false" customHeight="false" outlineLevel="0" collapsed="false">
      <c r="A48" s="398"/>
      <c r="B48" s="399"/>
      <c r="C48" s="400"/>
      <c r="D48" s="400"/>
      <c r="E48" s="397"/>
    </row>
    <row r="49" customFormat="false" ht="12.75" hidden="false" customHeight="false" outlineLevel="0" collapsed="false">
      <c r="A49" s="398"/>
      <c r="B49" s="399"/>
      <c r="C49" s="400"/>
      <c r="D49" s="400"/>
      <c r="E49" s="397"/>
    </row>
    <row r="50" customFormat="false" ht="12.75" hidden="false" customHeight="false" outlineLevel="0" collapsed="false">
      <c r="A50" s="398"/>
      <c r="B50" s="402" t="s">
        <v>419</v>
      </c>
      <c r="C50" s="411" t="n">
        <f aca="false">SUM(C48:C49)</f>
        <v>0</v>
      </c>
      <c r="D50" s="411" t="n">
        <f aca="false">SUM(D48:D49)</f>
        <v>0</v>
      </c>
      <c r="E50" s="397"/>
    </row>
    <row r="51" customFormat="false" ht="12.75" hidden="false" customHeight="false" outlineLevel="0" collapsed="false">
      <c r="A51" s="398"/>
      <c r="B51" s="402"/>
      <c r="C51" s="411"/>
      <c r="D51" s="400"/>
      <c r="E51" s="397"/>
    </row>
    <row r="52" customFormat="false" ht="12.75" hidden="false" customHeight="false" outlineLevel="0" collapsed="false">
      <c r="A52" s="398"/>
      <c r="B52" s="413" t="s">
        <v>435</v>
      </c>
      <c r="C52" s="414" t="n">
        <f aca="false">C50+C45</f>
        <v>12.467</v>
      </c>
      <c r="D52" s="414" t="n">
        <f aca="false">D50+D45</f>
        <v>30.1</v>
      </c>
      <c r="E52" s="397"/>
    </row>
    <row r="53" customFormat="false" ht="13.5" hidden="false" customHeight="false" outlineLevel="0" collapsed="false">
      <c r="A53" s="419"/>
      <c r="B53" s="420"/>
      <c r="C53" s="406"/>
      <c r="D53" s="406"/>
      <c r="E53" s="421"/>
    </row>
    <row r="54" customFormat="false" ht="30" hidden="false" customHeight="true" outlineLevel="0" collapsed="false">
      <c r="A54" s="386" t="s">
        <v>436</v>
      </c>
      <c r="B54" s="416"/>
      <c r="C54" s="388" t="s">
        <v>422</v>
      </c>
      <c r="D54" s="388" t="s">
        <v>423</v>
      </c>
      <c r="E54" s="422"/>
    </row>
    <row r="55" customFormat="false" ht="12.75" hidden="false" customHeight="false" outlineLevel="0" collapsed="false">
      <c r="A55" s="398"/>
      <c r="B55" s="399"/>
      <c r="C55" s="399"/>
      <c r="D55" s="399"/>
      <c r="E55" s="397"/>
    </row>
    <row r="56" customFormat="false" ht="12.75" hidden="false" customHeight="false" outlineLevel="0" collapsed="false">
      <c r="A56" s="398" t="n">
        <v>16</v>
      </c>
      <c r="B56" s="399" t="s">
        <v>437</v>
      </c>
      <c r="C56" s="400" t="n">
        <v>4.1</v>
      </c>
      <c r="D56" s="400" t="n">
        <v>4.1</v>
      </c>
      <c r="E56" s="397"/>
    </row>
    <row r="57" customFormat="false" ht="12.75" hidden="false" customHeight="false" outlineLevel="0" collapsed="false">
      <c r="A57" s="398" t="n">
        <v>18</v>
      </c>
      <c r="B57" s="399" t="s">
        <v>90</v>
      </c>
      <c r="C57" s="400" t="n">
        <v>0</v>
      </c>
      <c r="D57" s="400" t="n">
        <v>10.7</v>
      </c>
      <c r="E57" s="397"/>
    </row>
    <row r="58" customFormat="false" ht="12.75" hidden="false" customHeight="false" outlineLevel="0" collapsed="false">
      <c r="A58" s="398" t="n">
        <v>20</v>
      </c>
      <c r="B58" s="399" t="s">
        <v>438</v>
      </c>
      <c r="C58" s="400" t="n">
        <v>0</v>
      </c>
      <c r="D58" s="400" t="n">
        <v>3.244</v>
      </c>
      <c r="E58" s="397"/>
    </row>
    <row r="59" customFormat="false" ht="12.75" hidden="false" customHeight="false" outlineLevel="0" collapsed="false">
      <c r="A59" s="398"/>
      <c r="B59" s="399"/>
      <c r="C59" s="400"/>
      <c r="D59" s="400"/>
      <c r="E59" s="397"/>
    </row>
    <row r="60" customFormat="false" ht="12.75" hidden="false" customHeight="false" outlineLevel="0" collapsed="false">
      <c r="A60" s="398"/>
      <c r="B60" s="413" t="s">
        <v>439</v>
      </c>
      <c r="C60" s="414" t="n">
        <f aca="false">SUM(C56:C59)</f>
        <v>4.1</v>
      </c>
      <c r="D60" s="414" t="n">
        <f aca="false">SUM(D56:D59)</f>
        <v>18.044</v>
      </c>
      <c r="E60" s="397"/>
    </row>
    <row r="61" customFormat="false" ht="13.5" hidden="false" customHeight="false" outlineLevel="0" collapsed="false">
      <c r="A61" s="419"/>
      <c r="B61" s="420"/>
      <c r="C61" s="423"/>
      <c r="D61" s="423"/>
      <c r="E61" s="421"/>
    </row>
    <row r="62" customFormat="false" ht="13.5" hidden="false" customHeight="false" outlineLevel="0" collapsed="false">
      <c r="E62" s="424"/>
    </row>
    <row r="63" customFormat="false" ht="13.5" hidden="false" customHeight="false" outlineLevel="0" collapsed="false">
      <c r="B63" s="425" t="s">
        <v>440</v>
      </c>
      <c r="C63" s="426" t="n">
        <f aca="false">+C60+C52+C28</f>
        <v>45.297</v>
      </c>
      <c r="D63" s="427" t="n">
        <f aca="false">+D60+D52+D28</f>
        <v>73.947</v>
      </c>
    </row>
    <row r="64" customFormat="false" ht="12.75" hidden="false" customHeight="false" outlineLevel="0" collapsed="false">
      <c r="C64" s="428"/>
      <c r="D64" s="428"/>
    </row>
  </sheetData>
  <printOptions headings="false" gridLines="false" gridLinesSet="true" horizontalCentered="tru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2001-08-14T14:05:50Z</dcterms:created>
  <dc:creator>bredmon</dc:creator>
  <dc:description/>
  <dc:language>en-US</dc:language>
  <cp:lastModifiedBy>jcoffey</cp:lastModifiedBy>
  <cp:lastPrinted>2001-12-19T19:51:12Z</cp:lastPrinted>
  <dcterms:modified xsi:type="dcterms:W3CDTF">2001-12-19T19:55:02Z</dcterms:modified>
  <cp:revision>0</cp:revision>
  <dc:subject/>
  <dc:title/>
</cp:coreProperties>
</file>