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ital Projec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<sst xmlns="http://schemas.openxmlformats.org/spreadsheetml/2006/main" count="74" uniqueCount="52">
  <si>
    <t xml:space="preserve">Capital Project</t>
  </si>
  <si>
    <t xml:space="preserve">$ in Thousands</t>
  </si>
  <si>
    <t xml:space="preserve">Capital Cost</t>
  </si>
  <si>
    <t xml:space="preserve">Capital Structure:</t>
  </si>
  <si>
    <t xml:space="preserve">% Debt</t>
  </si>
  <si>
    <t xml:space="preserve">% Equity</t>
  </si>
  <si>
    <t xml:space="preserve">Capital Costs:</t>
  </si>
  <si>
    <t xml:space="preserve">Debt</t>
  </si>
  <si>
    <t xml:space="preserve">Equity</t>
  </si>
  <si>
    <t xml:space="preserve">O&amp;M Costs</t>
  </si>
  <si>
    <t xml:space="preserve">Other Taxes</t>
  </si>
  <si>
    <t xml:space="preserve">Tax Rate</t>
  </si>
  <si>
    <t xml:space="preserve">Tax Depreciation</t>
  </si>
  <si>
    <t xml:space="preserve">Deprec Rate</t>
  </si>
  <si>
    <t xml:space="preserve">Deferred Tax Calculation:</t>
  </si>
  <si>
    <t xml:space="preserve">Book Depreciation</t>
  </si>
  <si>
    <t xml:space="preserve">Difference</t>
  </si>
  <si>
    <t xml:space="preserve">Tax</t>
  </si>
  <si>
    <t xml:space="preserve">Acc. Def. Tax</t>
  </si>
  <si>
    <t xml:space="preserve">Rate Base:</t>
  </si>
  <si>
    <t xml:space="preserve">Gross Plant</t>
  </si>
  <si>
    <t xml:space="preserve">Acc. Deprec.</t>
  </si>
  <si>
    <t xml:space="preserve">Net Plant</t>
  </si>
  <si>
    <t xml:space="preserve">Deferred Taxes</t>
  </si>
  <si>
    <t xml:space="preserve">Rate Base</t>
  </si>
  <si>
    <t xml:space="preserve">Cost of Service:</t>
  </si>
  <si>
    <t xml:space="preserve">Return</t>
  </si>
  <si>
    <t xml:space="preserve">Taxes</t>
  </si>
  <si>
    <t xml:space="preserve">Depreciation</t>
  </si>
  <si>
    <t xml:space="preserve">Revenue</t>
  </si>
  <si>
    <t xml:space="preserve">Rate Case Timing:</t>
  </si>
  <si>
    <t xml:space="preserve">Yes =1</t>
  </si>
  <si>
    <t xml:space="preserve">Income Statement:</t>
  </si>
  <si>
    <t xml:space="preserve">EBIT</t>
  </si>
  <si>
    <t xml:space="preserve">Interest</t>
  </si>
  <si>
    <t xml:space="preserve">Pre Tax</t>
  </si>
  <si>
    <t xml:space="preserve">Net Income</t>
  </si>
  <si>
    <t xml:space="preserve">Cash Flow:</t>
  </si>
  <si>
    <t xml:space="preserve">Deferred Tax</t>
  </si>
  <si>
    <t xml:space="preserve">Other</t>
  </si>
  <si>
    <t xml:space="preserve">Total Sources</t>
  </si>
  <si>
    <t xml:space="preserve">Financing</t>
  </si>
  <si>
    <t xml:space="preserve">Total Uses</t>
  </si>
  <si>
    <t xml:space="preserve">Net Cash Flow</t>
  </si>
  <si>
    <t xml:space="preserve">NPV @ 10%</t>
  </si>
  <si>
    <t xml:space="preserve">DCFIRR</t>
  </si>
  <si>
    <t xml:space="preserve">Balance Sheet</t>
  </si>
  <si>
    <t xml:space="preserve">Assets</t>
  </si>
  <si>
    <t xml:space="preserve">Cash</t>
  </si>
  <si>
    <t xml:space="preserve">Plant</t>
  </si>
  <si>
    <t xml:space="preserve">Total</t>
  </si>
  <si>
    <t xml:space="preserve">Liabilities &amp; Equity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</si>
</sst>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_);[RED]&quot;($&quot;#,##0\)"/>
    <numFmt numFmtId="166" formatCode="\$#,##0_);&quot;($&quot;#,##0\)"/>
    <numFmt numFmtId="167" formatCode="0.00%"/>
    <numFmt numFmtId="168" formatCode="[$-409]#,##0_);\(#,##0\)"/>
    <numFmt numFmtId="169" formatCode="#,##0.000_);\(#,##0.0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u val="doub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W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4" customFormat="false" ht="12.75" hidden="false" customHeight="false" outlineLevel="0" collapsed="false">
      <c r="D4" s="3" t="n">
        <v>0</v>
      </c>
      <c r="E4" s="3" t="n">
        <f aca="false">+D4+1</f>
        <v>1</v>
      </c>
      <c r="F4" s="3" t="n">
        <f aca="false">+E4+1</f>
        <v>2</v>
      </c>
      <c r="G4" s="3" t="n">
        <f aca="false">+F4+1</f>
        <v>3</v>
      </c>
      <c r="H4" s="3" t="n">
        <f aca="false">+G4+1</f>
        <v>4</v>
      </c>
      <c r="I4" s="3" t="n">
        <f aca="false">+H4+1</f>
        <v>5</v>
      </c>
      <c r="J4" s="3" t="n">
        <f aca="false">+I4+1</f>
        <v>6</v>
      </c>
      <c r="K4" s="3" t="n">
        <f aca="false">+J4+1</f>
        <v>7</v>
      </c>
      <c r="L4" s="3" t="n">
        <f aca="false">+K4+1</f>
        <v>8</v>
      </c>
      <c r="M4" s="3" t="n">
        <f aca="false">+L4+1</f>
        <v>9</v>
      </c>
      <c r="N4" s="3" t="n">
        <f aca="false">+M4+1</f>
        <v>10</v>
      </c>
      <c r="O4" s="3" t="n">
        <f aca="false">+N4+1</f>
        <v>11</v>
      </c>
      <c r="P4" s="3" t="n">
        <f aca="false">+O4+1</f>
        <v>12</v>
      </c>
      <c r="Q4" s="3" t="n">
        <f aca="false">+P4+1</f>
        <v>13</v>
      </c>
      <c r="R4" s="3" t="n">
        <f aca="false">+Q4+1</f>
        <v>14</v>
      </c>
      <c r="S4" s="3" t="n">
        <f aca="false">+R4+1</f>
        <v>15</v>
      </c>
      <c r="T4" s="3" t="n">
        <f aca="false">+S4+1</f>
        <v>16</v>
      </c>
      <c r="U4" s="3" t="n">
        <f aca="false">+T4+1</f>
        <v>17</v>
      </c>
      <c r="V4" s="3" t="n">
        <f aca="false">+U4+1</f>
        <v>18</v>
      </c>
      <c r="W4" s="3" t="n">
        <f aca="false">+V4+1</f>
        <v>19</v>
      </c>
      <c r="X4" s="3" t="n">
        <f aca="false">+W4+1</f>
        <v>20</v>
      </c>
      <c r="Y4" s="3" t="n">
        <f aca="false">+X4+1</f>
        <v>21</v>
      </c>
      <c r="Z4" s="3" t="n">
        <f aca="false">+Y4+1</f>
        <v>22</v>
      </c>
      <c r="AA4" s="3" t="n">
        <f aca="false">+Z4+1</f>
        <v>23</v>
      </c>
      <c r="AB4" s="3" t="n">
        <f aca="false">+AA4+1</f>
        <v>24</v>
      </c>
      <c r="AC4" s="3" t="n">
        <f aca="false">+AB4+1</f>
        <v>25</v>
      </c>
      <c r="AD4" s="3"/>
      <c r="AE4" s="3"/>
      <c r="AF4" s="3"/>
    </row>
    <row r="5" customFormat="false" ht="12.75" hidden="false" customHeight="false" outlineLevel="0" collapsed="false">
      <c r="A5" s="1" t="s">
        <v>2</v>
      </c>
      <c r="C5" s="4" t="n">
        <v>22000</v>
      </c>
    </row>
    <row r="6" customFormat="false" ht="12.75" hidden="false" customHeight="false" outlineLevel="0" collapsed="false">
      <c r="A6" s="1" t="s">
        <v>3</v>
      </c>
      <c r="C6" s="5"/>
    </row>
    <row r="7" customFormat="false" ht="12.75" hidden="false" customHeight="false" outlineLevel="0" collapsed="false">
      <c r="B7" s="1" t="s">
        <v>4</v>
      </c>
      <c r="C7" s="6" t="n">
        <v>0.5</v>
      </c>
    </row>
    <row r="8" customFormat="false" ht="12.75" hidden="false" customHeight="false" outlineLevel="0" collapsed="false">
      <c r="B8" s="1" t="s">
        <v>5</v>
      </c>
      <c r="C8" s="6" t="n">
        <f aca="false">1-C7</f>
        <v>0.5</v>
      </c>
    </row>
    <row r="9" customFormat="false" ht="12.75" hidden="false" customHeight="false" outlineLevel="0" collapsed="false">
      <c r="A9" s="1" t="s">
        <v>6</v>
      </c>
      <c r="C9" s="6"/>
    </row>
    <row r="10" customFormat="false" ht="12.75" hidden="false" customHeight="false" outlineLevel="0" collapsed="false">
      <c r="B10" s="1" t="s">
        <v>7</v>
      </c>
      <c r="C10" s="6" t="n">
        <v>0.08</v>
      </c>
    </row>
    <row r="11" customFormat="false" ht="12.75" hidden="false" customHeight="false" outlineLevel="0" collapsed="false">
      <c r="B11" s="1" t="s">
        <v>8</v>
      </c>
      <c r="C11" s="6" t="n">
        <v>0.13</v>
      </c>
    </row>
    <row r="12" customFormat="false" ht="12.75" hidden="false" customHeight="false" outlineLevel="0" collapsed="false">
      <c r="A12" s="1" t="s">
        <v>9</v>
      </c>
      <c r="C12" s="6" t="n">
        <v>0.01</v>
      </c>
    </row>
    <row r="13" customFormat="false" ht="12.75" hidden="false" customHeight="false" outlineLevel="0" collapsed="false">
      <c r="A13" s="1" t="s">
        <v>10</v>
      </c>
      <c r="C13" s="6" t="n">
        <v>0.02</v>
      </c>
    </row>
    <row r="14" customFormat="false" ht="12.75" hidden="false" customHeight="false" outlineLevel="0" collapsed="false">
      <c r="A14" s="1" t="s">
        <v>11</v>
      </c>
      <c r="C14" s="6" t="n">
        <v>0.3888</v>
      </c>
    </row>
    <row r="15" customFormat="false" ht="12.75" hidden="false" customHeight="false" outlineLevel="0" collapsed="false">
      <c r="A15" s="1" t="s">
        <v>12</v>
      </c>
      <c r="C15" s="6"/>
      <c r="D15" s="7" t="n">
        <v>0</v>
      </c>
      <c r="E15" s="7" t="n">
        <v>0.0875</v>
      </c>
      <c r="F15" s="7" t="n">
        <v>0.0913</v>
      </c>
      <c r="G15" s="7" t="n">
        <v>0.0821</v>
      </c>
      <c r="H15" s="7" t="n">
        <v>0.0739</v>
      </c>
      <c r="I15" s="7" t="n">
        <v>0.0665</v>
      </c>
      <c r="J15" s="7" t="n">
        <v>0.0599</v>
      </c>
      <c r="K15" s="7" t="n">
        <v>0.059</v>
      </c>
      <c r="L15" s="7" t="n">
        <v>0.0591</v>
      </c>
      <c r="M15" s="7" t="n">
        <v>0.059</v>
      </c>
      <c r="N15" s="7" t="n">
        <v>0.0591</v>
      </c>
      <c r="O15" s="7" t="n">
        <v>0.059</v>
      </c>
      <c r="P15" s="7" t="n">
        <v>0.0591</v>
      </c>
      <c r="Q15" s="7" t="n">
        <v>0.059</v>
      </c>
      <c r="R15" s="7" t="n">
        <v>0.0591</v>
      </c>
      <c r="S15" s="7" t="n">
        <v>0.059</v>
      </c>
      <c r="T15" s="7" t="n">
        <v>0.0074</v>
      </c>
      <c r="U15" s="7" t="n">
        <v>0</v>
      </c>
      <c r="V15" s="7" t="n">
        <f aca="false">+U15</f>
        <v>0</v>
      </c>
      <c r="W15" s="7" t="n">
        <f aca="false">+V15</f>
        <v>0</v>
      </c>
      <c r="X15" s="7" t="n">
        <f aca="false">+W15</f>
        <v>0</v>
      </c>
      <c r="Y15" s="7" t="n">
        <f aca="false">+X15</f>
        <v>0</v>
      </c>
      <c r="Z15" s="7" t="n">
        <f aca="false">+Y15</f>
        <v>0</v>
      </c>
      <c r="AA15" s="7" t="n">
        <f aca="false">+Z15</f>
        <v>0</v>
      </c>
      <c r="AB15" s="7" t="n">
        <f aca="false">+AA15</f>
        <v>0</v>
      </c>
      <c r="AC15" s="7" t="n">
        <f aca="false">+AB15</f>
        <v>0</v>
      </c>
      <c r="AD15" s="7" t="n">
        <f aca="false">SUM(D15:AC15)</f>
        <v>1</v>
      </c>
    </row>
    <row r="16" customFormat="false" ht="12.75" hidden="false" customHeight="false" outlineLevel="0" collapsed="false">
      <c r="A16" s="1" t="s">
        <v>13</v>
      </c>
      <c r="C16" s="6" t="n">
        <v>0.04</v>
      </c>
    </row>
    <row r="17" customFormat="false" ht="12.75" hidden="false" customHeight="false" outlineLevel="0" collapsed="false">
      <c r="C17" s="7"/>
    </row>
    <row r="18" customFormat="false" ht="12.75" hidden="false" customHeight="false" outlineLevel="0" collapsed="false">
      <c r="A18" s="8" t="s">
        <v>14</v>
      </c>
      <c r="C18" s="7"/>
    </row>
    <row r="19" customFormat="false" ht="12.75" hidden="false" customHeight="false" outlineLevel="0" collapsed="false">
      <c r="B19" s="1" t="s">
        <v>15</v>
      </c>
      <c r="C19" s="7"/>
      <c r="D19" s="9" t="n">
        <f aca="false">+D39</f>
        <v>0</v>
      </c>
      <c r="E19" s="9" t="n">
        <f aca="false">+E39</f>
        <v>880</v>
      </c>
      <c r="F19" s="9" t="n">
        <f aca="false">+F39</f>
        <v>880</v>
      </c>
      <c r="G19" s="9" t="n">
        <f aca="false">+G39</f>
        <v>880</v>
      </c>
      <c r="H19" s="9" t="n">
        <f aca="false">+H39</f>
        <v>880</v>
      </c>
      <c r="I19" s="9" t="n">
        <f aca="false">+I39</f>
        <v>880</v>
      </c>
      <c r="J19" s="9" t="n">
        <f aca="false">+J39</f>
        <v>880</v>
      </c>
      <c r="K19" s="9" t="n">
        <f aca="false">+K39</f>
        <v>880</v>
      </c>
      <c r="L19" s="9" t="n">
        <f aca="false">+L39</f>
        <v>880</v>
      </c>
      <c r="M19" s="9" t="n">
        <f aca="false">+M39</f>
        <v>880</v>
      </c>
      <c r="N19" s="9" t="n">
        <f aca="false">+N39</f>
        <v>880</v>
      </c>
      <c r="O19" s="9" t="n">
        <f aca="false">+O39</f>
        <v>880</v>
      </c>
      <c r="P19" s="9" t="n">
        <f aca="false">+P39</f>
        <v>880</v>
      </c>
      <c r="Q19" s="9" t="n">
        <f aca="false">+Q39</f>
        <v>880</v>
      </c>
      <c r="R19" s="9" t="n">
        <f aca="false">+R39</f>
        <v>880</v>
      </c>
      <c r="S19" s="9" t="n">
        <f aca="false">+S39</f>
        <v>880</v>
      </c>
      <c r="T19" s="9" t="n">
        <f aca="false">+T39</f>
        <v>880</v>
      </c>
      <c r="U19" s="9" t="n">
        <f aca="false">+U39</f>
        <v>880</v>
      </c>
      <c r="V19" s="9" t="n">
        <f aca="false">+V39</f>
        <v>880</v>
      </c>
      <c r="W19" s="9" t="n">
        <f aca="false">+W39</f>
        <v>880</v>
      </c>
      <c r="X19" s="9" t="n">
        <f aca="false">+X39</f>
        <v>880</v>
      </c>
      <c r="Y19" s="9" t="n">
        <f aca="false">+Y39</f>
        <v>880</v>
      </c>
      <c r="Z19" s="9" t="n">
        <f aca="false">+Z39</f>
        <v>880</v>
      </c>
      <c r="AA19" s="9" t="n">
        <f aca="false">+AA39</f>
        <v>880</v>
      </c>
      <c r="AB19" s="9" t="n">
        <f aca="false">+AB39</f>
        <v>880</v>
      </c>
      <c r="AC19" s="9" t="n">
        <f aca="false">+AC39</f>
        <v>880</v>
      </c>
    </row>
    <row r="20" customFormat="false" ht="12.75" hidden="false" customHeight="false" outlineLevel="0" collapsed="false">
      <c r="B20" s="1" t="s">
        <v>12</v>
      </c>
      <c r="C20" s="7"/>
      <c r="D20" s="10" t="n">
        <f aca="false">+$C$5*D15</f>
        <v>0</v>
      </c>
      <c r="E20" s="10" t="n">
        <f aca="false">+$C$5*E15</f>
        <v>1925</v>
      </c>
      <c r="F20" s="10" t="n">
        <f aca="false">+$C$5*F15</f>
        <v>2008.6</v>
      </c>
      <c r="G20" s="10" t="n">
        <f aca="false">+$C$5*G15</f>
        <v>1806.2</v>
      </c>
      <c r="H20" s="10" t="n">
        <f aca="false">+$C$5*H15</f>
        <v>1625.8</v>
      </c>
      <c r="I20" s="10" t="n">
        <f aca="false">+$C$5*I15</f>
        <v>1463</v>
      </c>
      <c r="J20" s="10" t="n">
        <f aca="false">+$C$5*J15</f>
        <v>1317.8</v>
      </c>
      <c r="K20" s="10" t="n">
        <f aca="false">+$C$5*K15</f>
        <v>1298</v>
      </c>
      <c r="L20" s="10" t="n">
        <f aca="false">+$C$5*L15</f>
        <v>1300.2</v>
      </c>
      <c r="M20" s="10" t="n">
        <f aca="false">+$C$5*M15</f>
        <v>1298</v>
      </c>
      <c r="N20" s="10" t="n">
        <f aca="false">+$C$5*N15</f>
        <v>1300.2</v>
      </c>
      <c r="O20" s="10" t="n">
        <f aca="false">+$C$5*O15</f>
        <v>1298</v>
      </c>
      <c r="P20" s="10" t="n">
        <f aca="false">+$C$5*P15</f>
        <v>1300.2</v>
      </c>
      <c r="Q20" s="10" t="n">
        <f aca="false">+$C$5*Q15</f>
        <v>1298</v>
      </c>
      <c r="R20" s="10" t="n">
        <f aca="false">+$C$5*R15</f>
        <v>1300.2</v>
      </c>
      <c r="S20" s="10" t="n">
        <f aca="false">+$C$5*S15</f>
        <v>1298</v>
      </c>
      <c r="T20" s="10" t="n">
        <f aca="false">+$C$5*T15</f>
        <v>162.8</v>
      </c>
      <c r="U20" s="10" t="n">
        <f aca="false">+$C$5*U15</f>
        <v>0</v>
      </c>
      <c r="V20" s="10" t="n">
        <f aca="false">+$C$5*V15</f>
        <v>0</v>
      </c>
      <c r="W20" s="10" t="n">
        <f aca="false">+$C$5*W15</f>
        <v>0</v>
      </c>
      <c r="X20" s="10" t="n">
        <f aca="false">+$C$5*X15</f>
        <v>0</v>
      </c>
      <c r="Y20" s="10" t="n">
        <f aca="false">+$C$5*Y15</f>
        <v>0</v>
      </c>
      <c r="Z20" s="10" t="n">
        <f aca="false">+$C$5*Z15</f>
        <v>0</v>
      </c>
      <c r="AA20" s="10" t="n">
        <f aca="false">+$C$5*AA15</f>
        <v>0</v>
      </c>
      <c r="AB20" s="10" t="n">
        <f aca="false">+$C$5*AB15</f>
        <v>0</v>
      </c>
      <c r="AC20" s="10" t="n">
        <f aca="false">+$C$5*AC15</f>
        <v>0</v>
      </c>
    </row>
    <row r="21" customFormat="false" ht="12.75" hidden="false" customHeight="false" outlineLevel="0" collapsed="false">
      <c r="B21" s="1" t="s">
        <v>16</v>
      </c>
      <c r="C21" s="7"/>
      <c r="D21" s="9" t="n">
        <f aca="false">+D20-D19</f>
        <v>0</v>
      </c>
      <c r="E21" s="9" t="n">
        <f aca="false">+E20-E19</f>
        <v>1045</v>
      </c>
      <c r="F21" s="9" t="n">
        <f aca="false">+F20-F19</f>
        <v>1128.6</v>
      </c>
      <c r="G21" s="9" t="n">
        <f aca="false">+G20-G19</f>
        <v>926.2</v>
      </c>
      <c r="H21" s="9" t="n">
        <f aca="false">+H20-H19</f>
        <v>745.8</v>
      </c>
      <c r="I21" s="9" t="n">
        <f aca="false">+I20-I19</f>
        <v>583</v>
      </c>
      <c r="J21" s="9" t="n">
        <f aca="false">+J20-J19</f>
        <v>437.8</v>
      </c>
      <c r="K21" s="9" t="n">
        <f aca="false">+K20-K19</f>
        <v>418</v>
      </c>
      <c r="L21" s="9" t="n">
        <f aca="false">+L20-L19</f>
        <v>420.2</v>
      </c>
      <c r="M21" s="9" t="n">
        <f aca="false">+M20-M19</f>
        <v>418</v>
      </c>
      <c r="N21" s="9" t="n">
        <f aca="false">+N20-N19</f>
        <v>420.2</v>
      </c>
      <c r="O21" s="9" t="n">
        <f aca="false">+O20-O19</f>
        <v>418</v>
      </c>
      <c r="P21" s="9" t="n">
        <f aca="false">+P20-P19</f>
        <v>420.2</v>
      </c>
      <c r="Q21" s="9" t="n">
        <f aca="false">+Q20-Q19</f>
        <v>418</v>
      </c>
      <c r="R21" s="9" t="n">
        <f aca="false">+R20-R19</f>
        <v>420.2</v>
      </c>
      <c r="S21" s="9" t="n">
        <f aca="false">+S20-S19</f>
        <v>418</v>
      </c>
      <c r="T21" s="9" t="n">
        <f aca="false">+T20-T19</f>
        <v>-717.2</v>
      </c>
      <c r="U21" s="9" t="n">
        <f aca="false">+U20-U19</f>
        <v>-880</v>
      </c>
      <c r="V21" s="9" t="n">
        <f aca="false">+V20-V19</f>
        <v>-880</v>
      </c>
      <c r="W21" s="9" t="n">
        <f aca="false">+W20-W19</f>
        <v>-880</v>
      </c>
      <c r="X21" s="9" t="n">
        <f aca="false">+X20-X19</f>
        <v>-880</v>
      </c>
      <c r="Y21" s="9" t="n">
        <f aca="false">+Y20-Y19</f>
        <v>-880</v>
      </c>
      <c r="Z21" s="9" t="n">
        <f aca="false">+Z20-Z19</f>
        <v>-880</v>
      </c>
      <c r="AA21" s="9" t="n">
        <f aca="false">+AA20-AA19</f>
        <v>-880</v>
      </c>
      <c r="AB21" s="9" t="n">
        <f aca="false">+AB20-AB19</f>
        <v>-880</v>
      </c>
      <c r="AC21" s="9" t="n">
        <f aca="false">+AC20-AC19</f>
        <v>-880</v>
      </c>
    </row>
    <row r="22" customFormat="false" ht="12.75" hidden="false" customHeight="false" outlineLevel="0" collapsed="false">
      <c r="B22" s="1" t="s">
        <v>17</v>
      </c>
      <c r="C22" s="7"/>
      <c r="D22" s="9" t="n">
        <f aca="false">+D21*$C$14</f>
        <v>0</v>
      </c>
      <c r="E22" s="9" t="n">
        <f aca="false">+E21*$C$14</f>
        <v>406.296</v>
      </c>
      <c r="F22" s="9" t="n">
        <f aca="false">+F21*$C$14</f>
        <v>438.79968</v>
      </c>
      <c r="G22" s="9" t="n">
        <f aca="false">+G21*$C$14</f>
        <v>360.10656</v>
      </c>
      <c r="H22" s="9" t="n">
        <f aca="false">+H21*$C$14</f>
        <v>289.96704</v>
      </c>
      <c r="I22" s="9" t="n">
        <f aca="false">+I21*$C$14</f>
        <v>226.6704</v>
      </c>
      <c r="J22" s="9" t="n">
        <f aca="false">+J21*$C$14</f>
        <v>170.21664</v>
      </c>
      <c r="K22" s="9" t="n">
        <f aca="false">+K21*$C$14</f>
        <v>162.5184</v>
      </c>
      <c r="L22" s="9" t="n">
        <f aca="false">+L21*$C$14</f>
        <v>163.37376</v>
      </c>
      <c r="M22" s="9" t="n">
        <f aca="false">+M21*$C$14</f>
        <v>162.5184</v>
      </c>
      <c r="N22" s="9" t="n">
        <f aca="false">+N21*$C$14</f>
        <v>163.37376</v>
      </c>
      <c r="O22" s="9" t="n">
        <f aca="false">+O21*$C$14</f>
        <v>162.5184</v>
      </c>
      <c r="P22" s="9" t="n">
        <f aca="false">+P21*$C$14</f>
        <v>163.37376</v>
      </c>
      <c r="Q22" s="9" t="n">
        <f aca="false">+Q21*$C$14</f>
        <v>162.5184</v>
      </c>
      <c r="R22" s="9" t="n">
        <f aca="false">+R21*$C$14</f>
        <v>163.37376</v>
      </c>
      <c r="S22" s="9" t="n">
        <f aca="false">+S21*$C$14</f>
        <v>162.5184</v>
      </c>
      <c r="T22" s="9" t="n">
        <f aca="false">+T21*$C$14</f>
        <v>-278.84736</v>
      </c>
      <c r="U22" s="9" t="n">
        <f aca="false">+U21*$C$14</f>
        <v>-342.144</v>
      </c>
      <c r="V22" s="9" t="n">
        <f aca="false">+V21*$C$14</f>
        <v>-342.144</v>
      </c>
      <c r="W22" s="9" t="n">
        <f aca="false">+W21*$C$14</f>
        <v>-342.144</v>
      </c>
      <c r="X22" s="9" t="n">
        <f aca="false">+X21*$C$14</f>
        <v>-342.144</v>
      </c>
      <c r="Y22" s="9" t="n">
        <f aca="false">+Y21*$C$14</f>
        <v>-342.144</v>
      </c>
      <c r="Z22" s="9" t="n">
        <f aca="false">+Z21*$C$14</f>
        <v>-342.144</v>
      </c>
      <c r="AA22" s="9" t="n">
        <f aca="false">+AA21*$C$14</f>
        <v>-342.144</v>
      </c>
      <c r="AB22" s="9" t="n">
        <f aca="false">+AB21*$C$14</f>
        <v>-342.144</v>
      </c>
      <c r="AC22" s="9" t="n">
        <f aca="false">+AC21*$C$14</f>
        <v>-342.144</v>
      </c>
    </row>
    <row r="23" customFormat="false" ht="12.75" hidden="false" customHeight="false" outlineLevel="0" collapsed="false">
      <c r="C23" s="7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customFormat="false" ht="12.75" hidden="false" customHeight="false" outlineLevel="0" collapsed="false">
      <c r="B24" s="1" t="s">
        <v>18</v>
      </c>
      <c r="C24" s="7"/>
      <c r="D24" s="9" t="n">
        <f aca="false">+D22</f>
        <v>0</v>
      </c>
      <c r="E24" s="9" t="n">
        <f aca="false">+D24+E22</f>
        <v>406.296</v>
      </c>
      <c r="F24" s="9" t="n">
        <f aca="false">+E24+F22</f>
        <v>845.09568</v>
      </c>
      <c r="G24" s="9" t="n">
        <f aca="false">+F24+G22</f>
        <v>1205.20224</v>
      </c>
      <c r="H24" s="9" t="n">
        <f aca="false">+G24+H22</f>
        <v>1495.16928</v>
      </c>
      <c r="I24" s="9" t="n">
        <f aca="false">+H24+I22</f>
        <v>1721.83968</v>
      </c>
      <c r="J24" s="9" t="n">
        <f aca="false">+I24+J22</f>
        <v>1892.05632</v>
      </c>
      <c r="K24" s="9" t="n">
        <f aca="false">+J24+K22</f>
        <v>2054.57472</v>
      </c>
      <c r="L24" s="9" t="n">
        <f aca="false">+K24+L22</f>
        <v>2217.94848</v>
      </c>
      <c r="M24" s="9" t="n">
        <f aca="false">+L24+M22</f>
        <v>2380.46688</v>
      </c>
      <c r="N24" s="9" t="n">
        <f aca="false">+M24+N22</f>
        <v>2543.84064</v>
      </c>
      <c r="O24" s="9" t="n">
        <f aca="false">+N24+O22</f>
        <v>2706.35904</v>
      </c>
      <c r="P24" s="9" t="n">
        <f aca="false">+O24+P22</f>
        <v>2869.7328</v>
      </c>
      <c r="Q24" s="9" t="n">
        <f aca="false">+P24+Q22</f>
        <v>3032.2512</v>
      </c>
      <c r="R24" s="9" t="n">
        <f aca="false">+Q24+R22</f>
        <v>3195.62496</v>
      </c>
      <c r="S24" s="9" t="n">
        <f aca="false">+R24+S22</f>
        <v>3358.14336</v>
      </c>
      <c r="T24" s="9" t="n">
        <f aca="false">+S24+T22</f>
        <v>3079.296</v>
      </c>
      <c r="U24" s="9" t="n">
        <f aca="false">+T24+U22</f>
        <v>2737.152</v>
      </c>
      <c r="V24" s="9" t="n">
        <f aca="false">+U24+V22</f>
        <v>2395.008</v>
      </c>
      <c r="W24" s="9" t="n">
        <f aca="false">+V24+W22</f>
        <v>2052.864</v>
      </c>
      <c r="X24" s="9" t="n">
        <f aca="false">+W24+X22</f>
        <v>1710.72</v>
      </c>
      <c r="Y24" s="9" t="n">
        <f aca="false">+X24+Y22</f>
        <v>1368.576</v>
      </c>
      <c r="Z24" s="9" t="n">
        <f aca="false">+Y24+Z22</f>
        <v>1026.432</v>
      </c>
      <c r="AA24" s="9" t="n">
        <f aca="false">+Z24+AA22</f>
        <v>684.287999999999</v>
      </c>
      <c r="AB24" s="9" t="n">
        <f aca="false">+AA24+AB22</f>
        <v>342.143999999999</v>
      </c>
      <c r="AC24" s="9" t="n">
        <f aca="false">+AB24+AC22</f>
        <v>-1.36424205265939E-012</v>
      </c>
    </row>
    <row r="25" customFormat="false" ht="12.75" hidden="false" customHeight="false" outlineLevel="0" collapsed="false">
      <c r="C25" s="7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customFormat="false" ht="12.75" hidden="false" customHeight="false" outlineLevel="0" collapsed="false">
      <c r="A26" s="11" t="s">
        <v>19</v>
      </c>
      <c r="C26" s="7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customFormat="false" ht="12.75" hidden="false" customHeight="false" outlineLevel="0" collapsed="false">
      <c r="B27" s="1" t="s">
        <v>20</v>
      </c>
      <c r="C27" s="7"/>
      <c r="D27" s="9" t="n">
        <f aca="false">+C5</f>
        <v>22000</v>
      </c>
      <c r="E27" s="9" t="n">
        <f aca="false">+D27</f>
        <v>22000</v>
      </c>
      <c r="F27" s="9" t="n">
        <f aca="false">+E27</f>
        <v>22000</v>
      </c>
      <c r="G27" s="9" t="n">
        <f aca="false">+F27</f>
        <v>22000</v>
      </c>
      <c r="H27" s="9" t="n">
        <f aca="false">+G27</f>
        <v>22000</v>
      </c>
      <c r="I27" s="9" t="n">
        <f aca="false">+H27</f>
        <v>22000</v>
      </c>
      <c r="J27" s="9" t="n">
        <f aca="false">+I27</f>
        <v>22000</v>
      </c>
      <c r="K27" s="9" t="n">
        <f aca="false">+J27</f>
        <v>22000</v>
      </c>
      <c r="L27" s="9" t="n">
        <f aca="false">+K27</f>
        <v>22000</v>
      </c>
      <c r="M27" s="9" t="n">
        <f aca="false">+L27</f>
        <v>22000</v>
      </c>
      <c r="N27" s="9" t="n">
        <f aca="false">+M27</f>
        <v>22000</v>
      </c>
      <c r="O27" s="9" t="n">
        <f aca="false">+N27</f>
        <v>22000</v>
      </c>
      <c r="P27" s="9" t="n">
        <f aca="false">+O27</f>
        <v>22000</v>
      </c>
      <c r="Q27" s="9" t="n">
        <f aca="false">+P27</f>
        <v>22000</v>
      </c>
      <c r="R27" s="9" t="n">
        <f aca="false">+Q27</f>
        <v>22000</v>
      </c>
      <c r="S27" s="9" t="n">
        <f aca="false">+R27</f>
        <v>22000</v>
      </c>
      <c r="T27" s="9" t="n">
        <f aca="false">+S27</f>
        <v>22000</v>
      </c>
      <c r="U27" s="9" t="n">
        <f aca="false">+T27</f>
        <v>22000</v>
      </c>
      <c r="V27" s="9" t="n">
        <f aca="false">+U27</f>
        <v>22000</v>
      </c>
      <c r="W27" s="9" t="n">
        <f aca="false">+V27</f>
        <v>22000</v>
      </c>
      <c r="X27" s="9" t="n">
        <f aca="false">+W27</f>
        <v>22000</v>
      </c>
      <c r="Y27" s="9" t="n">
        <f aca="false">+X27</f>
        <v>22000</v>
      </c>
      <c r="Z27" s="9" t="n">
        <f aca="false">+Y27</f>
        <v>22000</v>
      </c>
      <c r="AA27" s="9" t="n">
        <f aca="false">+Z27</f>
        <v>22000</v>
      </c>
      <c r="AB27" s="9" t="n">
        <f aca="false">+AA27</f>
        <v>22000</v>
      </c>
      <c r="AC27" s="9" t="n">
        <f aca="false">+AB27</f>
        <v>22000</v>
      </c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</row>
    <row r="28" customFormat="false" ht="12.75" hidden="false" customHeight="false" outlineLevel="0" collapsed="false">
      <c r="B28" s="1" t="s">
        <v>21</v>
      </c>
      <c r="C28" s="7"/>
      <c r="D28" s="10" t="n">
        <f aca="false">+D39</f>
        <v>0</v>
      </c>
      <c r="E28" s="10" t="n">
        <f aca="false">+E39+D28</f>
        <v>880</v>
      </c>
      <c r="F28" s="10" t="n">
        <f aca="false">+F39+E28</f>
        <v>1760</v>
      </c>
      <c r="G28" s="10" t="n">
        <f aca="false">+G39+F28</f>
        <v>2640</v>
      </c>
      <c r="H28" s="10" t="n">
        <f aca="false">+H39+G28</f>
        <v>3520</v>
      </c>
      <c r="I28" s="10" t="n">
        <f aca="false">+I39+H28</f>
        <v>4400</v>
      </c>
      <c r="J28" s="10" t="n">
        <f aca="false">+J39+I28</f>
        <v>5280</v>
      </c>
      <c r="K28" s="10" t="n">
        <f aca="false">+K39+J28</f>
        <v>6160</v>
      </c>
      <c r="L28" s="10" t="n">
        <f aca="false">+L39+K28</f>
        <v>7040</v>
      </c>
      <c r="M28" s="10" t="n">
        <f aca="false">+M39+L28</f>
        <v>7920</v>
      </c>
      <c r="N28" s="10" t="n">
        <f aca="false">+N39+M28</f>
        <v>8800</v>
      </c>
      <c r="O28" s="10" t="n">
        <f aca="false">+O39+N28</f>
        <v>9680</v>
      </c>
      <c r="P28" s="10" t="n">
        <f aca="false">+P39+O28</f>
        <v>10560</v>
      </c>
      <c r="Q28" s="10" t="n">
        <f aca="false">+Q39+P28</f>
        <v>11440</v>
      </c>
      <c r="R28" s="10" t="n">
        <f aca="false">+R39+Q28</f>
        <v>12320</v>
      </c>
      <c r="S28" s="10" t="n">
        <f aca="false">+S39+R28</f>
        <v>13200</v>
      </c>
      <c r="T28" s="10" t="n">
        <f aca="false">+T39+S28</f>
        <v>14080</v>
      </c>
      <c r="U28" s="10" t="n">
        <f aca="false">+U39+T28</f>
        <v>14960</v>
      </c>
      <c r="V28" s="10" t="n">
        <f aca="false">+V39+U28</f>
        <v>15840</v>
      </c>
      <c r="W28" s="10" t="n">
        <f aca="false">+W39+V28</f>
        <v>16720</v>
      </c>
      <c r="X28" s="10" t="n">
        <f aca="false">+X39+W28</f>
        <v>17600</v>
      </c>
      <c r="Y28" s="10" t="n">
        <f aca="false">+Y39+X28</f>
        <v>18480</v>
      </c>
      <c r="Z28" s="10" t="n">
        <f aca="false">+Z39+Y28</f>
        <v>19360</v>
      </c>
      <c r="AA28" s="10" t="n">
        <f aca="false">+AA39+Z28</f>
        <v>20240</v>
      </c>
      <c r="AB28" s="10" t="n">
        <f aca="false">+AB39+AA28</f>
        <v>21120</v>
      </c>
      <c r="AC28" s="10" t="n">
        <f aca="false">+AC39+AB28</f>
        <v>22000</v>
      </c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</row>
    <row r="29" customFormat="false" ht="12.75" hidden="false" customHeight="false" outlineLevel="0" collapsed="false">
      <c r="B29" s="1" t="s">
        <v>22</v>
      </c>
      <c r="C29" s="7"/>
      <c r="D29" s="9" t="n">
        <f aca="false">+D27-D28</f>
        <v>22000</v>
      </c>
      <c r="E29" s="9" t="n">
        <f aca="false">+E27-E28</f>
        <v>21120</v>
      </c>
      <c r="F29" s="9" t="n">
        <f aca="false">+F27-F28</f>
        <v>20240</v>
      </c>
      <c r="G29" s="9" t="n">
        <f aca="false">+G27-G28</f>
        <v>19360</v>
      </c>
      <c r="H29" s="9" t="n">
        <f aca="false">+H27-H28</f>
        <v>18480</v>
      </c>
      <c r="I29" s="9" t="n">
        <f aca="false">+I27-I28</f>
        <v>17600</v>
      </c>
      <c r="J29" s="9" t="n">
        <f aca="false">+J27-J28</f>
        <v>16720</v>
      </c>
      <c r="K29" s="9" t="n">
        <f aca="false">+K27-K28</f>
        <v>15840</v>
      </c>
      <c r="L29" s="9" t="n">
        <f aca="false">+L27-L28</f>
        <v>14960</v>
      </c>
      <c r="M29" s="9" t="n">
        <f aca="false">+M27-M28</f>
        <v>14080</v>
      </c>
      <c r="N29" s="9" t="n">
        <f aca="false">+N27-N28</f>
        <v>13200</v>
      </c>
      <c r="O29" s="9" t="n">
        <f aca="false">+O27-O28</f>
        <v>12320</v>
      </c>
      <c r="P29" s="9" t="n">
        <f aca="false">+P27-P28</f>
        <v>11440</v>
      </c>
      <c r="Q29" s="9" t="n">
        <f aca="false">+Q27-Q28</f>
        <v>10560</v>
      </c>
      <c r="R29" s="9" t="n">
        <f aca="false">+R27-R28</f>
        <v>9680</v>
      </c>
      <c r="S29" s="9" t="n">
        <f aca="false">+S27-S28</f>
        <v>8800</v>
      </c>
      <c r="T29" s="9" t="n">
        <f aca="false">+T27-T28</f>
        <v>7920</v>
      </c>
      <c r="U29" s="9" t="n">
        <f aca="false">+U27-U28</f>
        <v>7040</v>
      </c>
      <c r="V29" s="9" t="n">
        <f aca="false">+V27-V28</f>
        <v>6160</v>
      </c>
      <c r="W29" s="9" t="n">
        <f aca="false">+W27-W28</f>
        <v>5280</v>
      </c>
      <c r="X29" s="9" t="n">
        <f aca="false">+X27-X28</f>
        <v>4400</v>
      </c>
      <c r="Y29" s="9" t="n">
        <f aca="false">+Y27-Y28</f>
        <v>3520</v>
      </c>
      <c r="Z29" s="9" t="n">
        <f aca="false">+Z27-Z28</f>
        <v>2640</v>
      </c>
      <c r="AA29" s="9" t="n">
        <f aca="false">+AA27-AA28</f>
        <v>1760</v>
      </c>
      <c r="AB29" s="9" t="n">
        <f aca="false">+AB27-AB28</f>
        <v>880</v>
      </c>
      <c r="AC29" s="9" t="n">
        <f aca="false">+AC27-AC28</f>
        <v>0</v>
      </c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</row>
    <row r="30" customFormat="false" ht="12.75" hidden="false" customHeight="false" outlineLevel="0" collapsed="false">
      <c r="C30" s="7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customFormat="false" ht="12.75" hidden="false" customHeight="false" outlineLevel="0" collapsed="false">
      <c r="B31" s="1" t="s">
        <v>23</v>
      </c>
      <c r="C31" s="7"/>
      <c r="D31" s="10" t="n">
        <f aca="false">+D24</f>
        <v>0</v>
      </c>
      <c r="E31" s="10" t="n">
        <f aca="false">+E24</f>
        <v>406.296</v>
      </c>
      <c r="F31" s="10" t="n">
        <f aca="false">+F24</f>
        <v>845.09568</v>
      </c>
      <c r="G31" s="10" t="n">
        <f aca="false">+G24</f>
        <v>1205.20224</v>
      </c>
      <c r="H31" s="10" t="n">
        <f aca="false">+H24</f>
        <v>1495.16928</v>
      </c>
      <c r="I31" s="10" t="n">
        <f aca="false">+I24</f>
        <v>1721.83968</v>
      </c>
      <c r="J31" s="10" t="n">
        <f aca="false">+J24</f>
        <v>1892.05632</v>
      </c>
      <c r="K31" s="10" t="n">
        <f aca="false">+K24</f>
        <v>2054.57472</v>
      </c>
      <c r="L31" s="10" t="n">
        <f aca="false">+L24</f>
        <v>2217.94848</v>
      </c>
      <c r="M31" s="10" t="n">
        <f aca="false">+M24</f>
        <v>2380.46688</v>
      </c>
      <c r="N31" s="10" t="n">
        <f aca="false">+N24</f>
        <v>2543.84064</v>
      </c>
      <c r="O31" s="10" t="n">
        <f aca="false">+O24</f>
        <v>2706.35904</v>
      </c>
      <c r="P31" s="10" t="n">
        <f aca="false">+P24</f>
        <v>2869.7328</v>
      </c>
      <c r="Q31" s="10" t="n">
        <f aca="false">+Q24</f>
        <v>3032.2512</v>
      </c>
      <c r="R31" s="10" t="n">
        <f aca="false">+R24</f>
        <v>3195.62496</v>
      </c>
      <c r="S31" s="10" t="n">
        <f aca="false">+S24</f>
        <v>3358.14336</v>
      </c>
      <c r="T31" s="10" t="n">
        <f aca="false">+T24</f>
        <v>3079.296</v>
      </c>
      <c r="U31" s="10" t="n">
        <f aca="false">+U24</f>
        <v>2737.152</v>
      </c>
      <c r="V31" s="10" t="n">
        <f aca="false">+V24</f>
        <v>2395.008</v>
      </c>
      <c r="W31" s="10" t="n">
        <f aca="false">+W24</f>
        <v>2052.864</v>
      </c>
      <c r="X31" s="10" t="n">
        <f aca="false">+X24</f>
        <v>1710.72</v>
      </c>
      <c r="Y31" s="10" t="n">
        <f aca="false">+Y24</f>
        <v>1368.576</v>
      </c>
      <c r="Z31" s="10" t="n">
        <f aca="false">+Z24</f>
        <v>1026.432</v>
      </c>
      <c r="AA31" s="10" t="n">
        <f aca="false">+AA24</f>
        <v>684.287999999999</v>
      </c>
      <c r="AB31" s="10" t="n">
        <f aca="false">+AB24</f>
        <v>342.143999999999</v>
      </c>
      <c r="AC31" s="10" t="n">
        <f aca="false">+AC24</f>
        <v>-1.36424205265939E-012</v>
      </c>
    </row>
    <row r="32" customFormat="false" ht="12.75" hidden="false" customHeight="false" outlineLevel="0" collapsed="false">
      <c r="B32" s="1" t="s">
        <v>24</v>
      </c>
      <c r="C32" s="7"/>
      <c r="D32" s="9" t="n">
        <f aca="false">+D29-D31</f>
        <v>22000</v>
      </c>
      <c r="E32" s="9" t="n">
        <f aca="false">+E29-E31</f>
        <v>20713.704</v>
      </c>
      <c r="F32" s="9" t="n">
        <f aca="false">+F29-F31</f>
        <v>19394.90432</v>
      </c>
      <c r="G32" s="9" t="n">
        <f aca="false">+G29-G31</f>
        <v>18154.79776</v>
      </c>
      <c r="H32" s="9" t="n">
        <f aca="false">+H29-H31</f>
        <v>16984.83072</v>
      </c>
      <c r="I32" s="9" t="n">
        <f aca="false">+I29-I31</f>
        <v>15878.16032</v>
      </c>
      <c r="J32" s="9" t="n">
        <f aca="false">+J29-J31</f>
        <v>14827.94368</v>
      </c>
      <c r="K32" s="9" t="n">
        <f aca="false">+K29-K31</f>
        <v>13785.42528</v>
      </c>
      <c r="L32" s="9" t="n">
        <f aca="false">+L29-L31</f>
        <v>12742.05152</v>
      </c>
      <c r="M32" s="9" t="n">
        <f aca="false">+M29-M31</f>
        <v>11699.53312</v>
      </c>
      <c r="N32" s="9" t="n">
        <f aca="false">+N29-N31</f>
        <v>10656.15936</v>
      </c>
      <c r="O32" s="9" t="n">
        <f aca="false">+O29-O31</f>
        <v>9613.64096</v>
      </c>
      <c r="P32" s="9" t="n">
        <f aca="false">+P29-P31</f>
        <v>8570.2672</v>
      </c>
      <c r="Q32" s="9" t="n">
        <f aca="false">+Q29-Q31</f>
        <v>7527.7488</v>
      </c>
      <c r="R32" s="9" t="n">
        <f aca="false">+R29-R31</f>
        <v>6484.37504</v>
      </c>
      <c r="S32" s="9" t="n">
        <f aca="false">+S29-S31</f>
        <v>5441.85664</v>
      </c>
      <c r="T32" s="9" t="n">
        <f aca="false">+T29-T31</f>
        <v>4840.704</v>
      </c>
      <c r="U32" s="9" t="n">
        <f aca="false">+U29-U31</f>
        <v>4302.848</v>
      </c>
      <c r="V32" s="9" t="n">
        <f aca="false">+V29-V31</f>
        <v>3764.992</v>
      </c>
      <c r="W32" s="9" t="n">
        <f aca="false">+W29-W31</f>
        <v>3227.136</v>
      </c>
      <c r="X32" s="9" t="n">
        <f aca="false">+X29-X31</f>
        <v>2689.28</v>
      </c>
      <c r="Y32" s="9" t="n">
        <f aca="false">+Y29-Y31</f>
        <v>2151.424</v>
      </c>
      <c r="Z32" s="9" t="n">
        <f aca="false">+Z29-Z31</f>
        <v>1613.568</v>
      </c>
      <c r="AA32" s="9" t="n">
        <f aca="false">+AA29-AA31</f>
        <v>1075.712</v>
      </c>
      <c r="AB32" s="9" t="n">
        <f aca="false">+AB29-AB31</f>
        <v>537.856000000001</v>
      </c>
      <c r="AC32" s="9" t="n">
        <f aca="false">+AC29-AC31</f>
        <v>1.36424205265939E-012</v>
      </c>
    </row>
    <row r="33" customFormat="false" ht="12.75" hidden="false" customHeight="false" outlineLevel="0" collapsed="false">
      <c r="C33" s="7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customFormat="false" ht="12.75" hidden="false" customHeight="false" outlineLevel="0" collapsed="false">
      <c r="C34" s="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customFormat="false" ht="12.75" hidden="false" customHeight="false" outlineLevel="0" collapsed="false">
      <c r="A35" s="8" t="s">
        <v>25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customFormat="false" ht="12.75" hidden="false" customHeight="false" outlineLevel="0" collapsed="false">
      <c r="B36" s="1" t="s">
        <v>26</v>
      </c>
      <c r="D36" s="9" t="n">
        <v>0</v>
      </c>
      <c r="E36" s="9" t="n">
        <f aca="false">+D32*D94*$C$11</f>
        <v>1430</v>
      </c>
      <c r="F36" s="9" t="n">
        <f aca="false">+E32*E94*$C$11</f>
        <v>1346.39076</v>
      </c>
      <c r="G36" s="9" t="n">
        <f aca="false">+F32*F94*$C$11</f>
        <v>1260.6687808</v>
      </c>
      <c r="H36" s="9" t="n">
        <f aca="false">+G32*G94*$C$11</f>
        <v>1180.0618544</v>
      </c>
      <c r="I36" s="9" t="n">
        <f aca="false">+H32*H94*$C$11</f>
        <v>1104.0139968</v>
      </c>
      <c r="J36" s="9" t="n">
        <f aca="false">+I32*I94*$C$11</f>
        <v>1032.0804208</v>
      </c>
      <c r="K36" s="9" t="n">
        <f aca="false">+J32*J94*$C$11</f>
        <v>963.8163392</v>
      </c>
      <c r="L36" s="9" t="n">
        <f aca="false">+K32*K94*$C$11</f>
        <v>896.0526432</v>
      </c>
      <c r="M36" s="9" t="n">
        <f aca="false">+L32*L94*$C$11</f>
        <v>828.2333488</v>
      </c>
      <c r="N36" s="9" t="n">
        <f aca="false">+M32*M94*$C$11</f>
        <v>760.4696528</v>
      </c>
      <c r="O36" s="9" t="n">
        <f aca="false">+N32*N94*$C$11</f>
        <v>692.6503584</v>
      </c>
      <c r="P36" s="9" t="n">
        <f aca="false">+O32*O94*$C$11</f>
        <v>624.8866624</v>
      </c>
      <c r="Q36" s="9" t="n">
        <f aca="false">+P32*P94*$C$11</f>
        <v>557.067368</v>
      </c>
      <c r="R36" s="9" t="n">
        <f aca="false">+Q32*Q94*$C$11</f>
        <v>489.303672</v>
      </c>
      <c r="S36" s="9" t="n">
        <f aca="false">+R32*R94*$C$11</f>
        <v>421.4843776</v>
      </c>
      <c r="T36" s="9" t="n">
        <f aca="false">+S32*S94*$C$11</f>
        <v>353.7206816</v>
      </c>
      <c r="U36" s="9" t="n">
        <f aca="false">+T32*T94*$C$11</f>
        <v>314.64576</v>
      </c>
      <c r="V36" s="9" t="n">
        <f aca="false">+U32*U94*$C$11</f>
        <v>279.68512</v>
      </c>
      <c r="W36" s="9" t="n">
        <f aca="false">+V32*V94*$C$11</f>
        <v>244.72448</v>
      </c>
      <c r="X36" s="9" t="n">
        <f aca="false">+W32*W94*$C$11</f>
        <v>209.76384</v>
      </c>
      <c r="Y36" s="9" t="n">
        <f aca="false">+X32*X94*$C$11</f>
        <v>174.8032</v>
      </c>
      <c r="Z36" s="9" t="n">
        <f aca="false">+Y32*Y94*$C$11</f>
        <v>139.84256</v>
      </c>
      <c r="AA36" s="9" t="n">
        <f aca="false">+Z32*Z94*$C$11</f>
        <v>104.88192</v>
      </c>
      <c r="AB36" s="9" t="n">
        <f aca="false">+AA32*AA94*$C$11</f>
        <v>69.9212800000001</v>
      </c>
      <c r="AC36" s="9" t="n">
        <f aca="false">+AB32*AB94*$C$11</f>
        <v>34.9606400000001</v>
      </c>
    </row>
    <row r="37" customFormat="false" ht="12.75" hidden="false" customHeight="false" outlineLevel="0" collapsed="false">
      <c r="B37" s="1" t="s">
        <v>27</v>
      </c>
      <c r="D37" s="9" t="n">
        <v>0</v>
      </c>
      <c r="E37" s="9" t="n">
        <f aca="false">+(E36/(1-$C$14))*($C$14)</f>
        <v>909.659685863874</v>
      </c>
      <c r="F37" s="9" t="n">
        <f aca="false">+(F36/(1-$C$14))*($C$14)</f>
        <v>856.473703350785</v>
      </c>
      <c r="G37" s="9" t="n">
        <f aca="false">+(G36/(1-$C$14))*($C$14)</f>
        <v>801.943753231414</v>
      </c>
      <c r="H37" s="9" t="n">
        <f aca="false">+(H36/(1-$C$14))*($C$14)</f>
        <v>750.66761942199</v>
      </c>
      <c r="I37" s="9" t="n">
        <f aca="false">+(I36/(1-$C$14))*($C$14)</f>
        <v>702.291626236649</v>
      </c>
      <c r="J37" s="9" t="n">
        <f aca="false">+(J36/(1-$C$14))*($C$14)</f>
        <v>656.532833126702</v>
      </c>
      <c r="K37" s="9" t="n">
        <f aca="false">+(K36/(1-$C$14))*($C$14)</f>
        <v>613.108299543456</v>
      </c>
      <c r="L37" s="9" t="n">
        <f aca="false">+(L36/(1-$C$14))*($C$14)</f>
        <v>570.002074077487</v>
      </c>
      <c r="M37" s="9" t="n">
        <f aca="false">+(M36/(1-$C$14))*($C$14)</f>
        <v>526.860481042932</v>
      </c>
      <c r="N37" s="9" t="n">
        <f aca="false">+(N36/(1-$C$14))*($C$14)</f>
        <v>483.754255576963</v>
      </c>
      <c r="O37" s="9" t="n">
        <f aca="false">+(O36/(1-$C$14))*($C$14)</f>
        <v>440.612662542408</v>
      </c>
      <c r="P37" s="9" t="n">
        <f aca="false">+(P36/(1-$C$14))*($C$14)</f>
        <v>397.50643707644</v>
      </c>
      <c r="Q37" s="9" t="n">
        <f aca="false">+(Q36/(1-$C$14))*($C$14)</f>
        <v>354.364844041885</v>
      </c>
      <c r="R37" s="9" t="n">
        <f aca="false">+(R36/(1-$C$14))*($C$14)</f>
        <v>311.258618575916</v>
      </c>
      <c r="S37" s="9" t="n">
        <f aca="false">+(S36/(1-$C$14))*($C$14)</f>
        <v>268.117025541361</v>
      </c>
      <c r="T37" s="9" t="n">
        <f aca="false">+(T36/(1-$C$14))*($C$14)</f>
        <v>225.010800075393</v>
      </c>
      <c r="U37" s="9" t="n">
        <f aca="false">+(U36/(1-$C$14))*($C$14)</f>
        <v>200.15424</v>
      </c>
      <c r="V37" s="9" t="n">
        <f aca="false">+(V36/(1-$C$14))*($C$14)</f>
        <v>177.91488</v>
      </c>
      <c r="W37" s="9" t="n">
        <f aca="false">+(W36/(1-$C$14))*($C$14)</f>
        <v>155.67552</v>
      </c>
      <c r="X37" s="9" t="n">
        <f aca="false">+(X36/(1-$C$14))*($C$14)</f>
        <v>133.43616</v>
      </c>
      <c r="Y37" s="9" t="n">
        <f aca="false">+(Y36/(1-$C$14))*($C$14)</f>
        <v>111.1968</v>
      </c>
      <c r="Z37" s="9" t="n">
        <f aca="false">+(Z36/(1-$C$14))*($C$14)</f>
        <v>88.9574400000001</v>
      </c>
      <c r="AA37" s="9" t="n">
        <f aca="false">+(AA36/(1-$C$14))*($C$14)</f>
        <v>66.7180800000001</v>
      </c>
      <c r="AB37" s="9" t="n">
        <f aca="false">+(AB36/(1-$C$14))*($C$14)</f>
        <v>44.4787200000001</v>
      </c>
      <c r="AC37" s="9" t="n">
        <f aca="false">+(AC36/(1-$C$14))*($C$14)</f>
        <v>22.2393600000001</v>
      </c>
    </row>
    <row r="38" customFormat="false" ht="12.75" hidden="false" customHeight="false" outlineLevel="0" collapsed="false">
      <c r="B38" s="1" t="s">
        <v>7</v>
      </c>
      <c r="D38" s="9" t="n">
        <v>0</v>
      </c>
      <c r="E38" s="9" t="n">
        <f aca="false">+D32*D93*$C$10</f>
        <v>880</v>
      </c>
      <c r="F38" s="9" t="n">
        <f aca="false">+E32*E93*$C$10</f>
        <v>828.54816</v>
      </c>
      <c r="G38" s="9" t="n">
        <f aca="false">+F32*F93*$C$10</f>
        <v>775.7961728</v>
      </c>
      <c r="H38" s="9" t="n">
        <f aca="false">+G32*G93*$C$10</f>
        <v>726.1919104</v>
      </c>
      <c r="I38" s="9" t="n">
        <f aca="false">+H32*H93*$C$10</f>
        <v>679.3932288</v>
      </c>
      <c r="J38" s="9" t="n">
        <f aca="false">+I32*I93*$C$10</f>
        <v>635.1264128</v>
      </c>
      <c r="K38" s="9" t="n">
        <f aca="false">+J32*J93*$C$10</f>
        <v>593.1177472</v>
      </c>
      <c r="L38" s="9" t="n">
        <f aca="false">+K32*K93*$C$10</f>
        <v>551.4170112</v>
      </c>
      <c r="M38" s="9" t="n">
        <f aca="false">+L32*L93*$C$10</f>
        <v>509.6820608</v>
      </c>
      <c r="N38" s="9" t="n">
        <f aca="false">+M32*M93*$C$10</f>
        <v>467.9813248</v>
      </c>
      <c r="O38" s="9" t="n">
        <f aca="false">+N32*N93*$C$10</f>
        <v>426.2463744</v>
      </c>
      <c r="P38" s="9" t="n">
        <f aca="false">+O32*O93*$C$10</f>
        <v>384.5456384</v>
      </c>
      <c r="Q38" s="9" t="n">
        <f aca="false">+P32*P93*$C$10</f>
        <v>342.810688</v>
      </c>
      <c r="R38" s="9" t="n">
        <f aca="false">+Q32*Q93*$C$10</f>
        <v>301.109952</v>
      </c>
      <c r="S38" s="9" t="n">
        <f aca="false">+R32*R93*$C$10</f>
        <v>259.3750016</v>
      </c>
      <c r="T38" s="9" t="n">
        <f aca="false">+S32*S93*$C$10</f>
        <v>217.6742656</v>
      </c>
      <c r="U38" s="9" t="n">
        <f aca="false">+T32*T93*$C$10</f>
        <v>193.62816</v>
      </c>
      <c r="V38" s="9" t="n">
        <f aca="false">+U32*U93*$C$10</f>
        <v>172.11392</v>
      </c>
      <c r="W38" s="9" t="n">
        <f aca="false">+V32*V93*$C$10</f>
        <v>150.59968</v>
      </c>
      <c r="X38" s="9" t="n">
        <f aca="false">+W32*W93*$C$10</f>
        <v>129.08544</v>
      </c>
      <c r="Y38" s="9" t="n">
        <f aca="false">+X32*X93*$C$10</f>
        <v>107.5712</v>
      </c>
      <c r="Z38" s="9" t="n">
        <f aca="false">+Y32*Y93*$C$10</f>
        <v>86.0569600000001</v>
      </c>
      <c r="AA38" s="9" t="n">
        <f aca="false">+Z32*Z93*$C$10</f>
        <v>64.5427200000001</v>
      </c>
      <c r="AB38" s="9" t="n">
        <f aca="false">+AA32*AA93*$C$10</f>
        <v>43.0284800000001</v>
      </c>
      <c r="AC38" s="9" t="n">
        <f aca="false">+AB32*AB93*$C$10</f>
        <v>21.5142400000001</v>
      </c>
    </row>
    <row r="39" customFormat="false" ht="12.75" hidden="false" customHeight="false" outlineLevel="0" collapsed="false">
      <c r="B39" s="1" t="s">
        <v>28</v>
      </c>
      <c r="D39" s="9" t="n">
        <v>0</v>
      </c>
      <c r="E39" s="9" t="n">
        <f aca="false">+$C$5*$C$16</f>
        <v>880</v>
      </c>
      <c r="F39" s="9" t="n">
        <f aca="false">+$C$5*$C$16</f>
        <v>880</v>
      </c>
      <c r="G39" s="9" t="n">
        <f aca="false">+$C$5*$C$16</f>
        <v>880</v>
      </c>
      <c r="H39" s="9" t="n">
        <f aca="false">+$C$5*$C$16</f>
        <v>880</v>
      </c>
      <c r="I39" s="9" t="n">
        <f aca="false">+$C$5*$C$16</f>
        <v>880</v>
      </c>
      <c r="J39" s="9" t="n">
        <f aca="false">+$C$5*$C$16</f>
        <v>880</v>
      </c>
      <c r="K39" s="9" t="n">
        <f aca="false">+$C$5*$C$16</f>
        <v>880</v>
      </c>
      <c r="L39" s="9" t="n">
        <f aca="false">+$C$5*$C$16</f>
        <v>880</v>
      </c>
      <c r="M39" s="9" t="n">
        <f aca="false">+$C$5*$C$16</f>
        <v>880</v>
      </c>
      <c r="N39" s="9" t="n">
        <f aca="false">+$C$5*$C$16</f>
        <v>880</v>
      </c>
      <c r="O39" s="9" t="n">
        <f aca="false">+$C$5*$C$16</f>
        <v>880</v>
      </c>
      <c r="P39" s="9" t="n">
        <f aca="false">+$C$5*$C$16</f>
        <v>880</v>
      </c>
      <c r="Q39" s="9" t="n">
        <f aca="false">+$C$5*$C$16</f>
        <v>880</v>
      </c>
      <c r="R39" s="9" t="n">
        <f aca="false">+$C$5*$C$16</f>
        <v>880</v>
      </c>
      <c r="S39" s="9" t="n">
        <f aca="false">+$C$5*$C$16</f>
        <v>880</v>
      </c>
      <c r="T39" s="9" t="n">
        <f aca="false">+$C$5*$C$16</f>
        <v>880</v>
      </c>
      <c r="U39" s="9" t="n">
        <f aca="false">+$C$5*$C$16</f>
        <v>880</v>
      </c>
      <c r="V39" s="9" t="n">
        <f aca="false">+$C$5*$C$16</f>
        <v>880</v>
      </c>
      <c r="W39" s="9" t="n">
        <f aca="false">+$C$5*$C$16</f>
        <v>880</v>
      </c>
      <c r="X39" s="9" t="n">
        <f aca="false">+$C$5*$C$16</f>
        <v>880</v>
      </c>
      <c r="Y39" s="9" t="n">
        <f aca="false">+$C$5*$C$16</f>
        <v>880</v>
      </c>
      <c r="Z39" s="9" t="n">
        <f aca="false">+$C$5*$C$16</f>
        <v>880</v>
      </c>
      <c r="AA39" s="9" t="n">
        <f aca="false">+$C$5*$C$16</f>
        <v>880</v>
      </c>
      <c r="AB39" s="9" t="n">
        <f aca="false">+$C$5*$C$16</f>
        <v>880</v>
      </c>
      <c r="AC39" s="9" t="n">
        <f aca="false">+$C$5*$C$16</f>
        <v>880</v>
      </c>
    </row>
    <row r="40" customFormat="false" ht="12.75" hidden="false" customHeight="false" outlineLevel="0" collapsed="false">
      <c r="B40" s="1" t="s">
        <v>9</v>
      </c>
      <c r="D40" s="9" t="n">
        <v>0</v>
      </c>
      <c r="E40" s="9" t="n">
        <f aca="false">+$C$5*$C$12</f>
        <v>220</v>
      </c>
      <c r="F40" s="9" t="n">
        <f aca="false">+E40</f>
        <v>220</v>
      </c>
      <c r="G40" s="9" t="n">
        <f aca="false">+F40</f>
        <v>220</v>
      </c>
      <c r="H40" s="9" t="n">
        <f aca="false">+G40</f>
        <v>220</v>
      </c>
      <c r="I40" s="9" t="n">
        <f aca="false">+H40</f>
        <v>220</v>
      </c>
      <c r="J40" s="9" t="n">
        <f aca="false">+I40</f>
        <v>220</v>
      </c>
      <c r="K40" s="9" t="n">
        <f aca="false">+J40</f>
        <v>220</v>
      </c>
      <c r="L40" s="9" t="n">
        <f aca="false">+K40</f>
        <v>220</v>
      </c>
      <c r="M40" s="9" t="n">
        <f aca="false">+L40</f>
        <v>220</v>
      </c>
      <c r="N40" s="9" t="n">
        <f aca="false">+M40</f>
        <v>220</v>
      </c>
      <c r="O40" s="9" t="n">
        <f aca="false">+N40</f>
        <v>220</v>
      </c>
      <c r="P40" s="9" t="n">
        <f aca="false">+O40</f>
        <v>220</v>
      </c>
      <c r="Q40" s="9" t="n">
        <f aca="false">+P40</f>
        <v>220</v>
      </c>
      <c r="R40" s="9" t="n">
        <f aca="false">+Q40</f>
        <v>220</v>
      </c>
      <c r="S40" s="9" t="n">
        <f aca="false">+R40</f>
        <v>220</v>
      </c>
      <c r="T40" s="9" t="n">
        <f aca="false">+S40</f>
        <v>220</v>
      </c>
      <c r="U40" s="9" t="n">
        <f aca="false">+T40</f>
        <v>220</v>
      </c>
      <c r="V40" s="9" t="n">
        <f aca="false">+U40</f>
        <v>220</v>
      </c>
      <c r="W40" s="9" t="n">
        <f aca="false">+V40</f>
        <v>220</v>
      </c>
      <c r="X40" s="9" t="n">
        <f aca="false">+W40</f>
        <v>220</v>
      </c>
      <c r="Y40" s="9" t="n">
        <f aca="false">+X40</f>
        <v>220</v>
      </c>
      <c r="Z40" s="9" t="n">
        <f aca="false">+Y40</f>
        <v>220</v>
      </c>
      <c r="AA40" s="9" t="n">
        <f aca="false">+Z40</f>
        <v>220</v>
      </c>
      <c r="AB40" s="9" t="n">
        <f aca="false">+AA40</f>
        <v>220</v>
      </c>
      <c r="AC40" s="9" t="n">
        <f aca="false">+AB40</f>
        <v>220</v>
      </c>
    </row>
    <row r="41" customFormat="false" ht="12.75" hidden="false" customHeight="false" outlineLevel="0" collapsed="false">
      <c r="B41" s="1" t="s">
        <v>10</v>
      </c>
      <c r="D41" s="10" t="n">
        <v>0</v>
      </c>
      <c r="E41" s="9" t="n">
        <f aca="false">+$C$5*$C$13</f>
        <v>440</v>
      </c>
      <c r="F41" s="10" t="n">
        <f aca="false">+E41</f>
        <v>440</v>
      </c>
      <c r="G41" s="10" t="n">
        <f aca="false">+F41</f>
        <v>440</v>
      </c>
      <c r="H41" s="10" t="n">
        <f aca="false">+G41</f>
        <v>440</v>
      </c>
      <c r="I41" s="10" t="n">
        <f aca="false">+H41</f>
        <v>440</v>
      </c>
      <c r="J41" s="10" t="n">
        <f aca="false">+I41</f>
        <v>440</v>
      </c>
      <c r="K41" s="10" t="n">
        <f aca="false">+J41</f>
        <v>440</v>
      </c>
      <c r="L41" s="10" t="n">
        <f aca="false">+K41</f>
        <v>440</v>
      </c>
      <c r="M41" s="10" t="n">
        <f aca="false">+L41</f>
        <v>440</v>
      </c>
      <c r="N41" s="10" t="n">
        <f aca="false">+M41</f>
        <v>440</v>
      </c>
      <c r="O41" s="10" t="n">
        <f aca="false">+N41</f>
        <v>440</v>
      </c>
      <c r="P41" s="10" t="n">
        <f aca="false">+O41</f>
        <v>440</v>
      </c>
      <c r="Q41" s="10" t="n">
        <f aca="false">+P41</f>
        <v>440</v>
      </c>
      <c r="R41" s="10" t="n">
        <f aca="false">+Q41</f>
        <v>440</v>
      </c>
      <c r="S41" s="10" t="n">
        <f aca="false">+R41</f>
        <v>440</v>
      </c>
      <c r="T41" s="10" t="n">
        <f aca="false">+S41</f>
        <v>440</v>
      </c>
      <c r="U41" s="10" t="n">
        <f aca="false">+T41</f>
        <v>440</v>
      </c>
      <c r="V41" s="10" t="n">
        <f aca="false">+U41</f>
        <v>440</v>
      </c>
      <c r="W41" s="10" t="n">
        <f aca="false">+V41</f>
        <v>440</v>
      </c>
      <c r="X41" s="10" t="n">
        <f aca="false">+W41</f>
        <v>440</v>
      </c>
      <c r="Y41" s="10" t="n">
        <f aca="false">+X41</f>
        <v>440</v>
      </c>
      <c r="Z41" s="10" t="n">
        <f aca="false">+Y41</f>
        <v>440</v>
      </c>
      <c r="AA41" s="10" t="n">
        <f aca="false">+Z41</f>
        <v>440</v>
      </c>
      <c r="AB41" s="10" t="n">
        <f aca="false">+AA41</f>
        <v>440</v>
      </c>
      <c r="AC41" s="10" t="n">
        <f aca="false">+AB41</f>
        <v>440</v>
      </c>
    </row>
    <row r="42" customFormat="false" ht="12.75" hidden="false" customHeight="false" outlineLevel="0" collapsed="false">
      <c r="B42" s="1" t="s">
        <v>29</v>
      </c>
      <c r="D42" s="9" t="n">
        <f aca="false">SUM(D36:D41)</f>
        <v>0</v>
      </c>
      <c r="E42" s="9" t="n">
        <f aca="false">SUM(E36:E41)</f>
        <v>4759.65968586387</v>
      </c>
      <c r="F42" s="9" t="n">
        <f aca="false">SUM(F36:F41)</f>
        <v>4571.41262335079</v>
      </c>
      <c r="G42" s="9" t="n">
        <f aca="false">SUM(G36:G41)</f>
        <v>4378.40870683141</v>
      </c>
      <c r="H42" s="9" t="n">
        <f aca="false">SUM(H36:H41)</f>
        <v>4196.92138422199</v>
      </c>
      <c r="I42" s="9" t="n">
        <f aca="false">SUM(I36:I41)</f>
        <v>4025.69885183665</v>
      </c>
      <c r="J42" s="9" t="n">
        <f aca="false">SUM(J36:J41)</f>
        <v>3863.7396667267</v>
      </c>
      <c r="K42" s="9" t="n">
        <f aca="false">SUM(K36:K41)</f>
        <v>3710.04238594346</v>
      </c>
      <c r="L42" s="9" t="n">
        <f aca="false">SUM(L36:L41)</f>
        <v>3557.47172847749</v>
      </c>
      <c r="M42" s="9" t="n">
        <f aca="false">SUM(M36:M41)</f>
        <v>3404.77589064293</v>
      </c>
      <c r="N42" s="9" t="n">
        <f aca="false">SUM(N36:N41)</f>
        <v>3252.20523317696</v>
      </c>
      <c r="O42" s="9" t="n">
        <f aca="false">SUM(O36:O41)</f>
        <v>3099.50939534241</v>
      </c>
      <c r="P42" s="9" t="n">
        <f aca="false">SUM(P36:P41)</f>
        <v>2946.93873787644</v>
      </c>
      <c r="Q42" s="9" t="n">
        <f aca="false">SUM(Q36:Q41)</f>
        <v>2794.24290004188</v>
      </c>
      <c r="R42" s="9" t="n">
        <f aca="false">SUM(R36:R41)</f>
        <v>2641.67224257592</v>
      </c>
      <c r="S42" s="9" t="n">
        <f aca="false">SUM(S36:S41)</f>
        <v>2488.97640474136</v>
      </c>
      <c r="T42" s="9" t="n">
        <f aca="false">SUM(T36:T41)</f>
        <v>2336.40574727539</v>
      </c>
      <c r="U42" s="9" t="n">
        <f aca="false">SUM(U36:U41)</f>
        <v>2248.42816</v>
      </c>
      <c r="V42" s="9" t="n">
        <f aca="false">SUM(V36:V41)</f>
        <v>2169.71392</v>
      </c>
      <c r="W42" s="9" t="n">
        <f aca="false">SUM(W36:W41)</f>
        <v>2090.99968</v>
      </c>
      <c r="X42" s="9" t="n">
        <f aca="false">SUM(X36:X41)</f>
        <v>2012.28544</v>
      </c>
      <c r="Y42" s="9" t="n">
        <f aca="false">SUM(Y36:Y41)</f>
        <v>1933.5712</v>
      </c>
      <c r="Z42" s="9" t="n">
        <f aca="false">SUM(Z36:Z41)</f>
        <v>1854.85696</v>
      </c>
      <c r="AA42" s="9" t="n">
        <f aca="false">SUM(AA36:AA41)</f>
        <v>1776.14272</v>
      </c>
      <c r="AB42" s="9" t="n">
        <f aca="false">SUM(AB36:AB41)</f>
        <v>1697.42848</v>
      </c>
      <c r="AC42" s="9" t="n">
        <f aca="false">SUM(AC36:AC41)</f>
        <v>1618.71424</v>
      </c>
    </row>
    <row r="43" customFormat="false" ht="12.75" hidden="false" customHeight="false" outlineLevel="0" collapsed="false">
      <c r="D43" s="9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customFormat="false" ht="12.75" hidden="false" customHeight="false" outlineLevel="0" collapsed="false">
      <c r="A44" s="11" t="s">
        <v>30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customFormat="false" ht="12.75" hidden="false" customHeight="false" outlineLevel="0" collapsed="false">
      <c r="B45" s="1" t="s">
        <v>31</v>
      </c>
      <c r="D45" s="9"/>
      <c r="E45" s="9" t="n">
        <v>1</v>
      </c>
      <c r="F45" s="9" t="n">
        <v>0</v>
      </c>
      <c r="G45" s="9" t="n">
        <v>0</v>
      </c>
      <c r="H45" s="9" t="n">
        <v>0</v>
      </c>
      <c r="I45" s="9" t="n">
        <v>1</v>
      </c>
      <c r="J45" s="9" t="n">
        <v>0</v>
      </c>
      <c r="K45" s="9" t="n">
        <v>0</v>
      </c>
      <c r="L45" s="9" t="n">
        <v>0</v>
      </c>
      <c r="M45" s="9" t="n">
        <v>1</v>
      </c>
      <c r="N45" s="9" t="n">
        <v>0</v>
      </c>
      <c r="O45" s="9" t="n">
        <v>0</v>
      </c>
      <c r="P45" s="9" t="n">
        <v>0</v>
      </c>
      <c r="Q45" s="9" t="n">
        <v>1</v>
      </c>
      <c r="R45" s="9" t="n">
        <v>0</v>
      </c>
      <c r="S45" s="9" t="n">
        <v>0</v>
      </c>
      <c r="T45" s="9" t="n">
        <v>0</v>
      </c>
      <c r="U45" s="9" t="n">
        <v>1</v>
      </c>
      <c r="V45" s="9" t="n">
        <v>0</v>
      </c>
      <c r="W45" s="9" t="n">
        <v>0</v>
      </c>
      <c r="X45" s="9" t="n">
        <v>0</v>
      </c>
      <c r="Y45" s="9" t="n">
        <v>1</v>
      </c>
      <c r="Z45" s="9" t="n">
        <v>0</v>
      </c>
      <c r="AA45" s="9" t="n">
        <v>0</v>
      </c>
      <c r="AB45" s="9" t="n">
        <v>0</v>
      </c>
      <c r="AC45" s="9" t="n">
        <v>1</v>
      </c>
    </row>
    <row r="46" customFormat="false" ht="12.75" hidden="false" customHeight="false" outlineLevel="0" collapsed="false">
      <c r="B46" s="1" t="s">
        <v>29</v>
      </c>
      <c r="D46" s="9"/>
      <c r="E46" s="9" t="n">
        <f aca="false">IF(E45=1,E42,D46)</f>
        <v>4759.65968586387</v>
      </c>
      <c r="F46" s="9" t="n">
        <f aca="false">IF(F45=1,F42,E46)</f>
        <v>4759.65968586387</v>
      </c>
      <c r="G46" s="9" t="n">
        <f aca="false">IF(G45=1,G42,F46)</f>
        <v>4759.65968586387</v>
      </c>
      <c r="H46" s="9" t="n">
        <f aca="false">IF(H45=1,H42,G46)</f>
        <v>4759.65968586387</v>
      </c>
      <c r="I46" s="9" t="n">
        <f aca="false">IF(I45=1,I42,H46)</f>
        <v>4025.69885183665</v>
      </c>
      <c r="J46" s="9" t="n">
        <f aca="false">IF(J45=1,J42,I46)</f>
        <v>4025.69885183665</v>
      </c>
      <c r="K46" s="9" t="n">
        <f aca="false">IF(K45=1,K42,J46)</f>
        <v>4025.69885183665</v>
      </c>
      <c r="L46" s="9" t="n">
        <f aca="false">IF(L45=1,L42,K46)</f>
        <v>4025.69885183665</v>
      </c>
      <c r="M46" s="9" t="n">
        <f aca="false">IF(M45=1,M42,L46)</f>
        <v>3404.77589064293</v>
      </c>
      <c r="N46" s="9" t="n">
        <f aca="false">IF(N45=1,N42,M46)</f>
        <v>3404.77589064293</v>
      </c>
      <c r="O46" s="9" t="n">
        <f aca="false">IF(O45=1,O42,N46)</f>
        <v>3404.77589064293</v>
      </c>
      <c r="P46" s="9" t="n">
        <f aca="false">IF(P45=1,P42,O46)</f>
        <v>3404.77589064293</v>
      </c>
      <c r="Q46" s="9" t="n">
        <f aca="false">IF(Q45=1,Q42,P46)</f>
        <v>2794.24290004188</v>
      </c>
      <c r="R46" s="9" t="n">
        <f aca="false">IF(R45=1,R42,Q46)</f>
        <v>2794.24290004188</v>
      </c>
      <c r="S46" s="9" t="n">
        <f aca="false">IF(S45=1,S42,R46)</f>
        <v>2794.24290004188</v>
      </c>
      <c r="T46" s="9" t="n">
        <f aca="false">IF(T45=1,T42,S46)</f>
        <v>2794.24290004188</v>
      </c>
      <c r="U46" s="9" t="n">
        <f aca="false">IF(U45=1,U42,T46)</f>
        <v>2248.42816</v>
      </c>
      <c r="V46" s="9" t="n">
        <f aca="false">IF(V45=1,V42,U46)</f>
        <v>2248.42816</v>
      </c>
      <c r="W46" s="9" t="n">
        <f aca="false">IF(W45=1,W42,V46)</f>
        <v>2248.42816</v>
      </c>
      <c r="X46" s="9" t="n">
        <f aca="false">IF(X45=1,X42,W46)</f>
        <v>2248.42816</v>
      </c>
      <c r="Y46" s="9" t="n">
        <f aca="false">IF(Y45=1,Y42,X46)</f>
        <v>1933.5712</v>
      </c>
      <c r="Z46" s="9" t="n">
        <f aca="false">IF(Z45=1,Z42,Y46)</f>
        <v>1933.5712</v>
      </c>
      <c r="AA46" s="9" t="n">
        <f aca="false">IF(AA45=1,AA42,Z46)</f>
        <v>1933.5712</v>
      </c>
      <c r="AB46" s="9" t="n">
        <f aca="false">IF(AB45=1,AB42,AA46)</f>
        <v>1933.5712</v>
      </c>
      <c r="AC46" s="9" t="n">
        <f aca="false">IF(AC45=1,AC42,AB46)</f>
        <v>1618.71424</v>
      </c>
    </row>
    <row r="47" customFormat="false" ht="12.75" hidden="false" customHeight="false" outlineLevel="0" collapsed="false">
      <c r="D47" s="9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customFormat="false" ht="12.75" hidden="false" customHeight="false" outlineLevel="0" collapsed="false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customFormat="false" ht="12.75" hidden="false" customHeight="false" outlineLevel="0" collapsed="false">
      <c r="A49" s="8" t="s">
        <v>32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customFormat="false" ht="12.75" hidden="false" customHeight="false" outlineLevel="0" collapsed="false">
      <c r="B50" s="1" t="s">
        <v>29</v>
      </c>
      <c r="D50" s="9"/>
      <c r="E50" s="9" t="n">
        <f aca="false">+E46</f>
        <v>4759.65968586387</v>
      </c>
      <c r="F50" s="9" t="n">
        <f aca="false">+F46</f>
        <v>4759.65968586387</v>
      </c>
      <c r="G50" s="9" t="n">
        <f aca="false">+G46</f>
        <v>4759.65968586387</v>
      </c>
      <c r="H50" s="9" t="n">
        <f aca="false">+H46</f>
        <v>4759.65968586387</v>
      </c>
      <c r="I50" s="9" t="n">
        <f aca="false">+I46</f>
        <v>4025.69885183665</v>
      </c>
      <c r="J50" s="9" t="n">
        <f aca="false">+J46</f>
        <v>4025.69885183665</v>
      </c>
      <c r="K50" s="9" t="n">
        <f aca="false">+K46</f>
        <v>4025.69885183665</v>
      </c>
      <c r="L50" s="9" t="n">
        <f aca="false">+L46</f>
        <v>4025.69885183665</v>
      </c>
      <c r="M50" s="9" t="n">
        <f aca="false">+M46</f>
        <v>3404.77589064293</v>
      </c>
      <c r="N50" s="9" t="n">
        <f aca="false">+N46</f>
        <v>3404.77589064293</v>
      </c>
      <c r="O50" s="9" t="n">
        <f aca="false">+O46</f>
        <v>3404.77589064293</v>
      </c>
      <c r="P50" s="9" t="n">
        <f aca="false">+P46</f>
        <v>3404.77589064293</v>
      </c>
      <c r="Q50" s="9" t="n">
        <f aca="false">+Q46</f>
        <v>2794.24290004188</v>
      </c>
      <c r="R50" s="9" t="n">
        <f aca="false">+R46</f>
        <v>2794.24290004188</v>
      </c>
      <c r="S50" s="9" t="n">
        <f aca="false">+S46</f>
        <v>2794.24290004188</v>
      </c>
      <c r="T50" s="9" t="n">
        <f aca="false">+T46</f>
        <v>2794.24290004188</v>
      </c>
      <c r="U50" s="9" t="n">
        <f aca="false">+U46</f>
        <v>2248.42816</v>
      </c>
      <c r="V50" s="9" t="n">
        <f aca="false">+V46</f>
        <v>2248.42816</v>
      </c>
      <c r="W50" s="9" t="n">
        <f aca="false">+W46</f>
        <v>2248.42816</v>
      </c>
      <c r="X50" s="9" t="n">
        <f aca="false">+X46</f>
        <v>2248.42816</v>
      </c>
      <c r="Y50" s="9" t="n">
        <f aca="false">+Y46</f>
        <v>1933.5712</v>
      </c>
      <c r="Z50" s="9" t="n">
        <f aca="false">+Z46</f>
        <v>1933.5712</v>
      </c>
      <c r="AA50" s="9" t="n">
        <f aca="false">+AA46</f>
        <v>1933.5712</v>
      </c>
      <c r="AB50" s="9" t="n">
        <f aca="false">+AB46</f>
        <v>1933.5712</v>
      </c>
      <c r="AC50" s="9" t="n">
        <f aca="false">+AC46</f>
        <v>1618.71424</v>
      </c>
    </row>
    <row r="51" customFormat="false" ht="12.75" hidden="false" customHeight="false" outlineLevel="0" collapsed="false">
      <c r="B51" s="1" t="s">
        <v>9</v>
      </c>
      <c r="D51" s="9"/>
      <c r="E51" s="9" t="n">
        <f aca="false">+E40</f>
        <v>220</v>
      </c>
      <c r="F51" s="9" t="n">
        <f aca="false">+F40</f>
        <v>220</v>
      </c>
      <c r="G51" s="9" t="n">
        <f aca="false">+G40</f>
        <v>220</v>
      </c>
      <c r="H51" s="9" t="n">
        <f aca="false">+H40</f>
        <v>220</v>
      </c>
      <c r="I51" s="9" t="n">
        <f aca="false">+I40</f>
        <v>220</v>
      </c>
      <c r="J51" s="9" t="n">
        <f aca="false">+J40</f>
        <v>220</v>
      </c>
      <c r="K51" s="9" t="n">
        <f aca="false">+K40</f>
        <v>220</v>
      </c>
      <c r="L51" s="9" t="n">
        <f aca="false">+L40</f>
        <v>220</v>
      </c>
      <c r="M51" s="9" t="n">
        <f aca="false">+M40</f>
        <v>220</v>
      </c>
      <c r="N51" s="9" t="n">
        <f aca="false">+N40</f>
        <v>220</v>
      </c>
      <c r="O51" s="9" t="n">
        <f aca="false">+O40</f>
        <v>220</v>
      </c>
      <c r="P51" s="9" t="n">
        <f aca="false">+P40</f>
        <v>220</v>
      </c>
      <c r="Q51" s="9" t="n">
        <f aca="false">+Q40</f>
        <v>220</v>
      </c>
      <c r="R51" s="9" t="n">
        <f aca="false">+R40</f>
        <v>220</v>
      </c>
      <c r="S51" s="9" t="n">
        <f aca="false">+S40</f>
        <v>220</v>
      </c>
      <c r="T51" s="9" t="n">
        <f aca="false">+T40</f>
        <v>220</v>
      </c>
      <c r="U51" s="9" t="n">
        <f aca="false">+U40</f>
        <v>220</v>
      </c>
      <c r="V51" s="9" t="n">
        <f aca="false">+V40</f>
        <v>220</v>
      </c>
      <c r="W51" s="9" t="n">
        <f aca="false">+W40</f>
        <v>220</v>
      </c>
      <c r="X51" s="9" t="n">
        <f aca="false">+X40</f>
        <v>220</v>
      </c>
      <c r="Y51" s="9" t="n">
        <f aca="false">+Y40</f>
        <v>220</v>
      </c>
      <c r="Z51" s="9" t="n">
        <f aca="false">+Z40</f>
        <v>220</v>
      </c>
      <c r="AA51" s="9" t="n">
        <f aca="false">+AA40</f>
        <v>220</v>
      </c>
      <c r="AB51" s="9" t="n">
        <f aca="false">+AB40</f>
        <v>220</v>
      </c>
      <c r="AC51" s="9" t="n">
        <f aca="false">+AC40</f>
        <v>220</v>
      </c>
    </row>
    <row r="52" customFormat="false" ht="12.75" hidden="false" customHeight="false" outlineLevel="0" collapsed="false">
      <c r="B52" s="1" t="s">
        <v>10</v>
      </c>
      <c r="D52" s="9"/>
      <c r="E52" s="9" t="n">
        <f aca="false">+E41</f>
        <v>440</v>
      </c>
      <c r="F52" s="9" t="n">
        <f aca="false">+F41</f>
        <v>440</v>
      </c>
      <c r="G52" s="9" t="n">
        <f aca="false">+G41</f>
        <v>440</v>
      </c>
      <c r="H52" s="9" t="n">
        <f aca="false">+H41</f>
        <v>440</v>
      </c>
      <c r="I52" s="9" t="n">
        <f aca="false">+I41</f>
        <v>440</v>
      </c>
      <c r="J52" s="9" t="n">
        <f aca="false">+J41</f>
        <v>440</v>
      </c>
      <c r="K52" s="9" t="n">
        <f aca="false">+K41</f>
        <v>440</v>
      </c>
      <c r="L52" s="9" t="n">
        <f aca="false">+L41</f>
        <v>440</v>
      </c>
      <c r="M52" s="9" t="n">
        <f aca="false">+M41</f>
        <v>440</v>
      </c>
      <c r="N52" s="9" t="n">
        <f aca="false">+N41</f>
        <v>440</v>
      </c>
      <c r="O52" s="9" t="n">
        <f aca="false">+O41</f>
        <v>440</v>
      </c>
      <c r="P52" s="9" t="n">
        <f aca="false">+P41</f>
        <v>440</v>
      </c>
      <c r="Q52" s="9" t="n">
        <f aca="false">+Q41</f>
        <v>440</v>
      </c>
      <c r="R52" s="9" t="n">
        <f aca="false">+R41</f>
        <v>440</v>
      </c>
      <c r="S52" s="9" t="n">
        <f aca="false">+S41</f>
        <v>440</v>
      </c>
      <c r="T52" s="9" t="n">
        <f aca="false">+T41</f>
        <v>440</v>
      </c>
      <c r="U52" s="9" t="n">
        <f aca="false">+U41</f>
        <v>440</v>
      </c>
      <c r="V52" s="9" t="n">
        <f aca="false">+V41</f>
        <v>440</v>
      </c>
      <c r="W52" s="9" t="n">
        <f aca="false">+W41</f>
        <v>440</v>
      </c>
      <c r="X52" s="9" t="n">
        <f aca="false">+X41</f>
        <v>440</v>
      </c>
      <c r="Y52" s="9" t="n">
        <f aca="false">+Y41</f>
        <v>440</v>
      </c>
      <c r="Z52" s="9" t="n">
        <f aca="false">+Z41</f>
        <v>440</v>
      </c>
      <c r="AA52" s="9" t="n">
        <f aca="false">+AA41</f>
        <v>440</v>
      </c>
      <c r="AB52" s="9" t="n">
        <f aca="false">+AB41</f>
        <v>440</v>
      </c>
      <c r="AC52" s="9" t="n">
        <f aca="false">+AC41</f>
        <v>440</v>
      </c>
    </row>
    <row r="53" customFormat="false" ht="12.75" hidden="false" customHeight="false" outlineLevel="0" collapsed="false">
      <c r="B53" s="1" t="s">
        <v>28</v>
      </c>
      <c r="D53" s="9"/>
      <c r="E53" s="10" t="n">
        <f aca="false">+E39</f>
        <v>880</v>
      </c>
      <c r="F53" s="10" t="n">
        <f aca="false">+F39</f>
        <v>880</v>
      </c>
      <c r="G53" s="10" t="n">
        <f aca="false">+G39</f>
        <v>880</v>
      </c>
      <c r="H53" s="10" t="n">
        <f aca="false">+H39</f>
        <v>880</v>
      </c>
      <c r="I53" s="10" t="n">
        <f aca="false">+I39</f>
        <v>880</v>
      </c>
      <c r="J53" s="10" t="n">
        <f aca="false">+J39</f>
        <v>880</v>
      </c>
      <c r="K53" s="10" t="n">
        <f aca="false">+K39</f>
        <v>880</v>
      </c>
      <c r="L53" s="10" t="n">
        <f aca="false">+L39</f>
        <v>880</v>
      </c>
      <c r="M53" s="10" t="n">
        <f aca="false">+M39</f>
        <v>880</v>
      </c>
      <c r="N53" s="10" t="n">
        <f aca="false">+N39</f>
        <v>880</v>
      </c>
      <c r="O53" s="10" t="n">
        <f aca="false">+O39</f>
        <v>880</v>
      </c>
      <c r="P53" s="10" t="n">
        <f aca="false">+P39</f>
        <v>880</v>
      </c>
      <c r="Q53" s="10" t="n">
        <f aca="false">+Q39</f>
        <v>880</v>
      </c>
      <c r="R53" s="10" t="n">
        <f aca="false">+R39</f>
        <v>880</v>
      </c>
      <c r="S53" s="10" t="n">
        <f aca="false">+S39</f>
        <v>880</v>
      </c>
      <c r="T53" s="10" t="n">
        <f aca="false">+T39</f>
        <v>880</v>
      </c>
      <c r="U53" s="10" t="n">
        <f aca="false">+U39</f>
        <v>880</v>
      </c>
      <c r="V53" s="10" t="n">
        <f aca="false">+V39</f>
        <v>880</v>
      </c>
      <c r="W53" s="10" t="n">
        <f aca="false">+W39</f>
        <v>880</v>
      </c>
      <c r="X53" s="10" t="n">
        <f aca="false">+X39</f>
        <v>880</v>
      </c>
      <c r="Y53" s="10" t="n">
        <f aca="false">+Y39</f>
        <v>880</v>
      </c>
      <c r="Z53" s="10" t="n">
        <f aca="false">+Z39</f>
        <v>880</v>
      </c>
      <c r="AA53" s="10" t="n">
        <f aca="false">+AA39</f>
        <v>880</v>
      </c>
      <c r="AB53" s="10" t="n">
        <f aca="false">+AB39</f>
        <v>880</v>
      </c>
      <c r="AC53" s="10" t="n">
        <f aca="false">+AC39</f>
        <v>880</v>
      </c>
    </row>
    <row r="54" customFormat="false" ht="12.75" hidden="false" customHeight="false" outlineLevel="0" collapsed="false">
      <c r="B54" s="1" t="s">
        <v>33</v>
      </c>
      <c r="D54" s="9"/>
      <c r="E54" s="9" t="n">
        <f aca="false">+E50-E51-E52-E53</f>
        <v>3219.65968586387</v>
      </c>
      <c r="F54" s="9" t="n">
        <f aca="false">+F50-F51-F52-F53</f>
        <v>3219.65968586387</v>
      </c>
      <c r="G54" s="9" t="n">
        <f aca="false">+G50-G51-G52-G53</f>
        <v>3219.65968586387</v>
      </c>
      <c r="H54" s="9" t="n">
        <f aca="false">+H50-H51-H52-H53</f>
        <v>3219.65968586387</v>
      </c>
      <c r="I54" s="9" t="n">
        <f aca="false">+I50-I51-I52-I53</f>
        <v>2485.69885183665</v>
      </c>
      <c r="J54" s="9" t="n">
        <f aca="false">+J50-J51-J52-J53</f>
        <v>2485.69885183665</v>
      </c>
      <c r="K54" s="9" t="n">
        <f aca="false">+K50-K51-K52-K53</f>
        <v>2485.69885183665</v>
      </c>
      <c r="L54" s="9" t="n">
        <f aca="false">+L50-L51-L52-L53</f>
        <v>2485.69885183665</v>
      </c>
      <c r="M54" s="9" t="n">
        <f aca="false">+M50-M51-M52-M53</f>
        <v>1864.77589064293</v>
      </c>
      <c r="N54" s="9" t="n">
        <f aca="false">+N50-N51-N52-N53</f>
        <v>1864.77589064293</v>
      </c>
      <c r="O54" s="9" t="n">
        <f aca="false">+O50-O51-O52-O53</f>
        <v>1864.77589064293</v>
      </c>
      <c r="P54" s="9" t="n">
        <f aca="false">+P50-P51-P52-P53</f>
        <v>1864.77589064293</v>
      </c>
      <c r="Q54" s="9" t="n">
        <f aca="false">+Q50-Q51-Q52-Q53</f>
        <v>1254.24290004188</v>
      </c>
      <c r="R54" s="9" t="n">
        <f aca="false">+R50-R51-R52-R53</f>
        <v>1254.24290004188</v>
      </c>
      <c r="S54" s="9" t="n">
        <f aca="false">+S50-S51-S52-S53</f>
        <v>1254.24290004188</v>
      </c>
      <c r="T54" s="9" t="n">
        <f aca="false">+T50-T51-T52-T53</f>
        <v>1254.24290004188</v>
      </c>
      <c r="U54" s="9" t="n">
        <f aca="false">+U50-U51-U52-U53</f>
        <v>708.42816</v>
      </c>
      <c r="V54" s="9" t="n">
        <f aca="false">+V50-V51-V52-V53</f>
        <v>708.42816</v>
      </c>
      <c r="W54" s="9" t="n">
        <f aca="false">+W50-W51-W52-W53</f>
        <v>708.42816</v>
      </c>
      <c r="X54" s="9" t="n">
        <f aca="false">+X50-X51-X52-X53</f>
        <v>708.42816</v>
      </c>
      <c r="Y54" s="9" t="n">
        <f aca="false">+Y50-Y51-Y52-Y53</f>
        <v>393.5712</v>
      </c>
      <c r="Z54" s="9" t="n">
        <f aca="false">+Z50-Z51-Z52-Z53</f>
        <v>393.5712</v>
      </c>
      <c r="AA54" s="9" t="n">
        <f aca="false">+AA50-AA51-AA52-AA53</f>
        <v>393.5712</v>
      </c>
      <c r="AB54" s="9" t="n">
        <f aca="false">+AB50-AB51-AB52-AB53</f>
        <v>393.5712</v>
      </c>
      <c r="AC54" s="9" t="n">
        <f aca="false">+AC50-AC51-AC52-AC53</f>
        <v>78.7142400000003</v>
      </c>
    </row>
    <row r="55" customFormat="false" ht="12.75" hidden="false" customHeight="false" outlineLevel="0" collapsed="false">
      <c r="B55" s="1" t="s">
        <v>34</v>
      </c>
      <c r="D55" s="9"/>
      <c r="E55" s="10" t="n">
        <f aca="false">+D87*$C$10</f>
        <v>880</v>
      </c>
      <c r="F55" s="10" t="n">
        <f aca="false">+E87*$C$10</f>
        <v>828.54816</v>
      </c>
      <c r="G55" s="10" t="n">
        <f aca="false">+F87*$C$10</f>
        <v>775.7961728</v>
      </c>
      <c r="H55" s="10" t="n">
        <f aca="false">+G87*$C$10</f>
        <v>726.1919104</v>
      </c>
      <c r="I55" s="10" t="n">
        <f aca="false">+H87*$C$10</f>
        <v>679.3932288</v>
      </c>
      <c r="J55" s="10" t="n">
        <f aca="false">+I87*$C$10</f>
        <v>635.1264128</v>
      </c>
      <c r="K55" s="10" t="n">
        <f aca="false">+J87*$C$10</f>
        <v>593.1177472</v>
      </c>
      <c r="L55" s="10" t="n">
        <f aca="false">+K87*$C$10</f>
        <v>551.4170112</v>
      </c>
      <c r="M55" s="10" t="n">
        <f aca="false">+L87*$C$10</f>
        <v>509.6820608</v>
      </c>
      <c r="N55" s="10" t="n">
        <f aca="false">+M87*$C$10</f>
        <v>467.9813248</v>
      </c>
      <c r="O55" s="10" t="n">
        <f aca="false">+N87*$C$10</f>
        <v>426.2463744</v>
      </c>
      <c r="P55" s="10" t="n">
        <f aca="false">+O87*$C$10</f>
        <v>384.5456384</v>
      </c>
      <c r="Q55" s="10" t="n">
        <f aca="false">+P87*$C$10</f>
        <v>342.810688</v>
      </c>
      <c r="R55" s="10" t="n">
        <f aca="false">+Q87*$C$10</f>
        <v>301.109952</v>
      </c>
      <c r="S55" s="10" t="n">
        <f aca="false">+R87*$C$10</f>
        <v>259.3750016</v>
      </c>
      <c r="T55" s="10" t="n">
        <f aca="false">+S87*$C$10</f>
        <v>217.6742656</v>
      </c>
      <c r="U55" s="10" t="n">
        <f aca="false">+T87*$C$10</f>
        <v>193.62816</v>
      </c>
      <c r="V55" s="10" t="n">
        <f aca="false">+U87*$C$10</f>
        <v>172.11392</v>
      </c>
      <c r="W55" s="10" t="n">
        <f aca="false">+V87*$C$10</f>
        <v>150.59968</v>
      </c>
      <c r="X55" s="10" t="n">
        <f aca="false">+W87*$C$10</f>
        <v>129.08544</v>
      </c>
      <c r="Y55" s="10" t="n">
        <f aca="false">+X87*$C$10</f>
        <v>107.5712</v>
      </c>
      <c r="Z55" s="10" t="n">
        <f aca="false">+Y87*$C$10</f>
        <v>86.0569600000001</v>
      </c>
      <c r="AA55" s="10" t="n">
        <f aca="false">+Z87*$C$10</f>
        <v>64.5427200000001</v>
      </c>
      <c r="AB55" s="10" t="n">
        <f aca="false">+AA87*$C$10</f>
        <v>43.0284800000001</v>
      </c>
      <c r="AC55" s="10" t="n">
        <f aca="false">+AB87*$C$10</f>
        <v>21.5142400000001</v>
      </c>
    </row>
    <row r="56" customFormat="false" ht="12.75" hidden="false" customHeight="false" outlineLevel="0" collapsed="false">
      <c r="B56" s="1" t="s">
        <v>35</v>
      </c>
      <c r="D56" s="9"/>
      <c r="E56" s="9" t="n">
        <f aca="false">+E54-E55</f>
        <v>2339.65968586387</v>
      </c>
      <c r="F56" s="9" t="n">
        <f aca="false">+F54-F55</f>
        <v>2391.11152586387</v>
      </c>
      <c r="G56" s="9" t="n">
        <f aca="false">+G54-G55</f>
        <v>2443.86351306387</v>
      </c>
      <c r="H56" s="9" t="n">
        <f aca="false">+H54-H55</f>
        <v>2493.46777546387</v>
      </c>
      <c r="I56" s="9" t="n">
        <f aca="false">+I54-I55</f>
        <v>1806.30562303665</v>
      </c>
      <c r="J56" s="9" t="n">
        <f aca="false">+J54-J55</f>
        <v>1850.57243903665</v>
      </c>
      <c r="K56" s="9" t="n">
        <f aca="false">+K54-K55</f>
        <v>1892.58110463665</v>
      </c>
      <c r="L56" s="9" t="n">
        <f aca="false">+L54-L55</f>
        <v>1934.28184063665</v>
      </c>
      <c r="M56" s="9" t="n">
        <f aca="false">+M54-M55</f>
        <v>1355.09382984293</v>
      </c>
      <c r="N56" s="9" t="n">
        <f aca="false">+N54-N55</f>
        <v>1396.79456584293</v>
      </c>
      <c r="O56" s="9" t="n">
        <f aca="false">+O54-O55</f>
        <v>1438.52951624293</v>
      </c>
      <c r="P56" s="9" t="n">
        <f aca="false">+P54-P55</f>
        <v>1480.23025224293</v>
      </c>
      <c r="Q56" s="9" t="n">
        <f aca="false">+Q54-Q55</f>
        <v>911.432212041885</v>
      </c>
      <c r="R56" s="9" t="n">
        <f aca="false">+R54-R55</f>
        <v>953.132948041885</v>
      </c>
      <c r="S56" s="9" t="n">
        <f aca="false">+S54-S55</f>
        <v>994.867898441885</v>
      </c>
      <c r="T56" s="9" t="n">
        <f aca="false">+T54-T55</f>
        <v>1036.56863444188</v>
      </c>
      <c r="U56" s="9" t="n">
        <f aca="false">+U54-U55</f>
        <v>514.8</v>
      </c>
      <c r="V56" s="9" t="n">
        <f aca="false">+V54-V55</f>
        <v>536.31424</v>
      </c>
      <c r="W56" s="9" t="n">
        <f aca="false">+W54-W55</f>
        <v>557.82848</v>
      </c>
      <c r="X56" s="9" t="n">
        <f aca="false">+X54-X55</f>
        <v>579.34272</v>
      </c>
      <c r="Y56" s="9" t="n">
        <f aca="false">+Y54-Y55</f>
        <v>286</v>
      </c>
      <c r="Z56" s="9" t="n">
        <f aca="false">+Z54-Z55</f>
        <v>307.51424</v>
      </c>
      <c r="AA56" s="9" t="n">
        <f aca="false">+AA54-AA55</f>
        <v>329.02848</v>
      </c>
      <c r="AB56" s="9" t="n">
        <f aca="false">+AB54-AB55</f>
        <v>350.54272</v>
      </c>
      <c r="AC56" s="9" t="n">
        <f aca="false">+AC54-AC55</f>
        <v>57.2000000000002</v>
      </c>
    </row>
    <row r="57" customFormat="false" ht="12.75" hidden="false" customHeight="false" outlineLevel="0" collapsed="false">
      <c r="B57" s="1" t="s">
        <v>27</v>
      </c>
      <c r="D57" s="9"/>
      <c r="E57" s="10" t="n">
        <f aca="false">+E56*$C$14</f>
        <v>909.659685863874</v>
      </c>
      <c r="F57" s="10" t="n">
        <f aca="false">+F56*$C$14</f>
        <v>929.664161255874</v>
      </c>
      <c r="G57" s="10" t="n">
        <f aca="false">+G56*$C$14</f>
        <v>950.174133879234</v>
      </c>
      <c r="H57" s="10" t="n">
        <f aca="false">+H56*$C$14</f>
        <v>969.460271100354</v>
      </c>
      <c r="I57" s="10" t="n">
        <f aca="false">+I56*$C$14</f>
        <v>702.291626236649</v>
      </c>
      <c r="J57" s="10" t="n">
        <f aca="false">+J56*$C$14</f>
        <v>719.502564297449</v>
      </c>
      <c r="K57" s="10" t="n">
        <f aca="false">+K56*$C$14</f>
        <v>735.835533482729</v>
      </c>
      <c r="L57" s="10" t="n">
        <f aca="false">+L56*$C$14</f>
        <v>752.048779639529</v>
      </c>
      <c r="M57" s="10" t="n">
        <f aca="false">+M56*$C$14</f>
        <v>526.860481042932</v>
      </c>
      <c r="N57" s="10" t="n">
        <f aca="false">+N56*$C$14</f>
        <v>543.073727199732</v>
      </c>
      <c r="O57" s="10" t="n">
        <f aca="false">+O56*$C$14</f>
        <v>559.300275915252</v>
      </c>
      <c r="P57" s="10" t="n">
        <f aca="false">+P56*$C$14</f>
        <v>575.513522072052</v>
      </c>
      <c r="Q57" s="10" t="n">
        <f aca="false">+Q56*$C$14</f>
        <v>354.364844041885</v>
      </c>
      <c r="R57" s="10" t="n">
        <f aca="false">+R56*$C$14</f>
        <v>370.578090198685</v>
      </c>
      <c r="S57" s="10" t="n">
        <f aca="false">+S56*$C$14</f>
        <v>386.804638914205</v>
      </c>
      <c r="T57" s="10" t="n">
        <f aca="false">+T56*$C$14</f>
        <v>403.017885071005</v>
      </c>
      <c r="U57" s="10" t="n">
        <f aca="false">+U56*$C$14</f>
        <v>200.15424</v>
      </c>
      <c r="V57" s="10" t="n">
        <f aca="false">+V56*$C$14</f>
        <v>208.518976512</v>
      </c>
      <c r="W57" s="10" t="n">
        <f aca="false">+W56*$C$14</f>
        <v>216.883713024</v>
      </c>
      <c r="X57" s="10" t="n">
        <f aca="false">+X56*$C$14</f>
        <v>225.248449536</v>
      </c>
      <c r="Y57" s="10" t="n">
        <f aca="false">+Y56*$C$14</f>
        <v>111.1968</v>
      </c>
      <c r="Z57" s="10" t="n">
        <f aca="false">+Z56*$C$14</f>
        <v>119.561536512</v>
      </c>
      <c r="AA57" s="10" t="n">
        <f aca="false">+AA56*$C$14</f>
        <v>127.926273024</v>
      </c>
      <c r="AB57" s="10" t="n">
        <f aca="false">+AB56*$C$14</f>
        <v>136.291009536</v>
      </c>
      <c r="AC57" s="10" t="n">
        <f aca="false">+AC56*$C$14</f>
        <v>22.2393600000001</v>
      </c>
    </row>
    <row r="58" customFormat="false" ht="12.75" hidden="false" customHeight="false" outlineLevel="0" collapsed="false">
      <c r="B58" s="1" t="s">
        <v>36</v>
      </c>
      <c r="D58" s="9"/>
      <c r="E58" s="9" t="n">
        <f aca="false">+E56-E57</f>
        <v>1430</v>
      </c>
      <c r="F58" s="9" t="n">
        <f aca="false">+F56-F57</f>
        <v>1461.447364608</v>
      </c>
      <c r="G58" s="9" t="n">
        <f aca="false">+G56-G57</f>
        <v>1493.68937918464</v>
      </c>
      <c r="H58" s="9" t="n">
        <f aca="false">+H56-H57</f>
        <v>1524.00750436352</v>
      </c>
      <c r="I58" s="9" t="n">
        <f aca="false">+I56-I57</f>
        <v>1104.0139968</v>
      </c>
      <c r="J58" s="9" t="n">
        <f aca="false">+J56-J57</f>
        <v>1131.0698747392</v>
      </c>
      <c r="K58" s="9" t="n">
        <f aca="false">+K56-K57</f>
        <v>1156.74557115392</v>
      </c>
      <c r="L58" s="9" t="n">
        <f aca="false">+L56-L57</f>
        <v>1182.23306099712</v>
      </c>
      <c r="M58" s="9" t="n">
        <f aca="false">+M56-M57</f>
        <v>828.2333488</v>
      </c>
      <c r="N58" s="9" t="n">
        <f aca="false">+N56-N57</f>
        <v>853.7208386432</v>
      </c>
      <c r="O58" s="9" t="n">
        <f aca="false">+O56-O57</f>
        <v>879.22924032768</v>
      </c>
      <c r="P58" s="9" t="n">
        <f aca="false">+P56-P57</f>
        <v>904.71673017088</v>
      </c>
      <c r="Q58" s="9" t="n">
        <f aca="false">+Q56-Q57</f>
        <v>557.067368</v>
      </c>
      <c r="R58" s="9" t="n">
        <f aca="false">+R56-R57</f>
        <v>582.5548578432</v>
      </c>
      <c r="S58" s="9" t="n">
        <f aca="false">+S56-S57</f>
        <v>608.06325952768</v>
      </c>
      <c r="T58" s="9" t="n">
        <f aca="false">+T56-T57</f>
        <v>633.55074937088</v>
      </c>
      <c r="U58" s="9" t="n">
        <f aca="false">+U56-U57</f>
        <v>314.64576</v>
      </c>
      <c r="V58" s="9" t="n">
        <f aca="false">+V56-V57</f>
        <v>327.795263488</v>
      </c>
      <c r="W58" s="9" t="n">
        <f aca="false">+W56-W57</f>
        <v>340.944766976</v>
      </c>
      <c r="X58" s="9" t="n">
        <f aca="false">+X56-X57</f>
        <v>354.094270464</v>
      </c>
      <c r="Y58" s="9" t="n">
        <f aca="false">+Y56-Y57</f>
        <v>174.8032</v>
      </c>
      <c r="Z58" s="9" t="n">
        <f aca="false">+Z56-Z57</f>
        <v>187.952703488</v>
      </c>
      <c r="AA58" s="9" t="n">
        <f aca="false">+AA56-AA57</f>
        <v>201.102206976</v>
      </c>
      <c r="AB58" s="9" t="n">
        <f aca="false">+AB56-AB57</f>
        <v>214.251710464</v>
      </c>
      <c r="AC58" s="9" t="n">
        <f aca="false">+AC56-AC57</f>
        <v>34.9606400000001</v>
      </c>
    </row>
    <row r="59" customFormat="false" ht="12.75" hidden="false" customHeight="false" outlineLevel="0" collapsed="false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customFormat="false" ht="12.75" hidden="false" customHeight="false" outlineLevel="0" collapsed="false">
      <c r="A60" s="8" t="s">
        <v>37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customFormat="false" ht="12.75" hidden="false" customHeight="false" outlineLevel="0" collapsed="false">
      <c r="B61" s="1" t="s">
        <v>36</v>
      </c>
      <c r="D61" s="9" t="n">
        <f aca="false">+D36</f>
        <v>0</v>
      </c>
      <c r="E61" s="9" t="n">
        <f aca="false">+E58</f>
        <v>1430</v>
      </c>
      <c r="F61" s="9" t="n">
        <f aca="false">+F58</f>
        <v>1461.447364608</v>
      </c>
      <c r="G61" s="9" t="n">
        <f aca="false">+G58</f>
        <v>1493.68937918464</v>
      </c>
      <c r="H61" s="9" t="n">
        <f aca="false">+H58</f>
        <v>1524.00750436352</v>
      </c>
      <c r="I61" s="9" t="n">
        <f aca="false">+I58</f>
        <v>1104.0139968</v>
      </c>
      <c r="J61" s="9" t="n">
        <f aca="false">+J58</f>
        <v>1131.0698747392</v>
      </c>
      <c r="K61" s="9" t="n">
        <f aca="false">+K58</f>
        <v>1156.74557115392</v>
      </c>
      <c r="L61" s="9" t="n">
        <f aca="false">+L58</f>
        <v>1182.23306099712</v>
      </c>
      <c r="M61" s="9" t="n">
        <f aca="false">+M58</f>
        <v>828.2333488</v>
      </c>
      <c r="N61" s="9" t="n">
        <f aca="false">+N58</f>
        <v>853.7208386432</v>
      </c>
      <c r="O61" s="9" t="n">
        <f aca="false">+O58</f>
        <v>879.22924032768</v>
      </c>
      <c r="P61" s="9" t="n">
        <f aca="false">+P58</f>
        <v>904.71673017088</v>
      </c>
      <c r="Q61" s="9" t="n">
        <f aca="false">+Q58</f>
        <v>557.067368</v>
      </c>
      <c r="R61" s="9" t="n">
        <f aca="false">+R58</f>
        <v>582.5548578432</v>
      </c>
      <c r="S61" s="9" t="n">
        <f aca="false">+S58</f>
        <v>608.06325952768</v>
      </c>
      <c r="T61" s="9" t="n">
        <f aca="false">+T58</f>
        <v>633.55074937088</v>
      </c>
      <c r="U61" s="9" t="n">
        <f aca="false">+U58</f>
        <v>314.64576</v>
      </c>
      <c r="V61" s="9" t="n">
        <f aca="false">+V58</f>
        <v>327.795263488</v>
      </c>
      <c r="W61" s="9" t="n">
        <f aca="false">+W58</f>
        <v>340.944766976</v>
      </c>
      <c r="X61" s="9" t="n">
        <f aca="false">+X58</f>
        <v>354.094270464</v>
      </c>
      <c r="Y61" s="9" t="n">
        <f aca="false">+Y58</f>
        <v>174.8032</v>
      </c>
      <c r="Z61" s="9" t="n">
        <f aca="false">+Z58</f>
        <v>187.952703488</v>
      </c>
      <c r="AA61" s="9" t="n">
        <f aca="false">+AA58</f>
        <v>201.102206976</v>
      </c>
      <c r="AB61" s="9" t="n">
        <f aca="false">+AB58</f>
        <v>214.251710464</v>
      </c>
      <c r="AC61" s="9" t="n">
        <f aca="false">+AC58</f>
        <v>34.9606400000001</v>
      </c>
    </row>
    <row r="62" customFormat="false" ht="12.75" hidden="false" customHeight="false" outlineLevel="0" collapsed="false">
      <c r="B62" s="1" t="s">
        <v>28</v>
      </c>
      <c r="D62" s="9" t="n">
        <f aca="false">+D53</f>
        <v>0</v>
      </c>
      <c r="E62" s="9" t="n">
        <f aca="false">+E53</f>
        <v>880</v>
      </c>
      <c r="F62" s="9" t="n">
        <f aca="false">+F53</f>
        <v>880</v>
      </c>
      <c r="G62" s="9" t="n">
        <f aca="false">+G53</f>
        <v>880</v>
      </c>
      <c r="H62" s="9" t="n">
        <f aca="false">+H53</f>
        <v>880</v>
      </c>
      <c r="I62" s="9" t="n">
        <f aca="false">+I53</f>
        <v>880</v>
      </c>
      <c r="J62" s="9" t="n">
        <f aca="false">+J53</f>
        <v>880</v>
      </c>
      <c r="K62" s="9" t="n">
        <f aca="false">+K53</f>
        <v>880</v>
      </c>
      <c r="L62" s="9" t="n">
        <f aca="false">+L53</f>
        <v>880</v>
      </c>
      <c r="M62" s="9" t="n">
        <f aca="false">+M53</f>
        <v>880</v>
      </c>
      <c r="N62" s="9" t="n">
        <f aca="false">+N53</f>
        <v>880</v>
      </c>
      <c r="O62" s="9" t="n">
        <f aca="false">+O53</f>
        <v>880</v>
      </c>
      <c r="P62" s="9" t="n">
        <f aca="false">+P53</f>
        <v>880</v>
      </c>
      <c r="Q62" s="9" t="n">
        <f aca="false">+Q53</f>
        <v>880</v>
      </c>
      <c r="R62" s="9" t="n">
        <f aca="false">+R53</f>
        <v>880</v>
      </c>
      <c r="S62" s="9" t="n">
        <f aca="false">+S53</f>
        <v>880</v>
      </c>
      <c r="T62" s="9" t="n">
        <f aca="false">+T53</f>
        <v>880</v>
      </c>
      <c r="U62" s="9" t="n">
        <f aca="false">+U53</f>
        <v>880</v>
      </c>
      <c r="V62" s="9" t="n">
        <f aca="false">+V53</f>
        <v>880</v>
      </c>
      <c r="W62" s="9" t="n">
        <f aca="false">+W53</f>
        <v>880</v>
      </c>
      <c r="X62" s="9" t="n">
        <f aca="false">+X53</f>
        <v>880</v>
      </c>
      <c r="Y62" s="9" t="n">
        <f aca="false">+Y53</f>
        <v>880</v>
      </c>
      <c r="Z62" s="9" t="n">
        <f aca="false">+Z53</f>
        <v>880</v>
      </c>
      <c r="AA62" s="9" t="n">
        <f aca="false">+AA53</f>
        <v>880</v>
      </c>
      <c r="AB62" s="9" t="n">
        <f aca="false">+AB53</f>
        <v>880</v>
      </c>
      <c r="AC62" s="9" t="n">
        <f aca="false">+AC53</f>
        <v>880</v>
      </c>
    </row>
    <row r="63" customFormat="false" ht="12.75" hidden="false" customHeight="false" outlineLevel="0" collapsed="false">
      <c r="B63" s="1" t="s">
        <v>38</v>
      </c>
      <c r="D63" s="9" t="n">
        <v>0</v>
      </c>
      <c r="E63" s="9" t="n">
        <f aca="false">+E22</f>
        <v>406.296</v>
      </c>
      <c r="F63" s="9" t="n">
        <f aca="false">+F22</f>
        <v>438.79968</v>
      </c>
      <c r="G63" s="9" t="n">
        <f aca="false">+G22</f>
        <v>360.10656</v>
      </c>
      <c r="H63" s="9" t="n">
        <f aca="false">+H22</f>
        <v>289.96704</v>
      </c>
      <c r="I63" s="9" t="n">
        <f aca="false">+I22</f>
        <v>226.6704</v>
      </c>
      <c r="J63" s="9" t="n">
        <f aca="false">+J22</f>
        <v>170.21664</v>
      </c>
      <c r="K63" s="9" t="n">
        <f aca="false">+K22</f>
        <v>162.5184</v>
      </c>
      <c r="L63" s="9" t="n">
        <f aca="false">+L22</f>
        <v>163.37376</v>
      </c>
      <c r="M63" s="9" t="n">
        <f aca="false">+M22</f>
        <v>162.5184</v>
      </c>
      <c r="N63" s="9" t="n">
        <f aca="false">+N22</f>
        <v>163.37376</v>
      </c>
      <c r="O63" s="9" t="n">
        <f aca="false">+O22</f>
        <v>162.5184</v>
      </c>
      <c r="P63" s="9" t="n">
        <f aca="false">+P22</f>
        <v>163.37376</v>
      </c>
      <c r="Q63" s="9" t="n">
        <f aca="false">+Q22</f>
        <v>162.5184</v>
      </c>
      <c r="R63" s="9" t="n">
        <f aca="false">+R22</f>
        <v>163.37376</v>
      </c>
      <c r="S63" s="9" t="n">
        <f aca="false">+S22</f>
        <v>162.5184</v>
      </c>
      <c r="T63" s="9" t="n">
        <f aca="false">+T22</f>
        <v>-278.84736</v>
      </c>
      <c r="U63" s="9" t="n">
        <f aca="false">+U22</f>
        <v>-342.144</v>
      </c>
      <c r="V63" s="9" t="n">
        <f aca="false">+V22</f>
        <v>-342.144</v>
      </c>
      <c r="W63" s="9" t="n">
        <f aca="false">+W22</f>
        <v>-342.144</v>
      </c>
      <c r="X63" s="9" t="n">
        <f aca="false">+X22</f>
        <v>-342.144</v>
      </c>
      <c r="Y63" s="9" t="n">
        <f aca="false">+Y22</f>
        <v>-342.144</v>
      </c>
      <c r="Z63" s="9" t="n">
        <f aca="false">+Z22</f>
        <v>-342.144</v>
      </c>
      <c r="AA63" s="9" t="n">
        <f aca="false">+AA22</f>
        <v>-342.144</v>
      </c>
      <c r="AB63" s="9" t="n">
        <f aca="false">+AB22</f>
        <v>-342.144</v>
      </c>
      <c r="AC63" s="9" t="n">
        <f aca="false">+AC22</f>
        <v>-342.144</v>
      </c>
    </row>
    <row r="64" customFormat="false" ht="12.75" hidden="false" customHeight="false" outlineLevel="0" collapsed="false">
      <c r="B64" s="1" t="s">
        <v>39</v>
      </c>
      <c r="D64" s="10" t="n">
        <v>0</v>
      </c>
      <c r="E64" s="10" t="n">
        <v>0</v>
      </c>
      <c r="F64" s="10" t="n">
        <v>0</v>
      </c>
      <c r="G64" s="10" t="n">
        <v>0</v>
      </c>
      <c r="H64" s="10" t="n">
        <v>0</v>
      </c>
      <c r="I64" s="10" t="n">
        <v>0</v>
      </c>
      <c r="J64" s="10" t="n">
        <v>0</v>
      </c>
      <c r="K64" s="10" t="n">
        <v>0</v>
      </c>
      <c r="L64" s="10" t="n">
        <v>0</v>
      </c>
      <c r="M64" s="10" t="n">
        <v>0</v>
      </c>
      <c r="N64" s="10" t="n">
        <v>0</v>
      </c>
      <c r="O64" s="10" t="n">
        <v>0</v>
      </c>
      <c r="P64" s="10" t="n">
        <v>0</v>
      </c>
      <c r="Q64" s="10" t="n">
        <v>0</v>
      </c>
      <c r="R64" s="10" t="n">
        <v>0</v>
      </c>
      <c r="S64" s="10" t="n">
        <v>0</v>
      </c>
      <c r="T64" s="10" t="n">
        <v>0</v>
      </c>
      <c r="U64" s="10" t="n">
        <v>0</v>
      </c>
      <c r="V64" s="10" t="n">
        <v>0</v>
      </c>
      <c r="W64" s="10" t="n">
        <v>0</v>
      </c>
      <c r="X64" s="10" t="n">
        <v>0</v>
      </c>
      <c r="Y64" s="10" t="n">
        <v>0</v>
      </c>
      <c r="Z64" s="10" t="n">
        <v>0</v>
      </c>
      <c r="AA64" s="10" t="n">
        <v>0</v>
      </c>
      <c r="AB64" s="10" t="n">
        <v>0</v>
      </c>
      <c r="AC64" s="10" t="n">
        <v>0</v>
      </c>
    </row>
    <row r="65" customFormat="false" ht="12.75" hidden="false" customHeight="false" outlineLevel="0" collapsed="false">
      <c r="B65" s="1" t="s">
        <v>40</v>
      </c>
      <c r="D65" s="10" t="n">
        <f aca="false">SUM(D61:D64)</f>
        <v>0</v>
      </c>
      <c r="E65" s="10" t="n">
        <f aca="false">SUM(E61:E64)</f>
        <v>2716.296</v>
      </c>
      <c r="F65" s="10" t="n">
        <f aca="false">SUM(F61:F64)</f>
        <v>2780.247044608</v>
      </c>
      <c r="G65" s="10" t="n">
        <f aca="false">SUM(G61:G64)</f>
        <v>2733.79593918464</v>
      </c>
      <c r="H65" s="10" t="n">
        <f aca="false">SUM(H61:H64)</f>
        <v>2693.97454436352</v>
      </c>
      <c r="I65" s="10" t="n">
        <f aca="false">SUM(I61:I64)</f>
        <v>2210.6843968</v>
      </c>
      <c r="J65" s="10" t="n">
        <f aca="false">SUM(J61:J64)</f>
        <v>2181.2865147392</v>
      </c>
      <c r="K65" s="10" t="n">
        <f aca="false">SUM(K61:K64)</f>
        <v>2199.26397115392</v>
      </c>
      <c r="L65" s="10" t="n">
        <f aca="false">SUM(L61:L64)</f>
        <v>2225.60682099712</v>
      </c>
      <c r="M65" s="10" t="n">
        <f aca="false">SUM(M61:M64)</f>
        <v>1870.7517488</v>
      </c>
      <c r="N65" s="10" t="n">
        <f aca="false">SUM(N61:N64)</f>
        <v>1897.0945986432</v>
      </c>
      <c r="O65" s="10" t="n">
        <f aca="false">SUM(O61:O64)</f>
        <v>1921.74764032768</v>
      </c>
      <c r="P65" s="10" t="n">
        <f aca="false">SUM(P61:P64)</f>
        <v>1948.09049017088</v>
      </c>
      <c r="Q65" s="10" t="n">
        <f aca="false">SUM(Q61:Q64)</f>
        <v>1599.585768</v>
      </c>
      <c r="R65" s="10" t="n">
        <f aca="false">SUM(R61:R64)</f>
        <v>1625.9286178432</v>
      </c>
      <c r="S65" s="10" t="n">
        <f aca="false">SUM(S61:S64)</f>
        <v>1650.58165952768</v>
      </c>
      <c r="T65" s="10" t="n">
        <f aca="false">SUM(T61:T64)</f>
        <v>1234.70338937088</v>
      </c>
      <c r="U65" s="10" t="n">
        <f aca="false">SUM(U61:U64)</f>
        <v>852.50176</v>
      </c>
      <c r="V65" s="10" t="n">
        <f aca="false">SUM(V61:V64)</f>
        <v>865.651263488</v>
      </c>
      <c r="W65" s="10" t="n">
        <f aca="false">SUM(W61:W64)</f>
        <v>878.800766976</v>
      </c>
      <c r="X65" s="10" t="n">
        <f aca="false">SUM(X61:X64)</f>
        <v>891.950270464</v>
      </c>
      <c r="Y65" s="10" t="n">
        <f aca="false">SUM(Y61:Y64)</f>
        <v>712.6592</v>
      </c>
      <c r="Z65" s="10" t="n">
        <f aca="false">SUM(Z61:Z64)</f>
        <v>725.808703488</v>
      </c>
      <c r="AA65" s="10" t="n">
        <f aca="false">SUM(AA61:AA64)</f>
        <v>738.958206976</v>
      </c>
      <c r="AB65" s="10" t="n">
        <f aca="false">SUM(AB61:AB64)</f>
        <v>752.107710464</v>
      </c>
      <c r="AC65" s="10" t="n">
        <f aca="false">SUM(AC61:AC64)</f>
        <v>572.81664</v>
      </c>
    </row>
    <row r="66" customFormat="false" ht="12.75" hidden="false" customHeight="false" outlineLevel="0" collapsed="false"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customFormat="false" ht="12.75" hidden="false" customHeight="false" outlineLevel="0" collapsed="false">
      <c r="B67" s="1" t="s">
        <v>2</v>
      </c>
      <c r="D67" s="9" t="n">
        <f aca="false">+C5</f>
        <v>22000</v>
      </c>
      <c r="E67" s="9" t="n">
        <v>0</v>
      </c>
      <c r="F67" s="9" t="n">
        <v>0</v>
      </c>
      <c r="G67" s="9" t="n">
        <v>0</v>
      </c>
      <c r="H67" s="9" t="n">
        <v>0</v>
      </c>
      <c r="I67" s="9" t="n">
        <v>0</v>
      </c>
      <c r="J67" s="9" t="n">
        <v>0</v>
      </c>
      <c r="K67" s="9" t="n">
        <v>0</v>
      </c>
      <c r="L67" s="9" t="n">
        <v>0</v>
      </c>
      <c r="M67" s="9" t="n">
        <v>0</v>
      </c>
      <c r="N67" s="9" t="n">
        <v>0</v>
      </c>
      <c r="O67" s="9" t="n">
        <v>0</v>
      </c>
      <c r="P67" s="9" t="n">
        <v>0</v>
      </c>
      <c r="Q67" s="9" t="n">
        <v>0</v>
      </c>
      <c r="R67" s="9" t="n">
        <v>0</v>
      </c>
      <c r="S67" s="9" t="n">
        <v>0</v>
      </c>
      <c r="T67" s="9" t="n">
        <v>0</v>
      </c>
      <c r="U67" s="9" t="n">
        <v>0</v>
      </c>
      <c r="V67" s="9" t="n">
        <v>0</v>
      </c>
      <c r="W67" s="9" t="n">
        <v>0</v>
      </c>
      <c r="X67" s="9" t="n">
        <v>0</v>
      </c>
      <c r="Y67" s="9" t="n">
        <v>0</v>
      </c>
      <c r="Z67" s="9" t="n">
        <v>0</v>
      </c>
      <c r="AA67" s="9" t="n">
        <v>0</v>
      </c>
      <c r="AB67" s="9" t="n">
        <v>0</v>
      </c>
      <c r="AC67" s="9" t="n">
        <v>0</v>
      </c>
    </row>
    <row r="68" customFormat="false" ht="12.75" hidden="false" customHeight="false" outlineLevel="0" collapsed="false">
      <c r="B68" s="1" t="s">
        <v>41</v>
      </c>
      <c r="D68" s="9" t="n">
        <f aca="false">-C5*C7</f>
        <v>-11000</v>
      </c>
      <c r="E68" s="9" t="n">
        <f aca="false">+D87-E87</f>
        <v>643.147999999999</v>
      </c>
      <c r="F68" s="9" t="n">
        <f aca="false">+E87-F87</f>
        <v>659.39984</v>
      </c>
      <c r="G68" s="9" t="n">
        <f aca="false">+F87-G87</f>
        <v>620.05328</v>
      </c>
      <c r="H68" s="9" t="n">
        <f aca="false">+G87-H87</f>
        <v>584.98352</v>
      </c>
      <c r="I68" s="9" t="n">
        <f aca="false">+H87-I87</f>
        <v>553.3352</v>
      </c>
      <c r="J68" s="9" t="n">
        <f aca="false">+I87-J87</f>
        <v>525.10832</v>
      </c>
      <c r="K68" s="9" t="n">
        <f aca="false">+J87-K87</f>
        <v>521.2592</v>
      </c>
      <c r="L68" s="9" t="n">
        <f aca="false">+K87-L87</f>
        <v>521.686879999999</v>
      </c>
      <c r="M68" s="9" t="n">
        <f aca="false">+L87-M87</f>
        <v>521.2592</v>
      </c>
      <c r="N68" s="9" t="n">
        <f aca="false">+M87-N87</f>
        <v>521.686879999999</v>
      </c>
      <c r="O68" s="9" t="n">
        <f aca="false">+N87-O87</f>
        <v>521.2592</v>
      </c>
      <c r="P68" s="9" t="n">
        <f aca="false">+O87-P87</f>
        <v>521.68688</v>
      </c>
      <c r="Q68" s="9" t="n">
        <f aca="false">+P87-Q87</f>
        <v>521.2592</v>
      </c>
      <c r="R68" s="9" t="n">
        <f aca="false">+Q87-R87</f>
        <v>521.68688</v>
      </c>
      <c r="S68" s="9" t="n">
        <f aca="false">+R87-S87</f>
        <v>521.2592</v>
      </c>
      <c r="T68" s="9" t="n">
        <f aca="false">+S87-T87</f>
        <v>300.57632</v>
      </c>
      <c r="U68" s="9" t="n">
        <f aca="false">+T87-U87</f>
        <v>268.928</v>
      </c>
      <c r="V68" s="9" t="n">
        <f aca="false">+U87-V87</f>
        <v>268.928</v>
      </c>
      <c r="W68" s="9" t="n">
        <f aca="false">+V87-W87</f>
        <v>268.928</v>
      </c>
      <c r="X68" s="9" t="n">
        <f aca="false">+W87-X87</f>
        <v>268.928</v>
      </c>
      <c r="Y68" s="9" t="n">
        <f aca="false">+X87-Y87</f>
        <v>268.928</v>
      </c>
      <c r="Z68" s="9" t="n">
        <f aca="false">+Y87-Z87</f>
        <v>268.928</v>
      </c>
      <c r="AA68" s="9" t="n">
        <f aca="false">+Z87-AA87</f>
        <v>268.928</v>
      </c>
      <c r="AB68" s="9" t="n">
        <f aca="false">+AA87-AB87</f>
        <v>268.928</v>
      </c>
      <c r="AC68" s="9" t="n">
        <f aca="false">+AB87-AC87</f>
        <v>268.928</v>
      </c>
    </row>
    <row r="69" customFormat="false" ht="12.75" hidden="false" customHeight="false" outlineLevel="0" collapsed="false">
      <c r="B69" s="1" t="s">
        <v>39</v>
      </c>
      <c r="D69" s="10" t="n">
        <v>0</v>
      </c>
      <c r="E69" s="10" t="n">
        <f aca="false">+D69</f>
        <v>0</v>
      </c>
      <c r="F69" s="10" t="n">
        <f aca="false">+E69</f>
        <v>0</v>
      </c>
      <c r="G69" s="10" t="n">
        <f aca="false">+F69</f>
        <v>0</v>
      </c>
      <c r="H69" s="10" t="n">
        <f aca="false">+G69</f>
        <v>0</v>
      </c>
      <c r="I69" s="10" t="n">
        <f aca="false">+H69</f>
        <v>0</v>
      </c>
      <c r="J69" s="10" t="n">
        <f aca="false">+I69</f>
        <v>0</v>
      </c>
      <c r="K69" s="10" t="n">
        <f aca="false">+J69</f>
        <v>0</v>
      </c>
      <c r="L69" s="10" t="n">
        <f aca="false">+K69</f>
        <v>0</v>
      </c>
      <c r="M69" s="10" t="n">
        <f aca="false">+L69</f>
        <v>0</v>
      </c>
      <c r="N69" s="10" t="n">
        <f aca="false">+M69</f>
        <v>0</v>
      </c>
      <c r="O69" s="10" t="n">
        <f aca="false">+N69</f>
        <v>0</v>
      </c>
      <c r="P69" s="10" t="n">
        <f aca="false">+O69</f>
        <v>0</v>
      </c>
      <c r="Q69" s="10" t="n">
        <f aca="false">+P69</f>
        <v>0</v>
      </c>
      <c r="R69" s="10" t="n">
        <f aca="false">+Q69</f>
        <v>0</v>
      </c>
      <c r="S69" s="10" t="n">
        <f aca="false">+R69</f>
        <v>0</v>
      </c>
      <c r="T69" s="10" t="n">
        <f aca="false">+S69</f>
        <v>0</v>
      </c>
      <c r="U69" s="10" t="n">
        <f aca="false">+T69</f>
        <v>0</v>
      </c>
      <c r="V69" s="10" t="n">
        <f aca="false">+U69</f>
        <v>0</v>
      </c>
      <c r="W69" s="10" t="n">
        <f aca="false">+V69</f>
        <v>0</v>
      </c>
      <c r="X69" s="10" t="n">
        <f aca="false">+W69</f>
        <v>0</v>
      </c>
      <c r="Y69" s="10" t="n">
        <f aca="false">+X69</f>
        <v>0</v>
      </c>
      <c r="Z69" s="10" t="n">
        <f aca="false">+Y69</f>
        <v>0</v>
      </c>
      <c r="AA69" s="10" t="n">
        <f aca="false">+Z69</f>
        <v>0</v>
      </c>
      <c r="AB69" s="10" t="n">
        <f aca="false">+AA69</f>
        <v>0</v>
      </c>
      <c r="AC69" s="10" t="n">
        <f aca="false">+AB69</f>
        <v>0</v>
      </c>
    </row>
    <row r="70" customFormat="false" ht="12.75" hidden="false" customHeight="false" outlineLevel="0" collapsed="false">
      <c r="B70" s="1" t="s">
        <v>42</v>
      </c>
      <c r="D70" s="10" t="n">
        <f aca="false">SUM(D67:D69)</f>
        <v>11000</v>
      </c>
      <c r="E70" s="10" t="n">
        <f aca="false">SUM(E67:E69)</f>
        <v>643.147999999999</v>
      </c>
      <c r="F70" s="10" t="n">
        <f aca="false">SUM(F67:F69)</f>
        <v>659.39984</v>
      </c>
      <c r="G70" s="10" t="n">
        <f aca="false">SUM(G67:G69)</f>
        <v>620.05328</v>
      </c>
      <c r="H70" s="10" t="n">
        <f aca="false">SUM(H67:H69)</f>
        <v>584.98352</v>
      </c>
      <c r="I70" s="10" t="n">
        <f aca="false">SUM(I67:I69)</f>
        <v>553.3352</v>
      </c>
      <c r="J70" s="10" t="n">
        <f aca="false">SUM(J67:J69)</f>
        <v>525.10832</v>
      </c>
      <c r="K70" s="10" t="n">
        <f aca="false">SUM(K67:K69)</f>
        <v>521.2592</v>
      </c>
      <c r="L70" s="10" t="n">
        <f aca="false">SUM(L67:L69)</f>
        <v>521.686879999999</v>
      </c>
      <c r="M70" s="10" t="n">
        <f aca="false">SUM(M67:M69)</f>
        <v>521.2592</v>
      </c>
      <c r="N70" s="10" t="n">
        <f aca="false">SUM(N67:N69)</f>
        <v>521.686879999999</v>
      </c>
      <c r="O70" s="10" t="n">
        <f aca="false">SUM(O67:O69)</f>
        <v>521.2592</v>
      </c>
      <c r="P70" s="10" t="n">
        <f aca="false">SUM(P67:P69)</f>
        <v>521.68688</v>
      </c>
      <c r="Q70" s="10" t="n">
        <f aca="false">SUM(Q67:Q69)</f>
        <v>521.2592</v>
      </c>
      <c r="R70" s="10" t="n">
        <f aca="false">SUM(R67:R69)</f>
        <v>521.68688</v>
      </c>
      <c r="S70" s="10" t="n">
        <f aca="false">SUM(S67:S69)</f>
        <v>521.2592</v>
      </c>
      <c r="T70" s="10" t="n">
        <f aca="false">SUM(T67:T69)</f>
        <v>300.57632</v>
      </c>
      <c r="U70" s="10" t="n">
        <f aca="false">SUM(U67:U69)</f>
        <v>268.928</v>
      </c>
      <c r="V70" s="10" t="n">
        <f aca="false">SUM(V67:V69)</f>
        <v>268.928</v>
      </c>
      <c r="W70" s="10" t="n">
        <f aca="false">SUM(W67:W69)</f>
        <v>268.928</v>
      </c>
      <c r="X70" s="10" t="n">
        <f aca="false">SUM(X67:X69)</f>
        <v>268.928</v>
      </c>
      <c r="Y70" s="10" t="n">
        <f aca="false">SUM(Y67:Y69)</f>
        <v>268.928</v>
      </c>
      <c r="Z70" s="10" t="n">
        <f aca="false">SUM(Z67:Z69)</f>
        <v>268.928</v>
      </c>
      <c r="AA70" s="10" t="n">
        <f aca="false">SUM(AA67:AA69)</f>
        <v>268.928</v>
      </c>
      <c r="AB70" s="10" t="n">
        <f aca="false">SUM(AB67:AB69)</f>
        <v>268.928</v>
      </c>
      <c r="AC70" s="10" t="n">
        <f aca="false">SUM(AC67:AC69)</f>
        <v>268.928</v>
      </c>
    </row>
    <row r="71" customFormat="false" ht="12.75" hidden="false" customHeight="false" outlineLevel="0" collapsed="false"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customFormat="false" ht="12.75" hidden="false" customHeight="false" outlineLevel="0" collapsed="false">
      <c r="B72" s="1" t="s">
        <v>43</v>
      </c>
      <c r="D72" s="15" t="n">
        <f aca="false">+D65-D70</f>
        <v>-11000</v>
      </c>
      <c r="E72" s="15" t="n">
        <f aca="false">+E65-E70</f>
        <v>2073.148</v>
      </c>
      <c r="F72" s="15" t="n">
        <f aca="false">+F65-F70</f>
        <v>2120.847204608</v>
      </c>
      <c r="G72" s="15" t="n">
        <f aca="false">+G65-G70</f>
        <v>2113.74265918464</v>
      </c>
      <c r="H72" s="15" t="n">
        <f aca="false">+H65-H70</f>
        <v>2108.99102436352</v>
      </c>
      <c r="I72" s="15" t="n">
        <f aca="false">+I65-I70</f>
        <v>1657.3491968</v>
      </c>
      <c r="J72" s="15" t="n">
        <f aca="false">+J65-J70</f>
        <v>1656.1781947392</v>
      </c>
      <c r="K72" s="15" t="n">
        <f aca="false">+K65-K70</f>
        <v>1678.00477115392</v>
      </c>
      <c r="L72" s="15" t="n">
        <f aca="false">+L65-L70</f>
        <v>1703.91994099712</v>
      </c>
      <c r="M72" s="15" t="n">
        <f aca="false">+M65-M70</f>
        <v>1349.4925488</v>
      </c>
      <c r="N72" s="15" t="n">
        <f aca="false">+N65-N70</f>
        <v>1375.4077186432</v>
      </c>
      <c r="O72" s="15" t="n">
        <f aca="false">+O65-O70</f>
        <v>1400.48844032768</v>
      </c>
      <c r="P72" s="15" t="n">
        <f aca="false">+P65-P70</f>
        <v>1426.40361017088</v>
      </c>
      <c r="Q72" s="15" t="n">
        <f aca="false">+Q65-Q70</f>
        <v>1078.326568</v>
      </c>
      <c r="R72" s="15" t="n">
        <f aca="false">+R65-R70</f>
        <v>1104.2417378432</v>
      </c>
      <c r="S72" s="15" t="n">
        <f aca="false">+S65-S70</f>
        <v>1129.32245952768</v>
      </c>
      <c r="T72" s="15" t="n">
        <f aca="false">+T65-T70</f>
        <v>934.12706937088</v>
      </c>
      <c r="U72" s="15" t="n">
        <f aca="false">+U65-U70</f>
        <v>583.57376</v>
      </c>
      <c r="V72" s="15" t="n">
        <f aca="false">+V65-V70</f>
        <v>596.723263488</v>
      </c>
      <c r="W72" s="15" t="n">
        <f aca="false">+W65-W70</f>
        <v>609.872766976</v>
      </c>
      <c r="X72" s="15" t="n">
        <f aca="false">+X65-X70</f>
        <v>623.022270464</v>
      </c>
      <c r="Y72" s="15" t="n">
        <f aca="false">+Y65-Y70</f>
        <v>443.7312</v>
      </c>
      <c r="Z72" s="15" t="n">
        <f aca="false">+Z65-Z70</f>
        <v>456.880703488</v>
      </c>
      <c r="AA72" s="15" t="n">
        <f aca="false">+AA65-AA70</f>
        <v>470.030206976</v>
      </c>
      <c r="AB72" s="15" t="n">
        <f aca="false">+AB65-AB70</f>
        <v>483.179710464</v>
      </c>
      <c r="AC72" s="15" t="n">
        <f aca="false">+AC65-AC70</f>
        <v>303.88864</v>
      </c>
    </row>
    <row r="73" customFormat="false" ht="12.75" hidden="false" customHeight="false" outlineLevel="0" collapsed="false"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customFormat="false" ht="12.75" hidden="false" customHeight="false" outlineLevel="0" collapsed="false">
      <c r="B74" s="1" t="s">
        <v>44</v>
      </c>
      <c r="D74" s="9" t="n">
        <f aca="false">NPV(10%,D72:AC72)</f>
        <v>2792.23014046184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customFormat="false" ht="12.75" hidden="false" customHeight="false" outlineLevel="0" collapsed="false">
      <c r="B75" s="1" t="s">
        <v>45</v>
      </c>
      <c r="D75" s="7" t="n">
        <f aca="false">IRR(D72:AC72,0.12)</f>
        <v>0.147344709204123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customFormat="false" ht="12.75" hidden="false" customHeight="false" outlineLevel="0" collapsed="false"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customFormat="false" ht="12.75" hidden="false" customHeight="false" outlineLevel="0" collapsed="false">
      <c r="A77" s="8" t="s">
        <v>46</v>
      </c>
    </row>
    <row r="78" customFormat="false" ht="12.75" hidden="false" customHeight="false" outlineLevel="0" collapsed="false">
      <c r="B78" s="13" t="s">
        <v>47</v>
      </c>
      <c r="D78" s="9"/>
      <c r="E78" s="9"/>
      <c r="F78" s="9"/>
      <c r="G78" s="9"/>
      <c r="H78" s="9"/>
      <c r="I78" s="9"/>
    </row>
    <row r="79" customFormat="false" ht="12.75" hidden="false" customHeight="false" outlineLevel="0" collapsed="false">
      <c r="B79" s="1" t="s">
        <v>48</v>
      </c>
      <c r="D79" s="9" t="n">
        <v>0</v>
      </c>
      <c r="E79" s="9" t="n">
        <f aca="false">+E89-E80</f>
        <v>0</v>
      </c>
      <c r="F79" s="9" t="n">
        <f aca="false">+F89-F80</f>
        <v>0</v>
      </c>
      <c r="G79" s="9" t="n">
        <f aca="false">+G89-G80</f>
        <v>0</v>
      </c>
      <c r="H79" s="9" t="n">
        <f aca="false">+H89-H80</f>
        <v>0</v>
      </c>
      <c r="I79" s="9" t="n">
        <f aca="false">+I89-I80</f>
        <v>0</v>
      </c>
      <c r="J79" s="9" t="n">
        <f aca="false">+J89-J80</f>
        <v>0</v>
      </c>
      <c r="K79" s="9" t="n">
        <f aca="false">+K89-K80</f>
        <v>0</v>
      </c>
      <c r="L79" s="9" t="n">
        <f aca="false">+L89-L80</f>
        <v>0</v>
      </c>
      <c r="M79" s="9" t="n">
        <f aca="false">+M89-M80</f>
        <v>0</v>
      </c>
      <c r="N79" s="9" t="n">
        <f aca="false">+N89-N80</f>
        <v>0</v>
      </c>
      <c r="O79" s="9" t="n">
        <f aca="false">+O89-O80</f>
        <v>0</v>
      </c>
      <c r="P79" s="9" t="n">
        <f aca="false">+P89-P80</f>
        <v>0</v>
      </c>
      <c r="Q79" s="9" t="n">
        <f aca="false">+Q89-Q80</f>
        <v>0</v>
      </c>
      <c r="R79" s="9" t="n">
        <f aca="false">+R89-R80</f>
        <v>0</v>
      </c>
      <c r="S79" s="9" t="n">
        <f aca="false">+S89-S80</f>
        <v>0</v>
      </c>
      <c r="T79" s="9" t="n">
        <f aca="false">+T89-T80</f>
        <v>0</v>
      </c>
      <c r="U79" s="9" t="n">
        <f aca="false">+U89-U80</f>
        <v>0</v>
      </c>
      <c r="V79" s="9" t="n">
        <f aca="false">+V89-V80</f>
        <v>0</v>
      </c>
      <c r="W79" s="9" t="n">
        <f aca="false">+W89-W80</f>
        <v>0</v>
      </c>
      <c r="X79" s="9" t="n">
        <f aca="false">+X89-X80</f>
        <v>0</v>
      </c>
      <c r="Y79" s="9" t="n">
        <f aca="false">+Y89-Y80</f>
        <v>0</v>
      </c>
      <c r="Z79" s="9" t="n">
        <f aca="false">+Z89-Z80</f>
        <v>0</v>
      </c>
      <c r="AA79" s="9" t="n">
        <f aca="false">+AA89-AA80</f>
        <v>0</v>
      </c>
      <c r="AB79" s="9" t="n">
        <f aca="false">+AB89-AB80</f>
        <v>0</v>
      </c>
      <c r="AC79" s="9" t="n">
        <f aca="false">+AC89-AC80</f>
        <v>0</v>
      </c>
    </row>
    <row r="80" customFormat="false" ht="12.75" hidden="false" customHeight="false" outlineLevel="0" collapsed="false">
      <c r="B80" s="1" t="s">
        <v>49</v>
      </c>
      <c r="D80" s="9" t="n">
        <f aca="false">+D29</f>
        <v>22000</v>
      </c>
      <c r="E80" s="9" t="n">
        <f aca="false">+E29</f>
        <v>21120</v>
      </c>
      <c r="F80" s="9" t="n">
        <f aca="false">+F29</f>
        <v>20240</v>
      </c>
      <c r="G80" s="9" t="n">
        <f aca="false">+G29</f>
        <v>19360</v>
      </c>
      <c r="H80" s="9" t="n">
        <f aca="false">+H29</f>
        <v>18480</v>
      </c>
      <c r="I80" s="9" t="n">
        <f aca="false">+I29</f>
        <v>17600</v>
      </c>
      <c r="J80" s="9" t="n">
        <f aca="false">+J29</f>
        <v>16720</v>
      </c>
      <c r="K80" s="9" t="n">
        <f aca="false">+K29</f>
        <v>15840</v>
      </c>
      <c r="L80" s="9" t="n">
        <f aca="false">+L29</f>
        <v>14960</v>
      </c>
      <c r="M80" s="9" t="n">
        <f aca="false">+M29</f>
        <v>14080</v>
      </c>
      <c r="N80" s="9" t="n">
        <f aca="false">+N29</f>
        <v>13200</v>
      </c>
      <c r="O80" s="9" t="n">
        <f aca="false">+O29</f>
        <v>12320</v>
      </c>
      <c r="P80" s="9" t="n">
        <f aca="false">+P29</f>
        <v>11440</v>
      </c>
      <c r="Q80" s="9" t="n">
        <f aca="false">+Q29</f>
        <v>10560</v>
      </c>
      <c r="R80" s="9" t="n">
        <f aca="false">+R29</f>
        <v>9680</v>
      </c>
      <c r="S80" s="9" t="n">
        <f aca="false">+S29</f>
        <v>8800</v>
      </c>
      <c r="T80" s="9" t="n">
        <f aca="false">+T29</f>
        <v>7920</v>
      </c>
      <c r="U80" s="9" t="n">
        <f aca="false">+U29</f>
        <v>7040</v>
      </c>
      <c r="V80" s="9" t="n">
        <f aca="false">+V29</f>
        <v>6160</v>
      </c>
      <c r="W80" s="9" t="n">
        <f aca="false">+W29</f>
        <v>5280</v>
      </c>
      <c r="X80" s="9" t="n">
        <f aca="false">+X29</f>
        <v>4400</v>
      </c>
      <c r="Y80" s="9" t="n">
        <f aca="false">+Y29</f>
        <v>3520</v>
      </c>
      <c r="Z80" s="9" t="n">
        <f aca="false">+Z29</f>
        <v>2640</v>
      </c>
      <c r="AA80" s="9" t="n">
        <f aca="false">+AA29</f>
        <v>1760</v>
      </c>
      <c r="AB80" s="9" t="n">
        <f aca="false">+AB29</f>
        <v>880</v>
      </c>
      <c r="AC80" s="9" t="n">
        <f aca="false">+AC29</f>
        <v>0</v>
      </c>
    </row>
    <row r="81" customFormat="false" ht="12.75" hidden="false" customHeight="false" outlineLevel="0" collapsed="false">
      <c r="B81" s="1" t="s">
        <v>39</v>
      </c>
      <c r="D81" s="10" t="n">
        <v>0</v>
      </c>
      <c r="E81" s="10" t="n">
        <v>0</v>
      </c>
      <c r="F81" s="10" t="n">
        <v>0</v>
      </c>
      <c r="G81" s="10" t="n">
        <v>0</v>
      </c>
      <c r="H81" s="10" t="n">
        <v>0</v>
      </c>
      <c r="I81" s="10" t="n">
        <v>0</v>
      </c>
      <c r="J81" s="10" t="n">
        <v>0</v>
      </c>
      <c r="K81" s="10" t="n">
        <v>0</v>
      </c>
      <c r="L81" s="10" t="n">
        <v>0</v>
      </c>
      <c r="M81" s="10" t="n">
        <v>0</v>
      </c>
      <c r="N81" s="10" t="n">
        <v>0</v>
      </c>
      <c r="O81" s="10" t="n">
        <v>0</v>
      </c>
      <c r="P81" s="10" t="n">
        <v>0</v>
      </c>
      <c r="Q81" s="10" t="n">
        <v>0</v>
      </c>
      <c r="R81" s="10" t="n">
        <v>0</v>
      </c>
      <c r="S81" s="10" t="n">
        <v>0</v>
      </c>
      <c r="T81" s="10" t="n">
        <v>0</v>
      </c>
      <c r="U81" s="10" t="n">
        <v>0</v>
      </c>
      <c r="V81" s="10" t="n">
        <v>0</v>
      </c>
      <c r="W81" s="10" t="n">
        <v>0</v>
      </c>
      <c r="X81" s="10" t="n">
        <v>0</v>
      </c>
      <c r="Y81" s="10" t="n">
        <v>0</v>
      </c>
      <c r="Z81" s="10" t="n">
        <v>0</v>
      </c>
      <c r="AA81" s="10" t="n">
        <v>0</v>
      </c>
      <c r="AB81" s="10" t="n">
        <v>0</v>
      </c>
      <c r="AC81" s="10" t="n">
        <v>0</v>
      </c>
    </row>
    <row r="82" customFormat="false" ht="12.75" hidden="false" customHeight="false" outlineLevel="0" collapsed="false">
      <c r="B82" s="1" t="s">
        <v>50</v>
      </c>
      <c r="D82" s="9" t="n">
        <f aca="false">SUM(D79:D81)</f>
        <v>22000</v>
      </c>
      <c r="E82" s="9" t="n">
        <f aca="false">SUM(E79:E81)</f>
        <v>21120</v>
      </c>
      <c r="F82" s="9" t="n">
        <f aca="false">SUM(F79:F81)</f>
        <v>20240</v>
      </c>
      <c r="G82" s="9" t="n">
        <f aca="false">SUM(G79:G81)</f>
        <v>19360</v>
      </c>
      <c r="H82" s="9" t="n">
        <f aca="false">SUM(H79:H81)</f>
        <v>18480</v>
      </c>
      <c r="I82" s="9" t="n">
        <f aca="false">SUM(I79:I81)</f>
        <v>17600</v>
      </c>
      <c r="J82" s="9" t="n">
        <f aca="false">SUM(J79:J81)</f>
        <v>16720</v>
      </c>
      <c r="K82" s="9" t="n">
        <f aca="false">SUM(K79:K81)</f>
        <v>15840</v>
      </c>
      <c r="L82" s="9" t="n">
        <f aca="false">SUM(L79:L81)</f>
        <v>14960</v>
      </c>
      <c r="M82" s="9" t="n">
        <f aca="false">SUM(M79:M81)</f>
        <v>14080</v>
      </c>
      <c r="N82" s="9" t="n">
        <f aca="false">SUM(N79:N81)</f>
        <v>13200</v>
      </c>
      <c r="O82" s="9" t="n">
        <f aca="false">SUM(O79:O81)</f>
        <v>12320</v>
      </c>
      <c r="P82" s="9" t="n">
        <f aca="false">SUM(P79:P81)</f>
        <v>11440</v>
      </c>
      <c r="Q82" s="9" t="n">
        <f aca="false">SUM(Q79:Q81)</f>
        <v>10560</v>
      </c>
      <c r="R82" s="9" t="n">
        <f aca="false">SUM(R79:R81)</f>
        <v>9680</v>
      </c>
      <c r="S82" s="9" t="n">
        <f aca="false">SUM(S79:S81)</f>
        <v>8800</v>
      </c>
      <c r="T82" s="9" t="n">
        <f aca="false">SUM(T79:T81)</f>
        <v>7920</v>
      </c>
      <c r="U82" s="9" t="n">
        <f aca="false">SUM(U79:U81)</f>
        <v>7040</v>
      </c>
      <c r="V82" s="9" t="n">
        <f aca="false">SUM(V79:V81)</f>
        <v>6160</v>
      </c>
      <c r="W82" s="9" t="n">
        <f aca="false">SUM(W79:W81)</f>
        <v>5280</v>
      </c>
      <c r="X82" s="9" t="n">
        <f aca="false">SUM(X79:X81)</f>
        <v>4400</v>
      </c>
      <c r="Y82" s="9" t="n">
        <f aca="false">SUM(Y79:Y81)</f>
        <v>3520</v>
      </c>
      <c r="Z82" s="9" t="n">
        <f aca="false">SUM(Z79:Z81)</f>
        <v>2640</v>
      </c>
      <c r="AA82" s="9" t="n">
        <f aca="false">SUM(AA79:AA81)</f>
        <v>1760</v>
      </c>
      <c r="AB82" s="9" t="n">
        <f aca="false">SUM(AB79:AB81)</f>
        <v>880</v>
      </c>
      <c r="AC82" s="9" t="n">
        <f aca="false">SUM(AC79:AC81)</f>
        <v>0</v>
      </c>
    </row>
    <row r="83" customFormat="false" ht="12.75" hidden="false" customHeight="false" outlineLevel="0" collapsed="false">
      <c r="D83" s="9"/>
      <c r="E83" s="9"/>
      <c r="F83" s="9"/>
      <c r="G83" s="9"/>
      <c r="H83" s="9"/>
      <c r="I83" s="9"/>
    </row>
    <row r="84" customFormat="false" ht="12.75" hidden="false" customHeight="false" outlineLevel="0" collapsed="false">
      <c r="B84" s="13" t="s">
        <v>51</v>
      </c>
      <c r="D84" s="9"/>
      <c r="E84" s="9"/>
      <c r="F84" s="9"/>
      <c r="G84" s="9"/>
      <c r="H84" s="9"/>
      <c r="I84" s="9"/>
    </row>
    <row r="85" customFormat="false" ht="12.75" hidden="false" customHeight="false" outlineLevel="0" collapsed="false">
      <c r="B85" s="1" t="s">
        <v>38</v>
      </c>
      <c r="D85" s="9" t="n">
        <f aca="false">+D24</f>
        <v>0</v>
      </c>
      <c r="E85" s="9" t="n">
        <f aca="false">+E24</f>
        <v>406.296</v>
      </c>
      <c r="F85" s="9" t="n">
        <f aca="false">+F24</f>
        <v>845.09568</v>
      </c>
      <c r="G85" s="9" t="n">
        <f aca="false">+G24</f>
        <v>1205.20224</v>
      </c>
      <c r="H85" s="9" t="n">
        <f aca="false">+H24</f>
        <v>1495.16928</v>
      </c>
      <c r="I85" s="9" t="n">
        <f aca="false">+I24</f>
        <v>1721.83968</v>
      </c>
      <c r="J85" s="9" t="n">
        <f aca="false">+J24</f>
        <v>1892.05632</v>
      </c>
      <c r="K85" s="9" t="n">
        <f aca="false">+K24</f>
        <v>2054.57472</v>
      </c>
      <c r="L85" s="9" t="n">
        <f aca="false">+L24</f>
        <v>2217.94848</v>
      </c>
      <c r="M85" s="9" t="n">
        <f aca="false">+M24</f>
        <v>2380.46688</v>
      </c>
      <c r="N85" s="9" t="n">
        <f aca="false">+N24</f>
        <v>2543.84064</v>
      </c>
      <c r="O85" s="9" t="n">
        <f aca="false">+O24</f>
        <v>2706.35904</v>
      </c>
      <c r="P85" s="9" t="n">
        <f aca="false">+P24</f>
        <v>2869.7328</v>
      </c>
      <c r="Q85" s="9" t="n">
        <f aca="false">+Q24</f>
        <v>3032.2512</v>
      </c>
      <c r="R85" s="9" t="n">
        <f aca="false">+R24</f>
        <v>3195.62496</v>
      </c>
      <c r="S85" s="9" t="n">
        <f aca="false">+S24</f>
        <v>3358.14336</v>
      </c>
      <c r="T85" s="9" t="n">
        <f aca="false">+T24</f>
        <v>3079.296</v>
      </c>
      <c r="U85" s="9" t="n">
        <f aca="false">+U24</f>
        <v>2737.152</v>
      </c>
      <c r="V85" s="9" t="n">
        <f aca="false">+V24</f>
        <v>2395.008</v>
      </c>
      <c r="W85" s="9" t="n">
        <f aca="false">+W24</f>
        <v>2052.864</v>
      </c>
      <c r="X85" s="9" t="n">
        <f aca="false">+X24</f>
        <v>1710.72</v>
      </c>
      <c r="Y85" s="9" t="n">
        <f aca="false">+Y24</f>
        <v>1368.576</v>
      </c>
      <c r="Z85" s="9" t="n">
        <f aca="false">+Z24</f>
        <v>1026.432</v>
      </c>
      <c r="AA85" s="9" t="n">
        <f aca="false">+AA24</f>
        <v>684.287999999999</v>
      </c>
      <c r="AB85" s="9" t="n">
        <f aca="false">+AB24</f>
        <v>342.143999999999</v>
      </c>
      <c r="AC85" s="9" t="n">
        <f aca="false">+AC24</f>
        <v>-1.36424205265939E-012</v>
      </c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</row>
    <row r="86" customFormat="false" ht="12.75" hidden="false" customHeight="false" outlineLevel="0" collapsed="false">
      <c r="B86" s="1" t="s">
        <v>39</v>
      </c>
      <c r="D86" s="9" t="n">
        <v>0</v>
      </c>
      <c r="E86" s="9" t="n">
        <f aca="false">+D86</f>
        <v>0</v>
      </c>
      <c r="F86" s="9" t="n">
        <f aca="false">+E86</f>
        <v>0</v>
      </c>
      <c r="G86" s="9" t="n">
        <f aca="false">+F86</f>
        <v>0</v>
      </c>
      <c r="H86" s="9" t="n">
        <f aca="false">+G86</f>
        <v>0</v>
      </c>
      <c r="I86" s="9" t="n">
        <f aca="false">+H86</f>
        <v>0</v>
      </c>
      <c r="J86" s="9" t="n">
        <f aca="false">+I86</f>
        <v>0</v>
      </c>
      <c r="K86" s="9" t="n">
        <f aca="false">+J86</f>
        <v>0</v>
      </c>
      <c r="L86" s="9" t="n">
        <f aca="false">+K86</f>
        <v>0</v>
      </c>
      <c r="M86" s="9" t="n">
        <f aca="false">+L86</f>
        <v>0</v>
      </c>
      <c r="N86" s="9" t="n">
        <f aca="false">+M86</f>
        <v>0</v>
      </c>
      <c r="O86" s="9" t="n">
        <f aca="false">+N86</f>
        <v>0</v>
      </c>
      <c r="P86" s="9" t="n">
        <f aca="false">+O86</f>
        <v>0</v>
      </c>
      <c r="Q86" s="9" t="n">
        <f aca="false">+P86</f>
        <v>0</v>
      </c>
      <c r="R86" s="9" t="n">
        <f aca="false">+Q86</f>
        <v>0</v>
      </c>
      <c r="S86" s="9" t="n">
        <f aca="false">+R86</f>
        <v>0</v>
      </c>
      <c r="T86" s="9" t="n">
        <f aca="false">+S86</f>
        <v>0</v>
      </c>
      <c r="U86" s="9" t="n">
        <f aca="false">+T86</f>
        <v>0</v>
      </c>
      <c r="V86" s="9" t="n">
        <f aca="false">+U86</f>
        <v>0</v>
      </c>
      <c r="W86" s="9" t="n">
        <f aca="false">+V86</f>
        <v>0</v>
      </c>
      <c r="X86" s="9" t="n">
        <f aca="false">+W86</f>
        <v>0</v>
      </c>
      <c r="Y86" s="9" t="n">
        <f aca="false">+X86</f>
        <v>0</v>
      </c>
      <c r="Z86" s="9" t="n">
        <f aca="false">+Y86</f>
        <v>0</v>
      </c>
      <c r="AA86" s="9" t="n">
        <f aca="false">+Z86</f>
        <v>0</v>
      </c>
      <c r="AB86" s="9" t="n">
        <f aca="false">+AA86</f>
        <v>0</v>
      </c>
      <c r="AC86" s="9" t="n">
        <f aca="false">+AB86</f>
        <v>0</v>
      </c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</row>
    <row r="87" customFormat="false" ht="12.75" hidden="false" customHeight="false" outlineLevel="0" collapsed="false">
      <c r="B87" s="1" t="s">
        <v>7</v>
      </c>
      <c r="D87" s="9" t="n">
        <f aca="false">+D68*-1</f>
        <v>11000</v>
      </c>
      <c r="E87" s="9" t="n">
        <f aca="false">+E32*$C$7</f>
        <v>10356.852</v>
      </c>
      <c r="F87" s="9" t="n">
        <f aca="false">+F32*$C$7</f>
        <v>9697.45216</v>
      </c>
      <c r="G87" s="9" t="n">
        <f aca="false">+G32*$C$7</f>
        <v>9077.39888</v>
      </c>
      <c r="H87" s="9" t="n">
        <f aca="false">+H32*$C$7</f>
        <v>8492.41536</v>
      </c>
      <c r="I87" s="9" t="n">
        <f aca="false">+I32*$C$7</f>
        <v>7939.08016</v>
      </c>
      <c r="J87" s="9" t="n">
        <f aca="false">+J32*$C$7</f>
        <v>7413.97184</v>
      </c>
      <c r="K87" s="9" t="n">
        <f aca="false">+K32*$C$7</f>
        <v>6892.71264</v>
      </c>
      <c r="L87" s="9" t="n">
        <f aca="false">+L32*$C$7</f>
        <v>6371.02576</v>
      </c>
      <c r="M87" s="9" t="n">
        <f aca="false">+M32*$C$7</f>
        <v>5849.76656</v>
      </c>
      <c r="N87" s="9" t="n">
        <f aca="false">+N32*$C$7</f>
        <v>5328.07968</v>
      </c>
      <c r="O87" s="9" t="n">
        <f aca="false">+O32*$C$7</f>
        <v>4806.82048</v>
      </c>
      <c r="P87" s="9" t="n">
        <f aca="false">+P32*$C$7</f>
        <v>4285.1336</v>
      </c>
      <c r="Q87" s="9" t="n">
        <f aca="false">+Q32*$C$7</f>
        <v>3763.8744</v>
      </c>
      <c r="R87" s="9" t="n">
        <f aca="false">+R32*$C$7</f>
        <v>3242.18752</v>
      </c>
      <c r="S87" s="9" t="n">
        <f aca="false">+S32*$C$7</f>
        <v>2720.92832</v>
      </c>
      <c r="T87" s="9" t="n">
        <f aca="false">+T32*$C$7</f>
        <v>2420.352</v>
      </c>
      <c r="U87" s="9" t="n">
        <f aca="false">+U32*$C$7</f>
        <v>2151.424</v>
      </c>
      <c r="V87" s="9" t="n">
        <f aca="false">+V32*$C$7</f>
        <v>1882.496</v>
      </c>
      <c r="W87" s="9" t="n">
        <f aca="false">+W32*$C$7</f>
        <v>1613.568</v>
      </c>
      <c r="X87" s="9" t="n">
        <f aca="false">+X32*$C$7</f>
        <v>1344.64</v>
      </c>
      <c r="Y87" s="9" t="n">
        <f aca="false">+Y32*$C$7</f>
        <v>1075.712</v>
      </c>
      <c r="Z87" s="9" t="n">
        <f aca="false">+Z32*$C$7</f>
        <v>806.784000000001</v>
      </c>
      <c r="AA87" s="9" t="n">
        <f aca="false">+AA32*$C$7</f>
        <v>537.856000000001</v>
      </c>
      <c r="AB87" s="9" t="n">
        <f aca="false">+AB32*$C$7</f>
        <v>268.928000000001</v>
      </c>
      <c r="AC87" s="9" t="n">
        <f aca="false">+AC32*$C$7</f>
        <v>6.82121026329696E-013</v>
      </c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</row>
    <row r="88" customFormat="false" ht="12.75" hidden="false" customHeight="false" outlineLevel="0" collapsed="false">
      <c r="B88" s="1" t="s">
        <v>8</v>
      </c>
      <c r="D88" s="10" t="n">
        <f aca="false">+D82-D87</f>
        <v>11000</v>
      </c>
      <c r="E88" s="10" t="n">
        <f aca="false">+E32*$C$8</f>
        <v>10356.852</v>
      </c>
      <c r="F88" s="10" t="n">
        <f aca="false">+F32*$C$8</f>
        <v>9697.45216</v>
      </c>
      <c r="G88" s="10" t="n">
        <f aca="false">+G32*$C$8</f>
        <v>9077.39888</v>
      </c>
      <c r="H88" s="10" t="n">
        <f aca="false">+H32*$C$8</f>
        <v>8492.41536</v>
      </c>
      <c r="I88" s="10" t="n">
        <f aca="false">+I32*$C$8</f>
        <v>7939.08016</v>
      </c>
      <c r="J88" s="10" t="n">
        <f aca="false">+J32*$C$8</f>
        <v>7413.97184</v>
      </c>
      <c r="K88" s="10" t="n">
        <f aca="false">+K32*$C$8</f>
        <v>6892.71264</v>
      </c>
      <c r="L88" s="10" t="n">
        <f aca="false">+L32*$C$8</f>
        <v>6371.02576</v>
      </c>
      <c r="M88" s="10" t="n">
        <f aca="false">+M32*$C$8</f>
        <v>5849.76656</v>
      </c>
      <c r="N88" s="10" t="n">
        <f aca="false">+N32*$C$8</f>
        <v>5328.07968</v>
      </c>
      <c r="O88" s="10" t="n">
        <f aca="false">+O32*$C$8</f>
        <v>4806.82048</v>
      </c>
      <c r="P88" s="10" t="n">
        <f aca="false">+P32*$C$8</f>
        <v>4285.1336</v>
      </c>
      <c r="Q88" s="10" t="n">
        <f aca="false">+Q32*$C$8</f>
        <v>3763.8744</v>
      </c>
      <c r="R88" s="10" t="n">
        <f aca="false">+R32*$C$8</f>
        <v>3242.18752</v>
      </c>
      <c r="S88" s="10" t="n">
        <f aca="false">+S32*$C$8</f>
        <v>2720.92832</v>
      </c>
      <c r="T88" s="10" t="n">
        <f aca="false">+T32*$C$8</f>
        <v>2420.352</v>
      </c>
      <c r="U88" s="10" t="n">
        <f aca="false">+U32*$C$8</f>
        <v>2151.424</v>
      </c>
      <c r="V88" s="10" t="n">
        <f aca="false">+V32*$C$8</f>
        <v>1882.496</v>
      </c>
      <c r="W88" s="10" t="n">
        <f aca="false">+W32*$C$8</f>
        <v>1613.568</v>
      </c>
      <c r="X88" s="10" t="n">
        <f aca="false">+X32*$C$8</f>
        <v>1344.64</v>
      </c>
      <c r="Y88" s="10" t="n">
        <f aca="false">+Y32*$C$8</f>
        <v>1075.712</v>
      </c>
      <c r="Z88" s="10" t="n">
        <f aca="false">+Z32*$C$8</f>
        <v>806.784000000001</v>
      </c>
      <c r="AA88" s="10" t="n">
        <f aca="false">+AA32*$C$8</f>
        <v>537.856000000001</v>
      </c>
      <c r="AB88" s="10" t="n">
        <f aca="false">+AB32*$C$8</f>
        <v>268.928000000001</v>
      </c>
      <c r="AC88" s="10" t="n">
        <f aca="false">+AC32*$C$8</f>
        <v>6.82121026329696E-013</v>
      </c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</row>
    <row r="89" customFormat="false" ht="12.75" hidden="false" customHeight="false" outlineLevel="0" collapsed="false">
      <c r="B89" s="1" t="s">
        <v>50</v>
      </c>
      <c r="D89" s="9" t="n">
        <f aca="false">SUM(D85:D88)</f>
        <v>22000</v>
      </c>
      <c r="E89" s="9" t="n">
        <f aca="false">SUM(E85:E88)</f>
        <v>21120</v>
      </c>
      <c r="F89" s="9" t="n">
        <f aca="false">SUM(F85:F88)</f>
        <v>20240</v>
      </c>
      <c r="G89" s="9" t="n">
        <f aca="false">SUM(G85:G88)</f>
        <v>19360</v>
      </c>
      <c r="H89" s="9" t="n">
        <f aca="false">SUM(H85:H88)</f>
        <v>18480</v>
      </c>
      <c r="I89" s="9" t="n">
        <f aca="false">SUM(I85:I88)</f>
        <v>17600</v>
      </c>
      <c r="J89" s="9" t="n">
        <f aca="false">SUM(J85:J88)</f>
        <v>16720</v>
      </c>
      <c r="K89" s="9" t="n">
        <f aca="false">SUM(K85:K88)</f>
        <v>15840</v>
      </c>
      <c r="L89" s="9" t="n">
        <f aca="false">SUM(L85:L88)</f>
        <v>14960</v>
      </c>
      <c r="M89" s="9" t="n">
        <f aca="false">SUM(M85:M88)</f>
        <v>14080</v>
      </c>
      <c r="N89" s="9" t="n">
        <f aca="false">SUM(N85:N88)</f>
        <v>13200</v>
      </c>
      <c r="O89" s="9" t="n">
        <f aca="false">SUM(O85:O88)</f>
        <v>12320</v>
      </c>
      <c r="P89" s="9" t="n">
        <f aca="false">SUM(P85:P88)</f>
        <v>11440</v>
      </c>
      <c r="Q89" s="9" t="n">
        <f aca="false">SUM(Q85:Q88)</f>
        <v>10560</v>
      </c>
      <c r="R89" s="9" t="n">
        <f aca="false">SUM(R85:R88)</f>
        <v>9680</v>
      </c>
      <c r="S89" s="9" t="n">
        <f aca="false">SUM(S85:S88)</f>
        <v>8800</v>
      </c>
      <c r="T89" s="9" t="n">
        <f aca="false">SUM(T85:T88)</f>
        <v>7920</v>
      </c>
      <c r="U89" s="9" t="n">
        <f aca="false">SUM(U85:U88)</f>
        <v>7040</v>
      </c>
      <c r="V89" s="9" t="n">
        <f aca="false">SUM(V85:V88)</f>
        <v>6160</v>
      </c>
      <c r="W89" s="9" t="n">
        <f aca="false">SUM(W85:W88)</f>
        <v>5280</v>
      </c>
      <c r="X89" s="9" t="n">
        <f aca="false">SUM(X85:X88)</f>
        <v>4400</v>
      </c>
      <c r="Y89" s="9" t="n">
        <f aca="false">SUM(Y85:Y88)</f>
        <v>3520</v>
      </c>
      <c r="Z89" s="9" t="n">
        <f aca="false">SUM(Z85:Z88)</f>
        <v>2640</v>
      </c>
      <c r="AA89" s="9" t="n">
        <f aca="false">SUM(AA85:AA88)</f>
        <v>1760</v>
      </c>
      <c r="AB89" s="9" t="n">
        <f aca="false">SUM(AB85:AB88)</f>
        <v>880</v>
      </c>
      <c r="AC89" s="9" t="n">
        <f aca="false">SUM(AC85:AC88)</f>
        <v>0</v>
      </c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</row>
    <row r="90" customFormat="false" ht="12.75" hidden="false" customHeight="false" outlineLevel="0" collapsed="false">
      <c r="D90" s="9"/>
      <c r="E90" s="9"/>
      <c r="F90" s="9"/>
      <c r="G90" s="9"/>
      <c r="H90" s="9"/>
      <c r="I90" s="9"/>
    </row>
    <row r="92" customFormat="false" ht="12.75" hidden="false" customHeight="false" outlineLevel="0" collapsed="false">
      <c r="D92" s="9" t="n">
        <f aca="false">+D87+D88</f>
        <v>22000</v>
      </c>
      <c r="E92" s="9" t="n">
        <f aca="false">+E87+E88</f>
        <v>20713.704</v>
      </c>
      <c r="F92" s="9" t="n">
        <f aca="false">+F87+F88</f>
        <v>19394.90432</v>
      </c>
      <c r="G92" s="9" t="n">
        <f aca="false">+G87+G88</f>
        <v>18154.79776</v>
      </c>
      <c r="H92" s="9" t="n">
        <f aca="false">+H87+H88</f>
        <v>16984.83072</v>
      </c>
      <c r="I92" s="9" t="n">
        <f aca="false">+I87+I88</f>
        <v>15878.16032</v>
      </c>
      <c r="J92" s="9" t="n">
        <f aca="false">+J87+J88</f>
        <v>14827.94368</v>
      </c>
      <c r="K92" s="9" t="n">
        <f aca="false">+K87+K88</f>
        <v>13785.42528</v>
      </c>
      <c r="L92" s="9" t="n">
        <f aca="false">+L87+L88</f>
        <v>12742.05152</v>
      </c>
      <c r="M92" s="9" t="n">
        <f aca="false">+M87+M88</f>
        <v>11699.53312</v>
      </c>
      <c r="N92" s="9" t="n">
        <f aca="false">+N87+N88</f>
        <v>10656.15936</v>
      </c>
      <c r="O92" s="9" t="n">
        <f aca="false">+O87+O88</f>
        <v>9613.64096</v>
      </c>
      <c r="P92" s="9" t="n">
        <f aca="false">+P87+P88</f>
        <v>8570.2672</v>
      </c>
      <c r="Q92" s="9" t="n">
        <f aca="false">+Q87+Q88</f>
        <v>7527.7488</v>
      </c>
      <c r="R92" s="9" t="n">
        <f aca="false">+R87+R88</f>
        <v>6484.37504</v>
      </c>
      <c r="S92" s="9" t="n">
        <f aca="false">+S87+S88</f>
        <v>5441.85664</v>
      </c>
      <c r="T92" s="9" t="n">
        <f aca="false">+T87+T88</f>
        <v>4840.704</v>
      </c>
      <c r="U92" s="9" t="n">
        <f aca="false">+U87+U88</f>
        <v>4302.848</v>
      </c>
      <c r="V92" s="9" t="n">
        <f aca="false">+V87+V88</f>
        <v>3764.992</v>
      </c>
      <c r="W92" s="9" t="n">
        <f aca="false">+W87+W88</f>
        <v>3227.136</v>
      </c>
      <c r="X92" s="9" t="n">
        <f aca="false">+X87+X88</f>
        <v>2689.28</v>
      </c>
      <c r="Y92" s="9" t="n">
        <f aca="false">+Y87+Y88</f>
        <v>2151.424</v>
      </c>
      <c r="Z92" s="9" t="n">
        <f aca="false">+Z87+Z88</f>
        <v>1613.568</v>
      </c>
      <c r="AA92" s="9" t="n">
        <f aca="false">+AA87+AA88</f>
        <v>1075.712</v>
      </c>
      <c r="AB92" s="9" t="n">
        <f aca="false">+AB87+AB88</f>
        <v>537.856000000001</v>
      </c>
    </row>
    <row r="93" customFormat="false" ht="12.75" hidden="false" customHeight="false" outlineLevel="0" collapsed="false">
      <c r="B93" s="1" t="s">
        <v>7</v>
      </c>
      <c r="D93" s="7" t="n">
        <f aca="false">+D87/D92</f>
        <v>0.5</v>
      </c>
      <c r="E93" s="7" t="n">
        <f aca="false">+E87/E92</f>
        <v>0.5</v>
      </c>
      <c r="F93" s="7" t="n">
        <f aca="false">+F87/F92</f>
        <v>0.5</v>
      </c>
      <c r="G93" s="7" t="n">
        <f aca="false">+G87/G92</f>
        <v>0.5</v>
      </c>
      <c r="H93" s="7" t="n">
        <f aca="false">+H87/H92</f>
        <v>0.5</v>
      </c>
      <c r="I93" s="7" t="n">
        <f aca="false">+I87/I92</f>
        <v>0.5</v>
      </c>
      <c r="J93" s="7" t="n">
        <f aca="false">+J87/J92</f>
        <v>0.5</v>
      </c>
      <c r="K93" s="7" t="n">
        <f aca="false">+K87/K92</f>
        <v>0.5</v>
      </c>
      <c r="L93" s="7" t="n">
        <f aca="false">+L87/L92</f>
        <v>0.5</v>
      </c>
      <c r="M93" s="7" t="n">
        <f aca="false">+M87/M92</f>
        <v>0.5</v>
      </c>
      <c r="N93" s="7" t="n">
        <f aca="false">+N87/N92</f>
        <v>0.5</v>
      </c>
      <c r="O93" s="7" t="n">
        <f aca="false">+O87/O92</f>
        <v>0.5</v>
      </c>
      <c r="P93" s="7" t="n">
        <f aca="false">+P87/P92</f>
        <v>0.5</v>
      </c>
      <c r="Q93" s="7" t="n">
        <f aca="false">+Q87/Q92</f>
        <v>0.5</v>
      </c>
      <c r="R93" s="7" t="n">
        <f aca="false">+R87/R92</f>
        <v>0.5</v>
      </c>
      <c r="S93" s="7" t="n">
        <f aca="false">+S87/S92</f>
        <v>0.5</v>
      </c>
      <c r="T93" s="7" t="n">
        <f aca="false">+T87/T92</f>
        <v>0.5</v>
      </c>
      <c r="U93" s="7" t="n">
        <f aca="false">+U87/U92</f>
        <v>0.5</v>
      </c>
      <c r="V93" s="7" t="n">
        <f aca="false">+V87/V92</f>
        <v>0.5</v>
      </c>
      <c r="W93" s="7" t="n">
        <f aca="false">+W87/W92</f>
        <v>0.5</v>
      </c>
      <c r="X93" s="7" t="n">
        <f aca="false">+X87/X92</f>
        <v>0.5</v>
      </c>
      <c r="Y93" s="7" t="n">
        <f aca="false">+Y87/Y92</f>
        <v>0.5</v>
      </c>
      <c r="Z93" s="7" t="n">
        <f aca="false">+Z87/Z92</f>
        <v>0.5</v>
      </c>
      <c r="AA93" s="7" t="n">
        <f aca="false">+AA87/AA92</f>
        <v>0.5</v>
      </c>
      <c r="AB93" s="7" t="n">
        <f aca="false">+AB87/AB92</f>
        <v>0.5</v>
      </c>
    </row>
    <row r="94" customFormat="false" ht="12.75" hidden="false" customHeight="false" outlineLevel="0" collapsed="false">
      <c r="B94" s="1" t="s">
        <v>8</v>
      </c>
      <c r="D94" s="7" t="n">
        <f aca="false">+D88/D92</f>
        <v>0.5</v>
      </c>
      <c r="E94" s="7" t="n">
        <f aca="false">+E88/E92</f>
        <v>0.5</v>
      </c>
      <c r="F94" s="7" t="n">
        <f aca="false">+F88/F92</f>
        <v>0.5</v>
      </c>
      <c r="G94" s="7" t="n">
        <f aca="false">+G88/G92</f>
        <v>0.5</v>
      </c>
      <c r="H94" s="7" t="n">
        <f aca="false">+H88/H92</f>
        <v>0.5</v>
      </c>
      <c r="I94" s="7" t="n">
        <f aca="false">+I88/I92</f>
        <v>0.5</v>
      </c>
      <c r="J94" s="7" t="n">
        <f aca="false">+J88/J92</f>
        <v>0.5</v>
      </c>
      <c r="K94" s="7" t="n">
        <f aca="false">+K88/K92</f>
        <v>0.5</v>
      </c>
      <c r="L94" s="7" t="n">
        <f aca="false">+L88/L92</f>
        <v>0.5</v>
      </c>
      <c r="M94" s="7" t="n">
        <f aca="false">+M88/M92</f>
        <v>0.5</v>
      </c>
      <c r="N94" s="7" t="n">
        <f aca="false">+N88/N92</f>
        <v>0.5</v>
      </c>
      <c r="O94" s="7" t="n">
        <f aca="false">+O88/O92</f>
        <v>0.5</v>
      </c>
      <c r="P94" s="7" t="n">
        <f aca="false">+P88/P92</f>
        <v>0.5</v>
      </c>
      <c r="Q94" s="7" t="n">
        <f aca="false">+Q88/Q92</f>
        <v>0.5</v>
      </c>
      <c r="R94" s="7" t="n">
        <f aca="false">+R88/R92</f>
        <v>0.5</v>
      </c>
      <c r="S94" s="7" t="n">
        <f aca="false">+S88/S92</f>
        <v>0.5</v>
      </c>
      <c r="T94" s="7" t="n">
        <f aca="false">+T88/T92</f>
        <v>0.5</v>
      </c>
      <c r="U94" s="7" t="n">
        <f aca="false">+U88/U92</f>
        <v>0.5</v>
      </c>
      <c r="V94" s="7" t="n">
        <f aca="false">+V88/V92</f>
        <v>0.5</v>
      </c>
      <c r="W94" s="7" t="n">
        <f aca="false">+W88/W92</f>
        <v>0.5</v>
      </c>
      <c r="X94" s="7" t="n">
        <f aca="false">+X88/X92</f>
        <v>0.5</v>
      </c>
      <c r="Y94" s="7" t="n">
        <f aca="false">+Y88/Y92</f>
        <v>0.5</v>
      </c>
      <c r="Z94" s="7" t="n">
        <f aca="false">+Z88/Z92</f>
        <v>0.5</v>
      </c>
      <c r="AA94" s="7" t="n">
        <f aca="false">+AA88/AA92</f>
        <v>0.5</v>
      </c>
      <c r="AB94" s="7" t="n">
        <f aca="false">+AB88/AB92</f>
        <v>0.5</v>
      </c>
    </row>
  </sheetData>
  <printOptions headings="false" gridLines="true" gridLinesSet="true" horizontalCentered="false" verticalCentered="false"/>
  <pageMargins left="0.459722222222222" right="0.25" top="0.984027777777778" bottom="0.984027777777778" header="0.5" footer="0.5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2002-02-07T12:43:47Z</dcterms:created>
  <dc:creator>Hayslett, Rod</dc:creator>
  <dc:description/>
  <dc:language>en-US</dc:language>
  <cp:lastModifiedBy>jcentill</cp:lastModifiedBy>
  <cp:lastPrinted>2002-02-07T17:54:24Z</cp:lastPrinted>
  <dcterms:modified xsi:type="dcterms:W3CDTF">2002-02-07T18:00:31Z</dcterms:modified>
  <cp:revision>0</cp:revision>
  <dc:subject/>
  <dc:title/>
</cp:coreProperties>
</file>