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ital Project" sheetId="1" state="visible" r:id="rId3"/>
  </sheets>
  <definedNames>
    <definedName function="false" hidden="false" localSheetId="0" name="_xlnm.Print_Titles" vbProcedure="false">'Capital Project'!$A:$B,'Capital Project'!$1:$4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<sst xmlns="http://schemas.openxmlformats.org/spreadsheetml/2006/main" count="77" uniqueCount="55">
  <si>
    <t xml:space="preserve">Capital Project</t>
  </si>
  <si>
    <t xml:space="preserve">California</t>
  </si>
  <si>
    <t xml:space="preserve">Lateral</t>
  </si>
  <si>
    <t xml:space="preserve">$ in Thousands</t>
  </si>
  <si>
    <t xml:space="preserve">Capital Cost</t>
  </si>
  <si>
    <t xml:space="preserve">Capital Structure:</t>
  </si>
  <si>
    <t xml:space="preserve">% Debt</t>
  </si>
  <si>
    <t xml:space="preserve">% Equity</t>
  </si>
  <si>
    <t xml:space="preserve">Capital Costs:</t>
  </si>
  <si>
    <t xml:space="preserve">Debt</t>
  </si>
  <si>
    <t xml:space="preserve">Equity</t>
  </si>
  <si>
    <t xml:space="preserve">O&amp;M Costs</t>
  </si>
  <si>
    <t xml:space="preserve">Other Taxes</t>
  </si>
  <si>
    <t xml:space="preserve">Tax Rate</t>
  </si>
  <si>
    <t xml:space="preserve">Tax Depreciation</t>
  </si>
  <si>
    <t xml:space="preserve">Deprec Rate</t>
  </si>
  <si>
    <t xml:space="preserve">Deferred Tax Calculation:</t>
  </si>
  <si>
    <t xml:space="preserve">Book Depreciation</t>
  </si>
  <si>
    <t xml:space="preserve">Difference</t>
  </si>
  <si>
    <t xml:space="preserve">Tax</t>
  </si>
  <si>
    <t xml:space="preserve">Acc. Def. Tax</t>
  </si>
  <si>
    <t xml:space="preserve">Rate Base:</t>
  </si>
  <si>
    <t xml:space="preserve">Gross Plant</t>
  </si>
  <si>
    <t xml:space="preserve">Acc. Deprec.</t>
  </si>
  <si>
    <t xml:space="preserve">Net Plant</t>
  </si>
  <si>
    <t xml:space="preserve">Deferred Taxes</t>
  </si>
  <si>
    <t xml:space="preserve">Rate Base</t>
  </si>
  <si>
    <t xml:space="preserve">Cost of Service:</t>
  </si>
  <si>
    <t xml:space="preserve">Return</t>
  </si>
  <si>
    <t xml:space="preserve">Taxes</t>
  </si>
  <si>
    <t xml:space="preserve">Depreciation</t>
  </si>
  <si>
    <t xml:space="preserve">Revenue</t>
  </si>
  <si>
    <t xml:space="preserve">Rate</t>
  </si>
  <si>
    <t xml:space="preserve">Rate Case Timing:</t>
  </si>
  <si>
    <t xml:space="preserve">Yes =1</t>
  </si>
  <si>
    <t xml:space="preserve">Income Statement:</t>
  </si>
  <si>
    <t xml:space="preserve">EBIT</t>
  </si>
  <si>
    <t xml:space="preserve">Interest</t>
  </si>
  <si>
    <t xml:space="preserve">Pre Tax</t>
  </si>
  <si>
    <t xml:space="preserve">Net Income</t>
  </si>
  <si>
    <t xml:space="preserve">Cash Flow:</t>
  </si>
  <si>
    <t xml:space="preserve">Deferred Tax</t>
  </si>
  <si>
    <t xml:space="preserve">Other</t>
  </si>
  <si>
    <t xml:space="preserve">Total Sources</t>
  </si>
  <si>
    <t xml:space="preserve">Financing</t>
  </si>
  <si>
    <t xml:space="preserve">Total Uses</t>
  </si>
  <si>
    <t xml:space="preserve">Net Cash Flow</t>
  </si>
  <si>
    <t xml:space="preserve">NPV @ 10%</t>
  </si>
  <si>
    <t xml:space="preserve">DCFIRR</t>
  </si>
  <si>
    <t xml:space="preserve">Balance Sheet</t>
  </si>
  <si>
    <t xml:space="preserve">Assets</t>
  </si>
  <si>
    <t xml:space="preserve">Cash</t>
  </si>
  <si>
    <t xml:space="preserve">Plant</t>
  </si>
  <si>
    <t xml:space="preserve">Total</t>
  </si>
  <si>
    <t xml:space="preserve">Liabilities &amp; Equity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</si>
</sst>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_);[RED]&quot;($&quot;#,##0\)"/>
    <numFmt numFmtId="166" formatCode="\$#,##0_);&quot;($&quot;#,##0\)"/>
    <numFmt numFmtId="167" formatCode="0.00%"/>
    <numFmt numFmtId="168" formatCode="[$-409]#,##0_);\(#,##0\)"/>
    <numFmt numFmtId="169" formatCode="#,##0.000_);\(#,##0.0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u val="single"/>
      <sz val="10"/>
      <color rgb="FF0000FF"/>
      <name val="Arial"/>
      <family val="0"/>
    </font>
    <font>
      <u val="doub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7"/>
    <col collapsed="false" customWidth="true" hidden="false" outlineLevel="0" max="4" min="4" style="0" width="9.28"/>
    <col collapsed="false" customWidth="true" hidden="false" outlineLevel="0" max="5" min="5" style="0" width="10.85"/>
    <col collapsed="false" customWidth="true" hidden="false" outlineLevel="0" max="8" min="6" style="0" width="9.41"/>
    <col collapsed="false" customWidth="true" hidden="false" outlineLevel="0" max="10" min="9" style="0" width="9.28"/>
    <col collapsed="false" customWidth="true" hidden="false" outlineLevel="0" max="12" min="11" style="0" width="9.41"/>
    <col collapsed="false" customWidth="true" hidden="false" outlineLevel="0" max="13" min="13" style="0" width="9.28"/>
    <col collapsed="false" customWidth="true" hidden="false" outlineLevel="0" max="15" min="14" style="0" width="9.41"/>
    <col collapsed="false" customWidth="true" hidden="false" outlineLevel="0" max="16" min="16" style="0" width="9.28"/>
    <col collapsed="false" customWidth="true" hidden="false" outlineLevel="0" max="19" min="17" style="0" width="9.41"/>
    <col collapsed="false" customWidth="true" hidden="false" outlineLevel="0" max="21" min="20" style="0" width="9.28"/>
    <col collapsed="false" customWidth="true" hidden="false" outlineLevel="0" max="22" min="22" style="0" width="9.41"/>
    <col collapsed="false" customWidth="true" hidden="false" outlineLevel="0" max="26" min="23" style="0" width="9.28"/>
  </cols>
  <sheetData>
    <row r="1" customFormat="false" ht="12.75" hidden="false" customHeight="false" outlineLevel="0" collapsed="false">
      <c r="A1" s="0" t="s">
        <v>0</v>
      </c>
      <c r="C1" s="0" t="s">
        <v>1</v>
      </c>
      <c r="D1" s="0" t="s">
        <v>2</v>
      </c>
    </row>
    <row r="2" customFormat="false" ht="12.75" hidden="false" customHeight="false" outlineLevel="0" collapsed="false">
      <c r="A2" s="1" t="s">
        <v>3</v>
      </c>
    </row>
    <row r="4" customFormat="false" ht="12.75" hidden="false" customHeight="false" outlineLevel="0" collapsed="false">
      <c r="D4" s="2" t="n">
        <v>0</v>
      </c>
      <c r="E4" s="2" t="n">
        <f aca="false">+D4+1</f>
        <v>1</v>
      </c>
      <c r="F4" s="2" t="n">
        <f aca="false">+E4+1</f>
        <v>2</v>
      </c>
      <c r="G4" s="2" t="n">
        <f aca="false">+F4+1</f>
        <v>3</v>
      </c>
      <c r="H4" s="2" t="n">
        <f aca="false">+G4+1</f>
        <v>4</v>
      </c>
      <c r="I4" s="2" t="n">
        <f aca="false">+H4+1</f>
        <v>5</v>
      </c>
      <c r="J4" s="2" t="n">
        <f aca="false">+I4+1</f>
        <v>6</v>
      </c>
      <c r="K4" s="2" t="n">
        <f aca="false">+J4+1</f>
        <v>7</v>
      </c>
      <c r="L4" s="2" t="n">
        <f aca="false">+K4+1</f>
        <v>8</v>
      </c>
      <c r="M4" s="2" t="n">
        <f aca="false">+L4+1</f>
        <v>9</v>
      </c>
      <c r="N4" s="2" t="n">
        <f aca="false">+M4+1</f>
        <v>10</v>
      </c>
      <c r="O4" s="2" t="n">
        <f aca="false">+N4+1</f>
        <v>11</v>
      </c>
      <c r="P4" s="2" t="n">
        <f aca="false">+O4+1</f>
        <v>12</v>
      </c>
      <c r="Q4" s="2" t="n">
        <f aca="false">+P4+1</f>
        <v>13</v>
      </c>
      <c r="R4" s="2" t="n">
        <f aca="false">+Q4+1</f>
        <v>14</v>
      </c>
      <c r="S4" s="2" t="n">
        <f aca="false">+R4+1</f>
        <v>15</v>
      </c>
      <c r="T4" s="2" t="n">
        <f aca="false">+S4+1</f>
        <v>16</v>
      </c>
      <c r="U4" s="2" t="n">
        <f aca="false">+T4+1</f>
        <v>17</v>
      </c>
      <c r="V4" s="2" t="n">
        <f aca="false">+U4+1</f>
        <v>18</v>
      </c>
      <c r="W4" s="2" t="n">
        <f aca="false">+V4+1</f>
        <v>19</v>
      </c>
      <c r="X4" s="2" t="n">
        <f aca="false">+W4+1</f>
        <v>20</v>
      </c>
      <c r="Y4" s="2" t="n">
        <f aca="false">+X4+1</f>
        <v>21</v>
      </c>
      <c r="Z4" s="2" t="n">
        <f aca="false">+Y4+1</f>
        <v>22</v>
      </c>
      <c r="AA4" s="2" t="n">
        <f aca="false">+Z4+1</f>
        <v>23</v>
      </c>
      <c r="AB4" s="2" t="n">
        <f aca="false">+AA4+1</f>
        <v>24</v>
      </c>
      <c r="AC4" s="2" t="n">
        <f aca="false">+AB4+1</f>
        <v>25</v>
      </c>
      <c r="AD4" s="2"/>
      <c r="AE4" s="2"/>
      <c r="AF4" s="2"/>
    </row>
    <row r="5" customFormat="false" ht="12.75" hidden="false" customHeight="false" outlineLevel="0" collapsed="false">
      <c r="A5" s="0" t="s">
        <v>4</v>
      </c>
      <c r="C5" s="3" t="n">
        <v>32460</v>
      </c>
    </row>
    <row r="6" customFormat="false" ht="12.75" hidden="false" customHeight="false" outlineLevel="0" collapsed="false">
      <c r="A6" s="0" t="s">
        <v>5</v>
      </c>
      <c r="C6" s="4"/>
    </row>
    <row r="7" customFormat="false" ht="12.75" hidden="false" customHeight="false" outlineLevel="0" collapsed="false">
      <c r="B7" s="0" t="s">
        <v>6</v>
      </c>
      <c r="C7" s="5" t="n">
        <v>0.5</v>
      </c>
    </row>
    <row r="8" customFormat="false" ht="12.75" hidden="false" customHeight="false" outlineLevel="0" collapsed="false">
      <c r="B8" s="0" t="s">
        <v>7</v>
      </c>
      <c r="C8" s="5" t="n">
        <f aca="false">1-C7</f>
        <v>0.5</v>
      </c>
    </row>
    <row r="9" customFormat="false" ht="12.75" hidden="false" customHeight="false" outlineLevel="0" collapsed="false">
      <c r="A9" s="0" t="s">
        <v>8</v>
      </c>
      <c r="C9" s="5"/>
    </row>
    <row r="10" customFormat="false" ht="12.75" hidden="false" customHeight="false" outlineLevel="0" collapsed="false">
      <c r="B10" s="0" t="s">
        <v>9</v>
      </c>
      <c r="C10" s="5" t="n">
        <v>0.08</v>
      </c>
    </row>
    <row r="11" customFormat="false" ht="12.75" hidden="false" customHeight="false" outlineLevel="0" collapsed="false">
      <c r="B11" s="0" t="s">
        <v>10</v>
      </c>
      <c r="C11" s="5" t="n">
        <v>0.13</v>
      </c>
    </row>
    <row r="12" customFormat="false" ht="12.75" hidden="false" customHeight="false" outlineLevel="0" collapsed="false">
      <c r="A12" s="0" t="s">
        <v>11</v>
      </c>
      <c r="C12" s="5" t="n">
        <v>0.004</v>
      </c>
    </row>
    <row r="13" customFormat="false" ht="12.75" hidden="false" customHeight="false" outlineLevel="0" collapsed="false">
      <c r="A13" s="0" t="s">
        <v>12</v>
      </c>
      <c r="C13" s="5" t="n">
        <v>0.02</v>
      </c>
    </row>
    <row r="14" customFormat="false" ht="12.75" hidden="false" customHeight="false" outlineLevel="0" collapsed="false">
      <c r="A14" s="0" t="s">
        <v>13</v>
      </c>
      <c r="C14" s="5" t="n">
        <v>0.3888</v>
      </c>
    </row>
    <row r="15" customFormat="false" ht="12.75" hidden="false" customHeight="false" outlineLevel="0" collapsed="false">
      <c r="A15" s="0" t="s">
        <v>14</v>
      </c>
      <c r="C15" s="5"/>
      <c r="D15" s="6" t="n">
        <v>0</v>
      </c>
      <c r="E15" s="6" t="n">
        <v>0.0875</v>
      </c>
      <c r="F15" s="6" t="n">
        <v>0.0913</v>
      </c>
      <c r="G15" s="6" t="n">
        <v>0.0821</v>
      </c>
      <c r="H15" s="6" t="n">
        <v>0.0739</v>
      </c>
      <c r="I15" s="6" t="n">
        <v>0.0665</v>
      </c>
      <c r="J15" s="6" t="n">
        <v>0.0599</v>
      </c>
      <c r="K15" s="6" t="n">
        <v>0.059</v>
      </c>
      <c r="L15" s="6" t="n">
        <v>0.0591</v>
      </c>
      <c r="M15" s="6" t="n">
        <v>0.059</v>
      </c>
      <c r="N15" s="6" t="n">
        <v>0.0591</v>
      </c>
      <c r="O15" s="6" t="n">
        <v>0.059</v>
      </c>
      <c r="P15" s="6" t="n">
        <v>0.0591</v>
      </c>
      <c r="Q15" s="6" t="n">
        <v>0.059</v>
      </c>
      <c r="R15" s="6" t="n">
        <v>0.0591</v>
      </c>
      <c r="S15" s="6" t="n">
        <v>0.059</v>
      </c>
      <c r="T15" s="6" t="n">
        <v>0.0074</v>
      </c>
      <c r="U15" s="6" t="n">
        <v>0</v>
      </c>
      <c r="V15" s="6" t="n">
        <f aca="false">+U15</f>
        <v>0</v>
      </c>
      <c r="W15" s="6" t="n">
        <f aca="false">+V15</f>
        <v>0</v>
      </c>
      <c r="X15" s="6" t="n">
        <f aca="false">+W15</f>
        <v>0</v>
      </c>
      <c r="Y15" s="6" t="n">
        <f aca="false">+X15</f>
        <v>0</v>
      </c>
      <c r="Z15" s="6" t="n">
        <f aca="false">+Y15</f>
        <v>0</v>
      </c>
      <c r="AA15" s="6" t="n">
        <f aca="false">+Z15</f>
        <v>0</v>
      </c>
      <c r="AB15" s="6" t="n">
        <f aca="false">+AA15</f>
        <v>0</v>
      </c>
      <c r="AC15" s="6" t="n">
        <f aca="false">+AB15</f>
        <v>0</v>
      </c>
      <c r="AD15" s="6" t="n">
        <f aca="false">SUM(D15:AC15)</f>
        <v>1</v>
      </c>
    </row>
    <row r="16" customFormat="false" ht="12.75" hidden="false" customHeight="false" outlineLevel="0" collapsed="false">
      <c r="A16" s="0" t="s">
        <v>15</v>
      </c>
      <c r="C16" s="5" t="n">
        <v>0.04</v>
      </c>
    </row>
    <row r="17" customFormat="false" ht="12.75" hidden="false" customHeight="false" outlineLevel="0" collapsed="false">
      <c r="C17" s="6"/>
    </row>
    <row r="18" customFormat="false" ht="12.75" hidden="false" customHeight="false" outlineLevel="0" collapsed="false">
      <c r="A18" s="7" t="s">
        <v>16</v>
      </c>
      <c r="C18" s="6"/>
    </row>
    <row r="19" customFormat="false" ht="12.75" hidden="false" customHeight="false" outlineLevel="0" collapsed="false">
      <c r="B19" s="0" t="s">
        <v>17</v>
      </c>
      <c r="C19" s="6"/>
      <c r="D19" s="8" t="n">
        <f aca="false">+D39</f>
        <v>0</v>
      </c>
      <c r="E19" s="8" t="n">
        <f aca="false">+E39</f>
        <v>1298.4</v>
      </c>
      <c r="F19" s="8" t="n">
        <f aca="false">+F39</f>
        <v>1298.4</v>
      </c>
      <c r="G19" s="8" t="n">
        <f aca="false">+G39</f>
        <v>1298.4</v>
      </c>
      <c r="H19" s="8" t="n">
        <f aca="false">+H39</f>
        <v>1298.4</v>
      </c>
      <c r="I19" s="8" t="n">
        <f aca="false">+I39</f>
        <v>1298.4</v>
      </c>
      <c r="J19" s="8" t="n">
        <f aca="false">+J39</f>
        <v>1298.4</v>
      </c>
      <c r="K19" s="8" t="n">
        <f aca="false">+K39</f>
        <v>1298.4</v>
      </c>
      <c r="L19" s="8" t="n">
        <f aca="false">+L39</f>
        <v>1298.4</v>
      </c>
      <c r="M19" s="8" t="n">
        <f aca="false">+M39</f>
        <v>1298.4</v>
      </c>
      <c r="N19" s="8" t="n">
        <f aca="false">+N39</f>
        <v>1298.4</v>
      </c>
      <c r="O19" s="8" t="n">
        <f aca="false">+O39</f>
        <v>1298.4</v>
      </c>
      <c r="P19" s="8" t="n">
        <f aca="false">+P39</f>
        <v>1298.4</v>
      </c>
      <c r="Q19" s="8" t="n">
        <f aca="false">+Q39</f>
        <v>1298.4</v>
      </c>
      <c r="R19" s="8" t="n">
        <f aca="false">+R39</f>
        <v>1298.4</v>
      </c>
      <c r="S19" s="8" t="n">
        <f aca="false">+S39</f>
        <v>1298.4</v>
      </c>
      <c r="T19" s="8" t="n">
        <f aca="false">+T39</f>
        <v>1298.4</v>
      </c>
      <c r="U19" s="8" t="n">
        <f aca="false">+U39</f>
        <v>1298.4</v>
      </c>
      <c r="V19" s="8" t="n">
        <f aca="false">+V39</f>
        <v>1298.4</v>
      </c>
      <c r="W19" s="8" t="n">
        <f aca="false">+W39</f>
        <v>1298.4</v>
      </c>
      <c r="X19" s="8" t="n">
        <f aca="false">+X39</f>
        <v>1298.4</v>
      </c>
      <c r="Y19" s="8" t="n">
        <f aca="false">+Y39</f>
        <v>1298.4</v>
      </c>
      <c r="Z19" s="8" t="n">
        <f aca="false">+Z39</f>
        <v>1298.4</v>
      </c>
      <c r="AA19" s="8" t="n">
        <f aca="false">+AA39</f>
        <v>1298.4</v>
      </c>
      <c r="AB19" s="8" t="n">
        <f aca="false">+AB39</f>
        <v>1298.4</v>
      </c>
      <c r="AC19" s="8" t="n">
        <f aca="false">+AC39</f>
        <v>1298.4</v>
      </c>
    </row>
    <row r="20" customFormat="false" ht="12.75" hidden="false" customHeight="false" outlineLevel="0" collapsed="false">
      <c r="B20" s="0" t="s">
        <v>14</v>
      </c>
      <c r="C20" s="6"/>
      <c r="D20" s="9" t="n">
        <f aca="false">+$C$5*D15</f>
        <v>0</v>
      </c>
      <c r="E20" s="9" t="n">
        <f aca="false">+$C$5*E15</f>
        <v>2840.25</v>
      </c>
      <c r="F20" s="9" t="n">
        <f aca="false">+$C$5*F15</f>
        <v>2963.598</v>
      </c>
      <c r="G20" s="9" t="n">
        <f aca="false">+$C$5*G15</f>
        <v>2664.966</v>
      </c>
      <c r="H20" s="9" t="n">
        <f aca="false">+$C$5*H15</f>
        <v>2398.794</v>
      </c>
      <c r="I20" s="9" t="n">
        <f aca="false">+$C$5*I15</f>
        <v>2158.59</v>
      </c>
      <c r="J20" s="9" t="n">
        <f aca="false">+$C$5*J15</f>
        <v>1944.354</v>
      </c>
      <c r="K20" s="9" t="n">
        <f aca="false">+$C$5*K15</f>
        <v>1915.14</v>
      </c>
      <c r="L20" s="9" t="n">
        <f aca="false">+$C$5*L15</f>
        <v>1918.386</v>
      </c>
      <c r="M20" s="9" t="n">
        <f aca="false">+$C$5*M15</f>
        <v>1915.14</v>
      </c>
      <c r="N20" s="9" t="n">
        <f aca="false">+$C$5*N15</f>
        <v>1918.386</v>
      </c>
      <c r="O20" s="9" t="n">
        <f aca="false">+$C$5*O15</f>
        <v>1915.14</v>
      </c>
      <c r="P20" s="9" t="n">
        <f aca="false">+$C$5*P15</f>
        <v>1918.386</v>
      </c>
      <c r="Q20" s="9" t="n">
        <f aca="false">+$C$5*Q15</f>
        <v>1915.14</v>
      </c>
      <c r="R20" s="9" t="n">
        <f aca="false">+$C$5*R15</f>
        <v>1918.386</v>
      </c>
      <c r="S20" s="9" t="n">
        <f aca="false">+$C$5*S15</f>
        <v>1915.14</v>
      </c>
      <c r="T20" s="9" t="n">
        <f aca="false">+$C$5*T15</f>
        <v>240.204</v>
      </c>
      <c r="U20" s="9" t="n">
        <f aca="false">+$C$5*U15</f>
        <v>0</v>
      </c>
      <c r="V20" s="9" t="n">
        <f aca="false">+$C$5*V15</f>
        <v>0</v>
      </c>
      <c r="W20" s="9" t="n">
        <f aca="false">+$C$5*W15</f>
        <v>0</v>
      </c>
      <c r="X20" s="9" t="n">
        <f aca="false">+$C$5*X15</f>
        <v>0</v>
      </c>
      <c r="Y20" s="9" t="n">
        <f aca="false">+$C$5*Y15</f>
        <v>0</v>
      </c>
      <c r="Z20" s="9" t="n">
        <f aca="false">+$C$5*Z15</f>
        <v>0</v>
      </c>
      <c r="AA20" s="9" t="n">
        <f aca="false">+$C$5*AA15</f>
        <v>0</v>
      </c>
      <c r="AB20" s="9" t="n">
        <f aca="false">+$C$5*AB15</f>
        <v>0</v>
      </c>
      <c r="AC20" s="9" t="n">
        <f aca="false">+$C$5*AC15</f>
        <v>0</v>
      </c>
    </row>
    <row r="21" customFormat="false" ht="12.75" hidden="false" customHeight="false" outlineLevel="0" collapsed="false">
      <c r="B21" s="0" t="s">
        <v>18</v>
      </c>
      <c r="C21" s="6"/>
      <c r="D21" s="8" t="n">
        <f aca="false">+D20-D19</f>
        <v>0</v>
      </c>
      <c r="E21" s="8" t="n">
        <f aca="false">+E20-E19</f>
        <v>1541.85</v>
      </c>
      <c r="F21" s="8" t="n">
        <f aca="false">+F20-F19</f>
        <v>1665.198</v>
      </c>
      <c r="G21" s="8" t="n">
        <f aca="false">+G20-G19</f>
        <v>1366.566</v>
      </c>
      <c r="H21" s="8" t="n">
        <f aca="false">+H20-H19</f>
        <v>1100.394</v>
      </c>
      <c r="I21" s="8" t="n">
        <f aca="false">+I20-I19</f>
        <v>860.19</v>
      </c>
      <c r="J21" s="8" t="n">
        <f aca="false">+J20-J19</f>
        <v>645.954</v>
      </c>
      <c r="K21" s="8" t="n">
        <f aca="false">+K20-K19</f>
        <v>616.74</v>
      </c>
      <c r="L21" s="8" t="n">
        <f aca="false">+L20-L19</f>
        <v>619.986</v>
      </c>
      <c r="M21" s="8" t="n">
        <f aca="false">+M20-M19</f>
        <v>616.74</v>
      </c>
      <c r="N21" s="8" t="n">
        <f aca="false">+N20-N19</f>
        <v>619.986</v>
      </c>
      <c r="O21" s="8" t="n">
        <f aca="false">+O20-O19</f>
        <v>616.74</v>
      </c>
      <c r="P21" s="8" t="n">
        <f aca="false">+P20-P19</f>
        <v>619.986</v>
      </c>
      <c r="Q21" s="8" t="n">
        <f aca="false">+Q20-Q19</f>
        <v>616.74</v>
      </c>
      <c r="R21" s="8" t="n">
        <f aca="false">+R20-R19</f>
        <v>619.986</v>
      </c>
      <c r="S21" s="8" t="n">
        <f aca="false">+S20-S19</f>
        <v>616.74</v>
      </c>
      <c r="T21" s="8" t="n">
        <f aca="false">+T20-T19</f>
        <v>-1058.196</v>
      </c>
      <c r="U21" s="8" t="n">
        <f aca="false">+U20-U19</f>
        <v>-1298.4</v>
      </c>
      <c r="V21" s="8" t="n">
        <f aca="false">+V20-V19</f>
        <v>-1298.4</v>
      </c>
      <c r="W21" s="8" t="n">
        <f aca="false">+W20-W19</f>
        <v>-1298.4</v>
      </c>
      <c r="X21" s="8" t="n">
        <f aca="false">+X20-X19</f>
        <v>-1298.4</v>
      </c>
      <c r="Y21" s="8" t="n">
        <f aca="false">+Y20-Y19</f>
        <v>-1298.4</v>
      </c>
      <c r="Z21" s="8" t="n">
        <f aca="false">+Z20-Z19</f>
        <v>-1298.4</v>
      </c>
      <c r="AA21" s="8" t="n">
        <f aca="false">+AA20-AA19</f>
        <v>-1298.4</v>
      </c>
      <c r="AB21" s="8" t="n">
        <f aca="false">+AB20-AB19</f>
        <v>-1298.4</v>
      </c>
      <c r="AC21" s="8" t="n">
        <f aca="false">+AC20-AC19</f>
        <v>-1298.4</v>
      </c>
    </row>
    <row r="22" customFormat="false" ht="12.75" hidden="false" customHeight="false" outlineLevel="0" collapsed="false">
      <c r="B22" s="0" t="s">
        <v>19</v>
      </c>
      <c r="C22" s="6"/>
      <c r="D22" s="8" t="n">
        <f aca="false">+D21*$C$14</f>
        <v>0</v>
      </c>
      <c r="E22" s="8" t="n">
        <f aca="false">+E21*$C$14</f>
        <v>599.47128</v>
      </c>
      <c r="F22" s="8" t="n">
        <f aca="false">+F21*$C$14</f>
        <v>647.4289824</v>
      </c>
      <c r="G22" s="8" t="n">
        <f aca="false">+G21*$C$14</f>
        <v>531.3208608</v>
      </c>
      <c r="H22" s="8" t="n">
        <f aca="false">+H21*$C$14</f>
        <v>427.8331872</v>
      </c>
      <c r="I22" s="8" t="n">
        <f aca="false">+I21*$C$14</f>
        <v>334.441872</v>
      </c>
      <c r="J22" s="8" t="n">
        <f aca="false">+J21*$C$14</f>
        <v>251.1469152</v>
      </c>
      <c r="K22" s="8" t="n">
        <f aca="false">+K21*$C$14</f>
        <v>239.788512</v>
      </c>
      <c r="L22" s="8" t="n">
        <f aca="false">+L21*$C$14</f>
        <v>241.0505568</v>
      </c>
      <c r="M22" s="8" t="n">
        <f aca="false">+M21*$C$14</f>
        <v>239.788512</v>
      </c>
      <c r="N22" s="8" t="n">
        <f aca="false">+N21*$C$14</f>
        <v>241.0505568</v>
      </c>
      <c r="O22" s="8" t="n">
        <f aca="false">+O21*$C$14</f>
        <v>239.788512</v>
      </c>
      <c r="P22" s="8" t="n">
        <f aca="false">+P21*$C$14</f>
        <v>241.0505568</v>
      </c>
      <c r="Q22" s="8" t="n">
        <f aca="false">+Q21*$C$14</f>
        <v>239.788512</v>
      </c>
      <c r="R22" s="8" t="n">
        <f aca="false">+R21*$C$14</f>
        <v>241.0505568</v>
      </c>
      <c r="S22" s="8" t="n">
        <f aca="false">+S21*$C$14</f>
        <v>239.788512</v>
      </c>
      <c r="T22" s="8" t="n">
        <f aca="false">+T21*$C$14</f>
        <v>-411.4266048</v>
      </c>
      <c r="U22" s="8" t="n">
        <f aca="false">+U21*$C$14</f>
        <v>-504.81792</v>
      </c>
      <c r="V22" s="8" t="n">
        <f aca="false">+V21*$C$14</f>
        <v>-504.81792</v>
      </c>
      <c r="W22" s="8" t="n">
        <f aca="false">+W21*$C$14</f>
        <v>-504.81792</v>
      </c>
      <c r="X22" s="8" t="n">
        <f aca="false">+X21*$C$14</f>
        <v>-504.81792</v>
      </c>
      <c r="Y22" s="8" t="n">
        <f aca="false">+Y21*$C$14</f>
        <v>-504.81792</v>
      </c>
      <c r="Z22" s="8" t="n">
        <f aca="false">+Z21*$C$14</f>
        <v>-504.81792</v>
      </c>
      <c r="AA22" s="8" t="n">
        <f aca="false">+AA21*$C$14</f>
        <v>-504.81792</v>
      </c>
      <c r="AB22" s="8" t="n">
        <f aca="false">+AB21*$C$14</f>
        <v>-504.81792</v>
      </c>
      <c r="AC22" s="8" t="n">
        <f aca="false">+AC21*$C$14</f>
        <v>-504.81792</v>
      </c>
    </row>
    <row r="23" customFormat="false" ht="12.75" hidden="false" customHeight="false" outlineLevel="0" collapsed="false">
      <c r="C23" s="6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customFormat="false" ht="12.75" hidden="false" customHeight="false" outlineLevel="0" collapsed="false">
      <c r="B24" s="0" t="s">
        <v>20</v>
      </c>
      <c r="C24" s="6"/>
      <c r="D24" s="8" t="n">
        <f aca="false">+D22</f>
        <v>0</v>
      </c>
      <c r="E24" s="8" t="n">
        <f aca="false">+D24+E22</f>
        <v>599.47128</v>
      </c>
      <c r="F24" s="8" t="n">
        <f aca="false">+E24+F22</f>
        <v>1246.9002624</v>
      </c>
      <c r="G24" s="8" t="n">
        <f aca="false">+F24+G22</f>
        <v>1778.2211232</v>
      </c>
      <c r="H24" s="8" t="n">
        <f aca="false">+G24+H22</f>
        <v>2206.0543104</v>
      </c>
      <c r="I24" s="8" t="n">
        <f aca="false">+H24+I22</f>
        <v>2540.4961824</v>
      </c>
      <c r="J24" s="8" t="n">
        <f aca="false">+I24+J22</f>
        <v>2791.6430976</v>
      </c>
      <c r="K24" s="8" t="n">
        <f aca="false">+J24+K22</f>
        <v>3031.4316096</v>
      </c>
      <c r="L24" s="8" t="n">
        <f aca="false">+K24+L22</f>
        <v>3272.4821664</v>
      </c>
      <c r="M24" s="8" t="n">
        <f aca="false">+L24+M22</f>
        <v>3512.2706784</v>
      </c>
      <c r="N24" s="8" t="n">
        <f aca="false">+M24+N22</f>
        <v>3753.3212352</v>
      </c>
      <c r="O24" s="8" t="n">
        <f aca="false">+N24+O22</f>
        <v>3993.1097472</v>
      </c>
      <c r="P24" s="8" t="n">
        <f aca="false">+O24+P22</f>
        <v>4234.160304</v>
      </c>
      <c r="Q24" s="8" t="n">
        <f aca="false">+P24+Q22</f>
        <v>4473.948816</v>
      </c>
      <c r="R24" s="8" t="n">
        <f aca="false">+Q24+R22</f>
        <v>4714.9993728</v>
      </c>
      <c r="S24" s="8" t="n">
        <f aca="false">+R24+S22</f>
        <v>4954.7878848</v>
      </c>
      <c r="T24" s="8" t="n">
        <f aca="false">+S24+T22</f>
        <v>4543.36128</v>
      </c>
      <c r="U24" s="8" t="n">
        <f aca="false">+T24+U22</f>
        <v>4038.54336</v>
      </c>
      <c r="V24" s="8" t="n">
        <f aca="false">+U24+V22</f>
        <v>3533.72544</v>
      </c>
      <c r="W24" s="8" t="n">
        <f aca="false">+V24+W22</f>
        <v>3028.90752</v>
      </c>
      <c r="X24" s="8" t="n">
        <f aca="false">+W24+X22</f>
        <v>2524.0896</v>
      </c>
      <c r="Y24" s="8" t="n">
        <f aca="false">+X24+Y22</f>
        <v>2019.27168</v>
      </c>
      <c r="Z24" s="8" t="n">
        <f aca="false">+Y24+Z22</f>
        <v>1514.45376</v>
      </c>
      <c r="AA24" s="8" t="n">
        <f aca="false">+Z24+AA22</f>
        <v>1009.63584</v>
      </c>
      <c r="AB24" s="8" t="n">
        <f aca="false">+AA24+AB22</f>
        <v>504.81792</v>
      </c>
      <c r="AC24" s="8" t="n">
        <f aca="false">+AB24+AC22</f>
        <v>0</v>
      </c>
    </row>
    <row r="25" customFormat="false" ht="12.75" hidden="false" customHeight="false" outlineLevel="0" collapsed="false">
      <c r="C25" s="6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customFormat="false" ht="12.75" hidden="false" customHeight="false" outlineLevel="0" collapsed="false">
      <c r="A26" s="10" t="s">
        <v>21</v>
      </c>
      <c r="C26" s="6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customFormat="false" ht="12.75" hidden="false" customHeight="false" outlineLevel="0" collapsed="false">
      <c r="B27" s="0" t="s">
        <v>22</v>
      </c>
      <c r="C27" s="6"/>
      <c r="D27" s="8" t="n">
        <f aca="false">+C5</f>
        <v>32460</v>
      </c>
      <c r="E27" s="8" t="n">
        <f aca="false">+D27</f>
        <v>32460</v>
      </c>
      <c r="F27" s="8" t="n">
        <f aca="false">+E27</f>
        <v>32460</v>
      </c>
      <c r="G27" s="8" t="n">
        <f aca="false">+F27</f>
        <v>32460</v>
      </c>
      <c r="H27" s="8" t="n">
        <f aca="false">+G27</f>
        <v>32460</v>
      </c>
      <c r="I27" s="8" t="n">
        <f aca="false">+H27</f>
        <v>32460</v>
      </c>
      <c r="J27" s="8" t="n">
        <f aca="false">+I27</f>
        <v>32460</v>
      </c>
      <c r="K27" s="8" t="n">
        <f aca="false">+J27</f>
        <v>32460</v>
      </c>
      <c r="L27" s="8" t="n">
        <f aca="false">+K27</f>
        <v>32460</v>
      </c>
      <c r="M27" s="8" t="n">
        <f aca="false">+L27</f>
        <v>32460</v>
      </c>
      <c r="N27" s="8" t="n">
        <f aca="false">+M27</f>
        <v>32460</v>
      </c>
      <c r="O27" s="8" t="n">
        <f aca="false">+N27</f>
        <v>32460</v>
      </c>
      <c r="P27" s="8" t="n">
        <f aca="false">+O27</f>
        <v>32460</v>
      </c>
      <c r="Q27" s="8" t="n">
        <f aca="false">+P27</f>
        <v>32460</v>
      </c>
      <c r="R27" s="8" t="n">
        <f aca="false">+Q27</f>
        <v>32460</v>
      </c>
      <c r="S27" s="8" t="n">
        <f aca="false">+R27</f>
        <v>32460</v>
      </c>
      <c r="T27" s="8" t="n">
        <f aca="false">+S27</f>
        <v>32460</v>
      </c>
      <c r="U27" s="8" t="n">
        <f aca="false">+T27</f>
        <v>32460</v>
      </c>
      <c r="V27" s="8" t="n">
        <f aca="false">+U27</f>
        <v>32460</v>
      </c>
      <c r="W27" s="8" t="n">
        <f aca="false">+V27</f>
        <v>32460</v>
      </c>
      <c r="X27" s="8" t="n">
        <f aca="false">+W27</f>
        <v>32460</v>
      </c>
      <c r="Y27" s="8" t="n">
        <f aca="false">+X27</f>
        <v>32460</v>
      </c>
      <c r="Z27" s="8" t="n">
        <f aca="false">+Y27</f>
        <v>32460</v>
      </c>
      <c r="AA27" s="8" t="n">
        <f aca="false">+Z27</f>
        <v>32460</v>
      </c>
      <c r="AB27" s="8" t="n">
        <f aca="false">+AA27</f>
        <v>32460</v>
      </c>
      <c r="AC27" s="8" t="n">
        <f aca="false">+AB27</f>
        <v>32460</v>
      </c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</row>
    <row r="28" customFormat="false" ht="12.75" hidden="false" customHeight="false" outlineLevel="0" collapsed="false">
      <c r="B28" s="0" t="s">
        <v>23</v>
      </c>
      <c r="C28" s="6"/>
      <c r="D28" s="9" t="n">
        <f aca="false">+D39</f>
        <v>0</v>
      </c>
      <c r="E28" s="9" t="n">
        <f aca="false">+E39+D28</f>
        <v>1298.4</v>
      </c>
      <c r="F28" s="9" t="n">
        <f aca="false">+F39+E28</f>
        <v>2596.8</v>
      </c>
      <c r="G28" s="9" t="n">
        <f aca="false">+G39+F28</f>
        <v>3895.2</v>
      </c>
      <c r="H28" s="9" t="n">
        <f aca="false">+H39+G28</f>
        <v>5193.6</v>
      </c>
      <c r="I28" s="9" t="n">
        <f aca="false">+I39+H28</f>
        <v>6492</v>
      </c>
      <c r="J28" s="9" t="n">
        <f aca="false">+J39+I28</f>
        <v>7790.4</v>
      </c>
      <c r="K28" s="9" t="n">
        <f aca="false">+K39+J28</f>
        <v>9088.8</v>
      </c>
      <c r="L28" s="9" t="n">
        <f aca="false">+L39+K28</f>
        <v>10387.2</v>
      </c>
      <c r="M28" s="9" t="n">
        <f aca="false">+M39+L28</f>
        <v>11685.6</v>
      </c>
      <c r="N28" s="9" t="n">
        <f aca="false">+N39+M28</f>
        <v>12984</v>
      </c>
      <c r="O28" s="9" t="n">
        <f aca="false">+O39+N28</f>
        <v>14282.4</v>
      </c>
      <c r="P28" s="9" t="n">
        <f aca="false">+P39+O28</f>
        <v>15580.8</v>
      </c>
      <c r="Q28" s="9" t="n">
        <f aca="false">+Q39+P28</f>
        <v>16879.2</v>
      </c>
      <c r="R28" s="9" t="n">
        <f aca="false">+R39+Q28</f>
        <v>18177.6</v>
      </c>
      <c r="S28" s="9" t="n">
        <f aca="false">+S39+R28</f>
        <v>19476</v>
      </c>
      <c r="T28" s="9" t="n">
        <f aca="false">+T39+S28</f>
        <v>20774.4</v>
      </c>
      <c r="U28" s="9" t="n">
        <f aca="false">+U39+T28</f>
        <v>22072.8</v>
      </c>
      <c r="V28" s="9" t="n">
        <f aca="false">+V39+U28</f>
        <v>23371.2</v>
      </c>
      <c r="W28" s="9" t="n">
        <f aca="false">+W39+V28</f>
        <v>24669.6</v>
      </c>
      <c r="X28" s="9" t="n">
        <f aca="false">+X39+W28</f>
        <v>25968</v>
      </c>
      <c r="Y28" s="9" t="n">
        <f aca="false">+Y39+X28</f>
        <v>27266.4</v>
      </c>
      <c r="Z28" s="9" t="n">
        <f aca="false">+Z39+Y28</f>
        <v>28564.8</v>
      </c>
      <c r="AA28" s="9" t="n">
        <f aca="false">+AA39+Z28</f>
        <v>29863.2</v>
      </c>
      <c r="AB28" s="9" t="n">
        <f aca="false">+AB39+AA28</f>
        <v>31161.6</v>
      </c>
      <c r="AC28" s="9" t="n">
        <f aca="false">+AC39+AB28</f>
        <v>32460</v>
      </c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</row>
    <row r="29" customFormat="false" ht="12.75" hidden="false" customHeight="false" outlineLevel="0" collapsed="false">
      <c r="B29" s="0" t="s">
        <v>24</v>
      </c>
      <c r="C29" s="6"/>
      <c r="D29" s="8" t="n">
        <f aca="false">+D27-D28</f>
        <v>32460</v>
      </c>
      <c r="E29" s="8" t="n">
        <f aca="false">+E27-E28</f>
        <v>31161.6</v>
      </c>
      <c r="F29" s="8" t="n">
        <f aca="false">+F27-F28</f>
        <v>29863.2</v>
      </c>
      <c r="G29" s="8" t="n">
        <f aca="false">+G27-G28</f>
        <v>28564.8</v>
      </c>
      <c r="H29" s="8" t="n">
        <f aca="false">+H27-H28</f>
        <v>27266.4</v>
      </c>
      <c r="I29" s="8" t="n">
        <f aca="false">+I27-I28</f>
        <v>25968</v>
      </c>
      <c r="J29" s="8" t="n">
        <f aca="false">+J27-J28</f>
        <v>24669.6</v>
      </c>
      <c r="K29" s="8" t="n">
        <f aca="false">+K27-K28</f>
        <v>23371.2</v>
      </c>
      <c r="L29" s="8" t="n">
        <f aca="false">+L27-L28</f>
        <v>22072.8</v>
      </c>
      <c r="M29" s="8" t="n">
        <f aca="false">+M27-M28</f>
        <v>20774.4</v>
      </c>
      <c r="N29" s="8" t="n">
        <f aca="false">+N27-N28</f>
        <v>19476</v>
      </c>
      <c r="O29" s="8" t="n">
        <f aca="false">+O27-O28</f>
        <v>18177.6</v>
      </c>
      <c r="P29" s="8" t="n">
        <f aca="false">+P27-P28</f>
        <v>16879.2</v>
      </c>
      <c r="Q29" s="8" t="n">
        <f aca="false">+Q27-Q28</f>
        <v>15580.8</v>
      </c>
      <c r="R29" s="8" t="n">
        <f aca="false">+R27-R28</f>
        <v>14282.4</v>
      </c>
      <c r="S29" s="8" t="n">
        <f aca="false">+S27-S28</f>
        <v>12984</v>
      </c>
      <c r="T29" s="8" t="n">
        <f aca="false">+T27-T28</f>
        <v>11685.6</v>
      </c>
      <c r="U29" s="8" t="n">
        <f aca="false">+U27-U28</f>
        <v>10387.2</v>
      </c>
      <c r="V29" s="8" t="n">
        <f aca="false">+V27-V28</f>
        <v>9088.8</v>
      </c>
      <c r="W29" s="8" t="n">
        <f aca="false">+W27-W28</f>
        <v>7790.39999999999</v>
      </c>
      <c r="X29" s="8" t="n">
        <f aca="false">+X27-X28</f>
        <v>6491.99999999999</v>
      </c>
      <c r="Y29" s="8" t="n">
        <f aca="false">+Y27-Y28</f>
        <v>5193.59999999999</v>
      </c>
      <c r="Z29" s="8" t="n">
        <f aca="false">+Z27-Z28</f>
        <v>3895.19999999999</v>
      </c>
      <c r="AA29" s="8" t="n">
        <f aca="false">+AA27-AA28</f>
        <v>2596.79999999999</v>
      </c>
      <c r="AB29" s="8" t="n">
        <f aca="false">+AB27-AB28</f>
        <v>1298.39999999999</v>
      </c>
      <c r="AC29" s="8" t="n">
        <f aca="false">+AC27-AC28</f>
        <v>0</v>
      </c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</row>
    <row r="30" customFormat="false" ht="12.75" hidden="false" customHeight="false" outlineLevel="0" collapsed="false">
      <c r="C30" s="6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customFormat="false" ht="12.75" hidden="false" customHeight="false" outlineLevel="0" collapsed="false">
      <c r="B31" s="0" t="s">
        <v>25</v>
      </c>
      <c r="C31" s="6"/>
      <c r="D31" s="9" t="n">
        <f aca="false">+D24</f>
        <v>0</v>
      </c>
      <c r="E31" s="9" t="n">
        <f aca="false">+E24</f>
        <v>599.47128</v>
      </c>
      <c r="F31" s="9" t="n">
        <f aca="false">+F24</f>
        <v>1246.9002624</v>
      </c>
      <c r="G31" s="9" t="n">
        <f aca="false">+G24</f>
        <v>1778.2211232</v>
      </c>
      <c r="H31" s="9" t="n">
        <f aca="false">+H24</f>
        <v>2206.0543104</v>
      </c>
      <c r="I31" s="9" t="n">
        <f aca="false">+I24</f>
        <v>2540.4961824</v>
      </c>
      <c r="J31" s="9" t="n">
        <f aca="false">+J24</f>
        <v>2791.6430976</v>
      </c>
      <c r="K31" s="9" t="n">
        <f aca="false">+K24</f>
        <v>3031.4316096</v>
      </c>
      <c r="L31" s="9" t="n">
        <f aca="false">+L24</f>
        <v>3272.4821664</v>
      </c>
      <c r="M31" s="9" t="n">
        <f aca="false">+M24</f>
        <v>3512.2706784</v>
      </c>
      <c r="N31" s="9" t="n">
        <f aca="false">+N24</f>
        <v>3753.3212352</v>
      </c>
      <c r="O31" s="9" t="n">
        <f aca="false">+O24</f>
        <v>3993.1097472</v>
      </c>
      <c r="P31" s="9" t="n">
        <f aca="false">+P24</f>
        <v>4234.160304</v>
      </c>
      <c r="Q31" s="9" t="n">
        <f aca="false">+Q24</f>
        <v>4473.948816</v>
      </c>
      <c r="R31" s="9" t="n">
        <f aca="false">+R24</f>
        <v>4714.9993728</v>
      </c>
      <c r="S31" s="9" t="n">
        <f aca="false">+S24</f>
        <v>4954.7878848</v>
      </c>
      <c r="T31" s="9" t="n">
        <f aca="false">+T24</f>
        <v>4543.36128</v>
      </c>
      <c r="U31" s="9" t="n">
        <f aca="false">+U24</f>
        <v>4038.54336</v>
      </c>
      <c r="V31" s="9" t="n">
        <f aca="false">+V24</f>
        <v>3533.72544</v>
      </c>
      <c r="W31" s="9" t="n">
        <f aca="false">+W24</f>
        <v>3028.90752</v>
      </c>
      <c r="X31" s="9" t="n">
        <f aca="false">+X24</f>
        <v>2524.0896</v>
      </c>
      <c r="Y31" s="9" t="n">
        <f aca="false">+Y24</f>
        <v>2019.27168</v>
      </c>
      <c r="Z31" s="9" t="n">
        <f aca="false">+Z24</f>
        <v>1514.45376</v>
      </c>
      <c r="AA31" s="9" t="n">
        <f aca="false">+AA24</f>
        <v>1009.63584</v>
      </c>
      <c r="AB31" s="9" t="n">
        <f aca="false">+AB24</f>
        <v>504.81792</v>
      </c>
      <c r="AC31" s="9" t="n">
        <f aca="false">+AC24</f>
        <v>0</v>
      </c>
    </row>
    <row r="32" customFormat="false" ht="12.75" hidden="false" customHeight="false" outlineLevel="0" collapsed="false">
      <c r="B32" s="0" t="s">
        <v>26</v>
      </c>
      <c r="C32" s="6"/>
      <c r="D32" s="8" t="n">
        <f aca="false">+D29-D31</f>
        <v>32460</v>
      </c>
      <c r="E32" s="8" t="n">
        <f aca="false">+E29-E31</f>
        <v>30562.12872</v>
      </c>
      <c r="F32" s="8" t="n">
        <f aca="false">+F29-F31</f>
        <v>28616.2997376</v>
      </c>
      <c r="G32" s="8" t="n">
        <f aca="false">+G29-G31</f>
        <v>26786.5788768</v>
      </c>
      <c r="H32" s="8" t="n">
        <f aca="false">+H29-H31</f>
        <v>25060.3456896</v>
      </c>
      <c r="I32" s="8" t="n">
        <f aca="false">+I29-I31</f>
        <v>23427.5038176</v>
      </c>
      <c r="J32" s="8" t="n">
        <f aca="false">+J29-J31</f>
        <v>21877.9569024</v>
      </c>
      <c r="K32" s="8" t="n">
        <f aca="false">+K29-K31</f>
        <v>20339.7683904</v>
      </c>
      <c r="L32" s="8" t="n">
        <f aca="false">+L29-L31</f>
        <v>18800.3178336</v>
      </c>
      <c r="M32" s="8" t="n">
        <f aca="false">+M29-M31</f>
        <v>17262.1293216</v>
      </c>
      <c r="N32" s="8" t="n">
        <f aca="false">+N29-N31</f>
        <v>15722.6787648</v>
      </c>
      <c r="O32" s="8" t="n">
        <f aca="false">+O29-O31</f>
        <v>14184.4902528</v>
      </c>
      <c r="P32" s="8" t="n">
        <f aca="false">+P29-P31</f>
        <v>12645.039696</v>
      </c>
      <c r="Q32" s="8" t="n">
        <f aca="false">+Q29-Q31</f>
        <v>11106.851184</v>
      </c>
      <c r="R32" s="8" t="n">
        <f aca="false">+R29-R31</f>
        <v>9567.4006272</v>
      </c>
      <c r="S32" s="8" t="n">
        <f aca="false">+S29-S31</f>
        <v>8029.2121152</v>
      </c>
      <c r="T32" s="8" t="n">
        <f aca="false">+T29-T31</f>
        <v>7142.23872</v>
      </c>
      <c r="U32" s="8" t="n">
        <f aca="false">+U29-U31</f>
        <v>6348.65664</v>
      </c>
      <c r="V32" s="8" t="n">
        <f aca="false">+V29-V31</f>
        <v>5555.07456</v>
      </c>
      <c r="W32" s="8" t="n">
        <f aca="false">+W29-W31</f>
        <v>4761.49247999999</v>
      </c>
      <c r="X32" s="8" t="n">
        <f aca="false">+X29-X31</f>
        <v>3967.91039999999</v>
      </c>
      <c r="Y32" s="8" t="n">
        <f aca="false">+Y29-Y31</f>
        <v>3174.32831999999</v>
      </c>
      <c r="Z32" s="8" t="n">
        <f aca="false">+Z29-Z31</f>
        <v>2380.74623999999</v>
      </c>
      <c r="AA32" s="8" t="n">
        <f aca="false">+AA29-AA31</f>
        <v>1587.16415999999</v>
      </c>
      <c r="AB32" s="8" t="n">
        <f aca="false">+AB29-AB31</f>
        <v>793.582079999987</v>
      </c>
      <c r="AC32" s="8" t="n">
        <f aca="false">+AC29-AC31</f>
        <v>0</v>
      </c>
    </row>
    <row r="33" customFormat="false" ht="12.75" hidden="false" customHeight="false" outlineLevel="0" collapsed="false">
      <c r="C33" s="6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customFormat="false" ht="12.75" hidden="false" customHeight="false" outlineLevel="0" collapsed="false">
      <c r="C34" s="6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customFormat="false" ht="12.75" hidden="false" customHeight="false" outlineLevel="0" collapsed="false">
      <c r="A35" s="7" t="s">
        <v>27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customFormat="false" ht="12.75" hidden="false" customHeight="false" outlineLevel="0" collapsed="false">
      <c r="B36" s="0" t="s">
        <v>28</v>
      </c>
      <c r="D36" s="8" t="n">
        <v>0</v>
      </c>
      <c r="E36" s="8" t="n">
        <f aca="false">+D32*D97*$C$11</f>
        <v>2109.9</v>
      </c>
      <c r="F36" s="8" t="n">
        <f aca="false">+E32*E97*$C$11</f>
        <v>1986.5383668</v>
      </c>
      <c r="G36" s="8" t="n">
        <f aca="false">+F32*F97*$C$11</f>
        <v>1860.059482944</v>
      </c>
      <c r="H36" s="8" t="n">
        <f aca="false">+G32*G97*$C$11</f>
        <v>1741.127626992</v>
      </c>
      <c r="I36" s="8" t="n">
        <f aca="false">+H32*H97*$C$11</f>
        <v>1628.922469824</v>
      </c>
      <c r="J36" s="8" t="n">
        <f aca="false">+I32*I97*$C$11</f>
        <v>1522.787748144</v>
      </c>
      <c r="K36" s="8" t="n">
        <f aca="false">+J32*J97*$C$11</f>
        <v>1422.067198656</v>
      </c>
      <c r="L36" s="8" t="n">
        <f aca="false">+K32*K97*$C$11</f>
        <v>1322.084945376</v>
      </c>
      <c r="M36" s="8" t="n">
        <f aca="false">+L32*L97*$C$11</f>
        <v>1222.020659184</v>
      </c>
      <c r="N36" s="8" t="n">
        <f aca="false">+M32*M97*$C$11</f>
        <v>1122.038405904</v>
      </c>
      <c r="O36" s="8" t="n">
        <f aca="false">+N32*N97*$C$11</f>
        <v>1021.974119712</v>
      </c>
      <c r="P36" s="8" t="n">
        <f aca="false">+O32*O97*$C$11</f>
        <v>921.991866432</v>
      </c>
      <c r="Q36" s="8" t="n">
        <f aca="false">+P32*P97*$C$11</f>
        <v>821.92758024</v>
      </c>
      <c r="R36" s="8" t="n">
        <f aca="false">+Q32*Q97*$C$11</f>
        <v>721.94532696</v>
      </c>
      <c r="S36" s="8" t="n">
        <f aca="false">+R32*R97*$C$11</f>
        <v>621.881040768</v>
      </c>
      <c r="T36" s="8" t="n">
        <f aca="false">+S32*S97*$C$11</f>
        <v>521.898787488</v>
      </c>
      <c r="U36" s="8" t="n">
        <f aca="false">+T32*T97*$C$11</f>
        <v>464.2455168</v>
      </c>
      <c r="V36" s="8" t="n">
        <f aca="false">+U32*U97*$C$11</f>
        <v>412.6626816</v>
      </c>
      <c r="W36" s="8" t="n">
        <f aca="false">+V32*V97*$C$11</f>
        <v>361.0798464</v>
      </c>
      <c r="X36" s="8" t="n">
        <f aca="false">+W32*W97*$C$11</f>
        <v>309.4970112</v>
      </c>
      <c r="Y36" s="8" t="n">
        <f aca="false">+X32*X97*$C$11</f>
        <v>257.914176</v>
      </c>
      <c r="Z36" s="8" t="n">
        <f aca="false">+Y32*Y97*$C$11</f>
        <v>206.331340799999</v>
      </c>
      <c r="AA36" s="8" t="n">
        <f aca="false">+Z32*Z97*$C$11</f>
        <v>154.748505599999</v>
      </c>
      <c r="AB36" s="8" t="n">
        <f aca="false">+AA32*AA97*$C$11</f>
        <v>103.165670399999</v>
      </c>
      <c r="AC36" s="8" t="n">
        <f aca="false">+AB32*AB97*$C$11</f>
        <v>51.5828351999991</v>
      </c>
    </row>
    <row r="37" customFormat="false" ht="12.75" hidden="false" customHeight="false" outlineLevel="0" collapsed="false">
      <c r="B37" s="0" t="s">
        <v>29</v>
      </c>
      <c r="D37" s="8" t="n">
        <v>0</v>
      </c>
      <c r="E37" s="8" t="n">
        <f aca="false">+(E36/(1-$C$14))*($C$14)</f>
        <v>1342.16151832461</v>
      </c>
      <c r="F37" s="8" t="n">
        <f aca="false">+(F36/(1-$C$14))*($C$14)</f>
        <v>1263.6880186712</v>
      </c>
      <c r="G37" s="8" t="n">
        <f aca="false">+(G36/(1-$C$14))*($C$14)</f>
        <v>1183.23155590417</v>
      </c>
      <c r="H37" s="8" t="n">
        <f aca="false">+(H36/(1-$C$14))*($C$14)</f>
        <v>1107.57595120172</v>
      </c>
      <c r="I37" s="8" t="n">
        <f aca="false">+(I36/(1-$C$14))*($C$14)</f>
        <v>1036.19937216553</v>
      </c>
      <c r="J37" s="8" t="n">
        <f aca="false">+(J36/(1-$C$14))*($C$14)</f>
        <v>968.684352876943</v>
      </c>
      <c r="K37" s="8" t="n">
        <f aca="false">+(K36/(1-$C$14))*($C$14)</f>
        <v>904.613427417298</v>
      </c>
      <c r="L37" s="8" t="n">
        <f aca="false">+(L36/(1-$C$14))*($C$14)</f>
        <v>841.012151116147</v>
      </c>
      <c r="M37" s="8" t="n">
        <f aca="false">+(M36/(1-$C$14))*($C$14)</f>
        <v>777.358691575162</v>
      </c>
      <c r="N37" s="8" t="n">
        <f aca="false">+(N36/(1-$C$14))*($C$14)</f>
        <v>713.757415274011</v>
      </c>
      <c r="O37" s="8" t="n">
        <f aca="false">+(O36/(1-$C$14))*($C$14)</f>
        <v>650.103955733026</v>
      </c>
      <c r="P37" s="8" t="n">
        <f aca="false">+(P36/(1-$C$14))*($C$14)</f>
        <v>586.502679431874</v>
      </c>
      <c r="Q37" s="8" t="n">
        <f aca="false">+(Q36/(1-$C$14))*($C$14)</f>
        <v>522.84921989089</v>
      </c>
      <c r="R37" s="8" t="n">
        <f aca="false">+(R36/(1-$C$14))*($C$14)</f>
        <v>459.247943589738</v>
      </c>
      <c r="S37" s="8" t="n">
        <f aca="false">+(S36/(1-$C$14))*($C$14)</f>
        <v>395.594484048754</v>
      </c>
      <c r="T37" s="8" t="n">
        <f aca="false">+(T36/(1-$C$14))*($C$14)</f>
        <v>331.993207747602</v>
      </c>
      <c r="U37" s="8" t="n">
        <f aca="false">+(U36/(1-$C$14))*($C$14)</f>
        <v>295.3184832</v>
      </c>
      <c r="V37" s="8" t="n">
        <f aca="false">+(V36/(1-$C$14))*($C$14)</f>
        <v>262.5053184</v>
      </c>
      <c r="W37" s="8" t="n">
        <f aca="false">+(W36/(1-$C$14))*($C$14)</f>
        <v>229.6921536</v>
      </c>
      <c r="X37" s="8" t="n">
        <f aca="false">+(X36/(1-$C$14))*($C$14)</f>
        <v>196.8789888</v>
      </c>
      <c r="Y37" s="8" t="n">
        <f aca="false">+(Y36/(1-$C$14))*($C$14)</f>
        <v>164.065824</v>
      </c>
      <c r="Z37" s="8" t="n">
        <f aca="false">+(Z36/(1-$C$14))*($C$14)</f>
        <v>131.2526592</v>
      </c>
      <c r="AA37" s="8" t="n">
        <f aca="false">+(AA36/(1-$C$14))*($C$14)</f>
        <v>98.4394943999996</v>
      </c>
      <c r="AB37" s="8" t="n">
        <f aca="false">+(AB36/(1-$C$14))*($C$14)</f>
        <v>65.6263295999995</v>
      </c>
      <c r="AC37" s="8" t="n">
        <f aca="false">+(AC36/(1-$C$14))*($C$14)</f>
        <v>32.8131647999994</v>
      </c>
    </row>
    <row r="38" customFormat="false" ht="12.75" hidden="false" customHeight="false" outlineLevel="0" collapsed="false">
      <c r="B38" s="0" t="s">
        <v>9</v>
      </c>
      <c r="D38" s="8" t="n">
        <v>0</v>
      </c>
      <c r="E38" s="8" t="n">
        <f aca="false">+D32*D96*$C$10</f>
        <v>1298.4</v>
      </c>
      <c r="F38" s="8" t="n">
        <f aca="false">+E32*E96*$C$10</f>
        <v>1222.4851488</v>
      </c>
      <c r="G38" s="8" t="n">
        <f aca="false">+F32*F96*$C$10</f>
        <v>1144.651989504</v>
      </c>
      <c r="H38" s="8" t="n">
        <f aca="false">+G32*G96*$C$10</f>
        <v>1071.463155072</v>
      </c>
      <c r="I38" s="8" t="n">
        <f aca="false">+H32*H96*$C$10</f>
        <v>1002.413827584</v>
      </c>
      <c r="J38" s="8" t="n">
        <f aca="false">+I32*I96*$C$10</f>
        <v>937.100152704</v>
      </c>
      <c r="K38" s="8" t="n">
        <f aca="false">+J32*J96*$C$10</f>
        <v>875.118276096</v>
      </c>
      <c r="L38" s="8" t="n">
        <f aca="false">+K32*K96*$C$10</f>
        <v>813.590735616</v>
      </c>
      <c r="M38" s="8" t="n">
        <f aca="false">+L32*L96*$C$10</f>
        <v>752.012713344</v>
      </c>
      <c r="N38" s="8" t="n">
        <f aca="false">+M32*M96*$C$10</f>
        <v>690.485172864</v>
      </c>
      <c r="O38" s="8" t="n">
        <f aca="false">+N32*N96*$C$10</f>
        <v>628.907150592</v>
      </c>
      <c r="P38" s="8" t="n">
        <f aca="false">+O32*O96*$C$10</f>
        <v>567.379610112</v>
      </c>
      <c r="Q38" s="8" t="n">
        <f aca="false">+P32*P96*$C$10</f>
        <v>505.80158784</v>
      </c>
      <c r="R38" s="8" t="n">
        <f aca="false">+Q32*Q96*$C$10</f>
        <v>444.27404736</v>
      </c>
      <c r="S38" s="8" t="n">
        <f aca="false">+R32*R96*$C$10</f>
        <v>382.696025088</v>
      </c>
      <c r="T38" s="8" t="n">
        <f aca="false">+S32*S96*$C$10</f>
        <v>321.168484608</v>
      </c>
      <c r="U38" s="8" t="n">
        <f aca="false">+T32*T96*$C$10</f>
        <v>285.6895488</v>
      </c>
      <c r="V38" s="8" t="n">
        <f aca="false">+U32*U96*$C$10</f>
        <v>253.9462656</v>
      </c>
      <c r="W38" s="8" t="n">
        <f aca="false">+V32*V96*$C$10</f>
        <v>222.2029824</v>
      </c>
      <c r="X38" s="8" t="n">
        <f aca="false">+W32*W96*$C$10</f>
        <v>190.4596992</v>
      </c>
      <c r="Y38" s="8" t="n">
        <f aca="false">+X32*X96*$C$10</f>
        <v>158.716416</v>
      </c>
      <c r="Z38" s="8" t="n">
        <f aca="false">+Y32*Y96*$C$10</f>
        <v>126.9731328</v>
      </c>
      <c r="AA38" s="8" t="n">
        <f aca="false">+Z32*Z96*$C$10</f>
        <v>95.2298495999996</v>
      </c>
      <c r="AB38" s="8" t="n">
        <f aca="false">+AA32*AA96*$C$10</f>
        <v>63.4865663999995</v>
      </c>
      <c r="AC38" s="8" t="n">
        <f aca="false">+AB32*AB96*$C$10</f>
        <v>31.7432831999995</v>
      </c>
    </row>
    <row r="39" customFormat="false" ht="12.75" hidden="false" customHeight="false" outlineLevel="0" collapsed="false">
      <c r="B39" s="0" t="s">
        <v>30</v>
      </c>
      <c r="D39" s="8" t="n">
        <v>0</v>
      </c>
      <c r="E39" s="8" t="n">
        <f aca="false">+$C$5*$C$16</f>
        <v>1298.4</v>
      </c>
      <c r="F39" s="8" t="n">
        <f aca="false">+$C$5*$C$16</f>
        <v>1298.4</v>
      </c>
      <c r="G39" s="8" t="n">
        <f aca="false">+$C$5*$C$16</f>
        <v>1298.4</v>
      </c>
      <c r="H39" s="8" t="n">
        <f aca="false">+$C$5*$C$16</f>
        <v>1298.4</v>
      </c>
      <c r="I39" s="8" t="n">
        <f aca="false">+$C$5*$C$16</f>
        <v>1298.4</v>
      </c>
      <c r="J39" s="8" t="n">
        <f aca="false">+$C$5*$C$16</f>
        <v>1298.4</v>
      </c>
      <c r="K39" s="8" t="n">
        <f aca="false">+$C$5*$C$16</f>
        <v>1298.4</v>
      </c>
      <c r="L39" s="8" t="n">
        <f aca="false">+$C$5*$C$16</f>
        <v>1298.4</v>
      </c>
      <c r="M39" s="8" t="n">
        <f aca="false">+$C$5*$C$16</f>
        <v>1298.4</v>
      </c>
      <c r="N39" s="8" t="n">
        <f aca="false">+$C$5*$C$16</f>
        <v>1298.4</v>
      </c>
      <c r="O39" s="8" t="n">
        <f aca="false">+$C$5*$C$16</f>
        <v>1298.4</v>
      </c>
      <c r="P39" s="8" t="n">
        <f aca="false">+$C$5*$C$16</f>
        <v>1298.4</v>
      </c>
      <c r="Q39" s="8" t="n">
        <f aca="false">+$C$5*$C$16</f>
        <v>1298.4</v>
      </c>
      <c r="R39" s="8" t="n">
        <f aca="false">+$C$5*$C$16</f>
        <v>1298.4</v>
      </c>
      <c r="S39" s="8" t="n">
        <f aca="false">+$C$5*$C$16</f>
        <v>1298.4</v>
      </c>
      <c r="T39" s="8" t="n">
        <f aca="false">+$C$5*$C$16</f>
        <v>1298.4</v>
      </c>
      <c r="U39" s="8" t="n">
        <f aca="false">+$C$5*$C$16</f>
        <v>1298.4</v>
      </c>
      <c r="V39" s="8" t="n">
        <f aca="false">+$C$5*$C$16</f>
        <v>1298.4</v>
      </c>
      <c r="W39" s="8" t="n">
        <f aca="false">+$C$5*$C$16</f>
        <v>1298.4</v>
      </c>
      <c r="X39" s="8" t="n">
        <f aca="false">+$C$5*$C$16</f>
        <v>1298.4</v>
      </c>
      <c r="Y39" s="8" t="n">
        <f aca="false">+$C$5*$C$16</f>
        <v>1298.4</v>
      </c>
      <c r="Z39" s="8" t="n">
        <f aca="false">+$C$5*$C$16</f>
        <v>1298.4</v>
      </c>
      <c r="AA39" s="8" t="n">
        <f aca="false">+$C$5*$C$16</f>
        <v>1298.4</v>
      </c>
      <c r="AB39" s="8" t="n">
        <f aca="false">+$C$5*$C$16</f>
        <v>1298.4</v>
      </c>
      <c r="AC39" s="8" t="n">
        <f aca="false">+$C$5*$C$16</f>
        <v>1298.4</v>
      </c>
    </row>
    <row r="40" customFormat="false" ht="12.75" hidden="false" customHeight="false" outlineLevel="0" collapsed="false">
      <c r="B40" s="0" t="s">
        <v>11</v>
      </c>
      <c r="D40" s="8" t="n">
        <v>0</v>
      </c>
      <c r="E40" s="8" t="n">
        <f aca="false">+$C$5*$C$12</f>
        <v>129.84</v>
      </c>
      <c r="F40" s="8" t="n">
        <f aca="false">+E40</f>
        <v>129.84</v>
      </c>
      <c r="G40" s="8" t="n">
        <f aca="false">+F40</f>
        <v>129.84</v>
      </c>
      <c r="H40" s="8" t="n">
        <f aca="false">+G40</f>
        <v>129.84</v>
      </c>
      <c r="I40" s="8" t="n">
        <f aca="false">+H40</f>
        <v>129.84</v>
      </c>
      <c r="J40" s="8" t="n">
        <f aca="false">+I40</f>
        <v>129.84</v>
      </c>
      <c r="K40" s="8" t="n">
        <f aca="false">+J40</f>
        <v>129.84</v>
      </c>
      <c r="L40" s="8" t="n">
        <f aca="false">+K40</f>
        <v>129.84</v>
      </c>
      <c r="M40" s="8" t="n">
        <f aca="false">+L40</f>
        <v>129.84</v>
      </c>
      <c r="N40" s="8" t="n">
        <f aca="false">+M40</f>
        <v>129.84</v>
      </c>
      <c r="O40" s="8" t="n">
        <f aca="false">+N40</f>
        <v>129.84</v>
      </c>
      <c r="P40" s="8" t="n">
        <f aca="false">+O40</f>
        <v>129.84</v>
      </c>
      <c r="Q40" s="8" t="n">
        <f aca="false">+P40</f>
        <v>129.84</v>
      </c>
      <c r="R40" s="8" t="n">
        <f aca="false">+Q40</f>
        <v>129.84</v>
      </c>
      <c r="S40" s="8" t="n">
        <f aca="false">+R40</f>
        <v>129.84</v>
      </c>
      <c r="T40" s="8" t="n">
        <f aca="false">+S40</f>
        <v>129.84</v>
      </c>
      <c r="U40" s="8" t="n">
        <f aca="false">+T40</f>
        <v>129.84</v>
      </c>
      <c r="V40" s="8" t="n">
        <f aca="false">+U40</f>
        <v>129.84</v>
      </c>
      <c r="W40" s="8" t="n">
        <f aca="false">+V40</f>
        <v>129.84</v>
      </c>
      <c r="X40" s="8" t="n">
        <f aca="false">+W40</f>
        <v>129.84</v>
      </c>
      <c r="Y40" s="8" t="n">
        <f aca="false">+X40</f>
        <v>129.84</v>
      </c>
      <c r="Z40" s="8" t="n">
        <f aca="false">+Y40</f>
        <v>129.84</v>
      </c>
      <c r="AA40" s="8" t="n">
        <f aca="false">+Z40</f>
        <v>129.84</v>
      </c>
      <c r="AB40" s="8" t="n">
        <f aca="false">+AA40</f>
        <v>129.84</v>
      </c>
      <c r="AC40" s="8" t="n">
        <f aca="false">+AB40</f>
        <v>129.84</v>
      </c>
    </row>
    <row r="41" customFormat="false" ht="12.75" hidden="false" customHeight="false" outlineLevel="0" collapsed="false">
      <c r="B41" s="0" t="s">
        <v>12</v>
      </c>
      <c r="D41" s="9" t="n">
        <v>0</v>
      </c>
      <c r="E41" s="8" t="n">
        <f aca="false">+$C$5*$C$13</f>
        <v>649.2</v>
      </c>
      <c r="F41" s="9" t="n">
        <f aca="false">+E41</f>
        <v>649.2</v>
      </c>
      <c r="G41" s="9" t="n">
        <f aca="false">+F41</f>
        <v>649.2</v>
      </c>
      <c r="H41" s="9" t="n">
        <f aca="false">+G41</f>
        <v>649.2</v>
      </c>
      <c r="I41" s="9" t="n">
        <f aca="false">+H41</f>
        <v>649.2</v>
      </c>
      <c r="J41" s="9" t="n">
        <f aca="false">+I41</f>
        <v>649.2</v>
      </c>
      <c r="K41" s="9" t="n">
        <f aca="false">+J41</f>
        <v>649.2</v>
      </c>
      <c r="L41" s="9" t="n">
        <f aca="false">+K41</f>
        <v>649.2</v>
      </c>
      <c r="M41" s="9" t="n">
        <f aca="false">+L41</f>
        <v>649.2</v>
      </c>
      <c r="N41" s="9" t="n">
        <f aca="false">+M41</f>
        <v>649.2</v>
      </c>
      <c r="O41" s="9" t="n">
        <f aca="false">+N41</f>
        <v>649.2</v>
      </c>
      <c r="P41" s="9" t="n">
        <f aca="false">+O41</f>
        <v>649.2</v>
      </c>
      <c r="Q41" s="9" t="n">
        <f aca="false">+P41</f>
        <v>649.2</v>
      </c>
      <c r="R41" s="9" t="n">
        <f aca="false">+Q41</f>
        <v>649.2</v>
      </c>
      <c r="S41" s="9" t="n">
        <f aca="false">+R41</f>
        <v>649.2</v>
      </c>
      <c r="T41" s="9" t="n">
        <f aca="false">+S41</f>
        <v>649.2</v>
      </c>
      <c r="U41" s="9" t="n">
        <f aca="false">+T41</f>
        <v>649.2</v>
      </c>
      <c r="V41" s="9" t="n">
        <f aca="false">+U41</f>
        <v>649.2</v>
      </c>
      <c r="W41" s="9" t="n">
        <f aca="false">+V41</f>
        <v>649.2</v>
      </c>
      <c r="X41" s="9" t="n">
        <f aca="false">+W41</f>
        <v>649.2</v>
      </c>
      <c r="Y41" s="9" t="n">
        <f aca="false">+X41</f>
        <v>649.2</v>
      </c>
      <c r="Z41" s="9" t="n">
        <f aca="false">+Y41</f>
        <v>649.2</v>
      </c>
      <c r="AA41" s="9" t="n">
        <f aca="false">+Z41</f>
        <v>649.2</v>
      </c>
      <c r="AB41" s="9" t="n">
        <f aca="false">+AA41</f>
        <v>649.2</v>
      </c>
      <c r="AC41" s="9" t="n">
        <f aca="false">+AB41</f>
        <v>649.2</v>
      </c>
    </row>
    <row r="42" customFormat="false" ht="12.75" hidden="false" customHeight="false" outlineLevel="0" collapsed="false">
      <c r="B42" s="0" t="s">
        <v>31</v>
      </c>
      <c r="D42" s="8" t="n">
        <f aca="false">SUM(D36:D41)</f>
        <v>0</v>
      </c>
      <c r="E42" s="8" t="n">
        <f aca="false">SUM(E36:E41)</f>
        <v>6827.90151832461</v>
      </c>
      <c r="F42" s="8" t="n">
        <f aca="false">SUM(F36:F41)</f>
        <v>6550.1515342712</v>
      </c>
      <c r="G42" s="8" t="n">
        <f aca="false">SUM(G36:G41)</f>
        <v>6265.38302835217</v>
      </c>
      <c r="H42" s="8" t="n">
        <f aca="false">SUM(H36:H41)</f>
        <v>5997.60673326572</v>
      </c>
      <c r="I42" s="8" t="n">
        <f aca="false">SUM(I36:I41)</f>
        <v>5744.97566957353</v>
      </c>
      <c r="J42" s="8" t="n">
        <f aca="false">SUM(J36:J41)</f>
        <v>5506.01225372494</v>
      </c>
      <c r="K42" s="8" t="n">
        <f aca="false">SUM(K36:K41)</f>
        <v>5279.2389021693</v>
      </c>
      <c r="L42" s="8" t="n">
        <f aca="false">SUM(L36:L41)</f>
        <v>5054.12783210815</v>
      </c>
      <c r="M42" s="8" t="n">
        <f aca="false">SUM(M36:M41)</f>
        <v>4828.83206410316</v>
      </c>
      <c r="N42" s="8" t="n">
        <f aca="false">SUM(N36:N41)</f>
        <v>4603.72099404201</v>
      </c>
      <c r="O42" s="8" t="n">
        <f aca="false">SUM(O36:O41)</f>
        <v>4378.42522603703</v>
      </c>
      <c r="P42" s="8" t="n">
        <f aca="false">SUM(P36:P41)</f>
        <v>4153.31415597588</v>
      </c>
      <c r="Q42" s="8" t="n">
        <f aca="false">SUM(Q36:Q41)</f>
        <v>3928.01838797089</v>
      </c>
      <c r="R42" s="8" t="n">
        <f aca="false">SUM(R36:R41)</f>
        <v>3702.90731790974</v>
      </c>
      <c r="S42" s="8" t="n">
        <f aca="false">SUM(S36:S41)</f>
        <v>3477.61154990475</v>
      </c>
      <c r="T42" s="8" t="n">
        <f aca="false">SUM(T36:T41)</f>
        <v>3252.5004798436</v>
      </c>
      <c r="U42" s="8" t="n">
        <f aca="false">SUM(U36:U41)</f>
        <v>3122.6935488</v>
      </c>
      <c r="V42" s="8" t="n">
        <f aca="false">SUM(V36:V41)</f>
        <v>3006.5542656</v>
      </c>
      <c r="W42" s="8" t="n">
        <f aca="false">SUM(W36:W41)</f>
        <v>2890.4149824</v>
      </c>
      <c r="X42" s="8" t="n">
        <f aca="false">SUM(X36:X41)</f>
        <v>2774.2756992</v>
      </c>
      <c r="Y42" s="8" t="n">
        <f aca="false">SUM(Y36:Y41)</f>
        <v>2658.136416</v>
      </c>
      <c r="Z42" s="8" t="n">
        <f aca="false">SUM(Z36:Z41)</f>
        <v>2541.9971328</v>
      </c>
      <c r="AA42" s="8" t="n">
        <f aca="false">SUM(AA36:AA41)</f>
        <v>2425.8578496</v>
      </c>
      <c r="AB42" s="8" t="n">
        <f aca="false">SUM(AB36:AB41)</f>
        <v>2309.7185664</v>
      </c>
      <c r="AC42" s="8" t="n">
        <f aca="false">SUM(AC36:AC41)</f>
        <v>2193.5792832</v>
      </c>
    </row>
    <row r="43" customFormat="false" ht="12.75" hidden="false" customHeight="false" outlineLevel="0" collapsed="false">
      <c r="D43" s="13" t="s">
        <v>32</v>
      </c>
      <c r="E43" s="14" t="n">
        <f aca="false">+E42/365/300</f>
        <v>0.0623552650075307</v>
      </c>
      <c r="F43" s="14" t="n">
        <f aca="false">+F42/365/300</f>
        <v>0.0598187354727964</v>
      </c>
      <c r="G43" s="14" t="n">
        <f aca="false">+G42/365/300</f>
        <v>0.057218109847965</v>
      </c>
      <c r="H43" s="14" t="n">
        <f aca="false">+H42/365/300</f>
        <v>0.0547726642307372</v>
      </c>
      <c r="I43" s="14" t="n">
        <f aca="false">+I42/365/300</f>
        <v>0.052465531228982</v>
      </c>
      <c r="J43" s="14" t="n">
        <f aca="false">+J42/365/300</f>
        <v>0.0502832169289949</v>
      </c>
      <c r="K43" s="14" t="n">
        <f aca="false">+K42/365/300</f>
        <v>0.0482122274170712</v>
      </c>
      <c r="L43" s="14" t="n">
        <f aca="false">+L42/365/300</f>
        <v>0.0461564185580653</v>
      </c>
      <c r="M43" s="14" t="n">
        <f aca="false">+M42/365/300</f>
        <v>0.0440989229598462</v>
      </c>
      <c r="N43" s="14" t="n">
        <f aca="false">+N42/365/300</f>
        <v>0.0420431141008403</v>
      </c>
      <c r="O43" s="14" t="n">
        <f aca="false">+O42/365/300</f>
        <v>0.0399856185026213</v>
      </c>
      <c r="P43" s="14" t="n">
        <f aca="false">+P42/365/300</f>
        <v>0.0379298096436153</v>
      </c>
      <c r="Q43" s="14" t="n">
        <f aca="false">+Q42/365/300</f>
        <v>0.0358723140453963</v>
      </c>
      <c r="R43" s="14" t="n">
        <f aca="false">+R42/365/300</f>
        <v>0.0338165051863903</v>
      </c>
      <c r="S43" s="14" t="n">
        <f aca="false">+S42/365/300</f>
        <v>0.0317590095881713</v>
      </c>
      <c r="T43" s="14" t="n">
        <f aca="false">+T42/365/300</f>
        <v>0.0297032007291653</v>
      </c>
      <c r="U43" s="14" t="n">
        <f aca="false">+U42/365/300</f>
        <v>0.0285177493041096</v>
      </c>
      <c r="V43" s="14" t="n">
        <f aca="false">+V42/365/300</f>
        <v>0.0274571165808219</v>
      </c>
      <c r="W43" s="14" t="n">
        <f aca="false">+W42/365/300</f>
        <v>0.0263964838575342</v>
      </c>
      <c r="X43" s="14" t="n">
        <f aca="false">+X42/365/300</f>
        <v>0.0253358511342466</v>
      </c>
      <c r="Y43" s="14" t="n">
        <f aca="false">+Y42/365/300</f>
        <v>0.0242752184109589</v>
      </c>
      <c r="Z43" s="14" t="n">
        <f aca="false">+Z42/365/300</f>
        <v>0.0232145856876712</v>
      </c>
      <c r="AA43" s="14" t="n">
        <f aca="false">+AA42/365/300</f>
        <v>0.0221539529643836</v>
      </c>
      <c r="AB43" s="14" t="n">
        <f aca="false">+AB42/365/300</f>
        <v>0.0210933202410959</v>
      </c>
      <c r="AC43" s="14" t="n">
        <f aca="false">+AC42/365/300</f>
        <v>0.0200326875178082</v>
      </c>
    </row>
    <row r="44" customFormat="false" ht="12.75" hidden="false" customHeight="false" outlineLevel="0" collapsed="false">
      <c r="B44" s="15"/>
      <c r="D44" s="8"/>
      <c r="E44" s="8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customFormat="false" ht="12.75" hidden="false" customHeight="false" outlineLevel="0" collapsed="false">
      <c r="D45" s="8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customFormat="false" ht="12.75" hidden="false" customHeight="false" outlineLevel="0" collapsed="false">
      <c r="D46" s="8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customFormat="false" ht="12.75" hidden="false" customHeight="false" outlineLevel="0" collapsed="false">
      <c r="A47" s="10" t="s">
        <v>33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customFormat="false" ht="12.75" hidden="false" customHeight="false" outlineLevel="0" collapsed="false">
      <c r="B48" s="0" t="s">
        <v>34</v>
      </c>
      <c r="D48" s="8"/>
      <c r="E48" s="8" t="n">
        <v>1</v>
      </c>
      <c r="F48" s="8" t="n">
        <v>0</v>
      </c>
      <c r="G48" s="8" t="n">
        <v>0</v>
      </c>
      <c r="H48" s="8" t="n">
        <v>0</v>
      </c>
      <c r="I48" s="8" t="n">
        <v>1</v>
      </c>
      <c r="J48" s="8" t="n">
        <v>0</v>
      </c>
      <c r="K48" s="8" t="n">
        <v>0</v>
      </c>
      <c r="L48" s="8" t="n">
        <v>0</v>
      </c>
      <c r="M48" s="8" t="n">
        <v>1</v>
      </c>
      <c r="N48" s="8" t="n">
        <v>0</v>
      </c>
      <c r="O48" s="8" t="n">
        <v>0</v>
      </c>
      <c r="P48" s="8" t="n">
        <v>0</v>
      </c>
      <c r="Q48" s="8" t="n">
        <v>1</v>
      </c>
      <c r="R48" s="8" t="n">
        <v>0</v>
      </c>
      <c r="S48" s="8" t="n">
        <v>0</v>
      </c>
      <c r="T48" s="8" t="n">
        <v>0</v>
      </c>
      <c r="U48" s="8" t="n">
        <v>1</v>
      </c>
      <c r="V48" s="8" t="n">
        <v>0</v>
      </c>
      <c r="W48" s="8" t="n">
        <v>0</v>
      </c>
      <c r="X48" s="8" t="n">
        <v>0</v>
      </c>
      <c r="Y48" s="8" t="n">
        <v>1</v>
      </c>
      <c r="Z48" s="8" t="n">
        <v>0</v>
      </c>
      <c r="AA48" s="8" t="n">
        <v>0</v>
      </c>
      <c r="AB48" s="8" t="n">
        <v>0</v>
      </c>
      <c r="AC48" s="8" t="n">
        <v>1</v>
      </c>
    </row>
    <row r="49" customFormat="false" ht="12.75" hidden="false" customHeight="false" outlineLevel="0" collapsed="false">
      <c r="B49" s="0" t="s">
        <v>31</v>
      </c>
      <c r="D49" s="8"/>
      <c r="E49" s="8" t="n">
        <f aca="false">IF(E48=1,E42,D49)</f>
        <v>6827.90151832461</v>
      </c>
      <c r="F49" s="8" t="n">
        <f aca="false">IF(F48=1,F42,E49)</f>
        <v>6827.90151832461</v>
      </c>
      <c r="G49" s="8" t="n">
        <f aca="false">IF(G48=1,G42,F49)</f>
        <v>6827.90151832461</v>
      </c>
      <c r="H49" s="8" t="n">
        <f aca="false">IF(H48=1,H42,G49)</f>
        <v>6827.90151832461</v>
      </c>
      <c r="I49" s="8" t="n">
        <f aca="false">IF(I48=1,I42,H49)</f>
        <v>5744.97566957353</v>
      </c>
      <c r="J49" s="8" t="n">
        <f aca="false">IF(J48=1,J42,I49)</f>
        <v>5744.97566957353</v>
      </c>
      <c r="K49" s="8" t="n">
        <f aca="false">IF(K48=1,K42,J49)</f>
        <v>5744.97566957353</v>
      </c>
      <c r="L49" s="8" t="n">
        <f aca="false">IF(L48=1,L42,K49)</f>
        <v>5744.97566957353</v>
      </c>
      <c r="M49" s="8" t="n">
        <f aca="false">IF(M48=1,M42,L49)</f>
        <v>4828.83206410316</v>
      </c>
      <c r="N49" s="8" t="n">
        <f aca="false">IF(N48=1,N42,M49)</f>
        <v>4828.83206410316</v>
      </c>
      <c r="O49" s="8" t="n">
        <f aca="false">IF(O48=1,O42,N49)</f>
        <v>4828.83206410316</v>
      </c>
      <c r="P49" s="8" t="n">
        <f aca="false">IF(P48=1,P42,O49)</f>
        <v>4828.83206410316</v>
      </c>
      <c r="Q49" s="8" t="n">
        <f aca="false">IF(Q48=1,Q42,P49)</f>
        <v>3928.01838797089</v>
      </c>
      <c r="R49" s="8" t="n">
        <f aca="false">IF(R48=1,R42,Q49)</f>
        <v>3928.01838797089</v>
      </c>
      <c r="S49" s="8" t="n">
        <f aca="false">IF(S48=1,S42,R49)</f>
        <v>3928.01838797089</v>
      </c>
      <c r="T49" s="8" t="n">
        <f aca="false">IF(T48=1,T42,S49)</f>
        <v>3928.01838797089</v>
      </c>
      <c r="U49" s="8" t="n">
        <f aca="false">IF(U48=1,U42,T49)</f>
        <v>3122.6935488</v>
      </c>
      <c r="V49" s="8" t="n">
        <f aca="false">IF(V48=1,V42,U49)</f>
        <v>3122.6935488</v>
      </c>
      <c r="W49" s="8" t="n">
        <f aca="false">IF(W48=1,W42,V49)</f>
        <v>3122.6935488</v>
      </c>
      <c r="X49" s="8" t="n">
        <f aca="false">IF(X48=1,X42,W49)</f>
        <v>3122.6935488</v>
      </c>
      <c r="Y49" s="8" t="n">
        <f aca="false">IF(Y48=1,Y42,X49)</f>
        <v>2658.136416</v>
      </c>
      <c r="Z49" s="8" t="n">
        <f aca="false">IF(Z48=1,Z42,Y49)</f>
        <v>2658.136416</v>
      </c>
      <c r="AA49" s="8" t="n">
        <f aca="false">IF(AA48=1,AA42,Z49)</f>
        <v>2658.136416</v>
      </c>
      <c r="AB49" s="8" t="n">
        <f aca="false">IF(AB48=1,AB42,AA49)</f>
        <v>2658.136416</v>
      </c>
      <c r="AC49" s="8" t="n">
        <f aca="false">IF(AC48=1,AC42,AB49)</f>
        <v>2193.5792832</v>
      </c>
    </row>
    <row r="50" customFormat="false" ht="12.75" hidden="false" customHeight="false" outlineLevel="0" collapsed="false">
      <c r="D50" s="8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customFormat="false" ht="12.75" hidden="false" customHeight="false" outlineLevel="0" collapsed="false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customFormat="false" ht="12.75" hidden="false" customHeight="false" outlineLevel="0" collapsed="false">
      <c r="A52" s="7" t="s">
        <v>35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customFormat="false" ht="12.75" hidden="false" customHeight="false" outlineLevel="0" collapsed="false">
      <c r="B53" s="0" t="s">
        <v>31</v>
      </c>
      <c r="D53" s="8"/>
      <c r="E53" s="8" t="n">
        <f aca="false">+E49</f>
        <v>6827.90151832461</v>
      </c>
      <c r="F53" s="8" t="n">
        <f aca="false">+F49</f>
        <v>6827.90151832461</v>
      </c>
      <c r="G53" s="8" t="n">
        <f aca="false">+G49</f>
        <v>6827.90151832461</v>
      </c>
      <c r="H53" s="8" t="n">
        <f aca="false">+H49</f>
        <v>6827.90151832461</v>
      </c>
      <c r="I53" s="8" t="n">
        <f aca="false">+I49</f>
        <v>5744.97566957353</v>
      </c>
      <c r="J53" s="8" t="n">
        <f aca="false">+J49</f>
        <v>5744.97566957353</v>
      </c>
      <c r="K53" s="8" t="n">
        <f aca="false">+K49</f>
        <v>5744.97566957353</v>
      </c>
      <c r="L53" s="8" t="n">
        <f aca="false">+L49</f>
        <v>5744.97566957353</v>
      </c>
      <c r="M53" s="8" t="n">
        <f aca="false">+M49</f>
        <v>4828.83206410316</v>
      </c>
      <c r="N53" s="8" t="n">
        <f aca="false">+N49</f>
        <v>4828.83206410316</v>
      </c>
      <c r="O53" s="8" t="n">
        <f aca="false">+O49</f>
        <v>4828.83206410316</v>
      </c>
      <c r="P53" s="8" t="n">
        <f aca="false">+P49</f>
        <v>4828.83206410316</v>
      </c>
      <c r="Q53" s="8" t="n">
        <f aca="false">+Q49</f>
        <v>3928.01838797089</v>
      </c>
      <c r="R53" s="8" t="n">
        <f aca="false">+R49</f>
        <v>3928.01838797089</v>
      </c>
      <c r="S53" s="8" t="n">
        <f aca="false">+S49</f>
        <v>3928.01838797089</v>
      </c>
      <c r="T53" s="8" t="n">
        <f aca="false">+T49</f>
        <v>3928.01838797089</v>
      </c>
      <c r="U53" s="8" t="n">
        <f aca="false">+U49</f>
        <v>3122.6935488</v>
      </c>
      <c r="V53" s="8" t="n">
        <f aca="false">+V49</f>
        <v>3122.6935488</v>
      </c>
      <c r="W53" s="8" t="n">
        <f aca="false">+W49</f>
        <v>3122.6935488</v>
      </c>
      <c r="X53" s="8" t="n">
        <f aca="false">+X49</f>
        <v>3122.6935488</v>
      </c>
      <c r="Y53" s="8" t="n">
        <f aca="false">+Y49</f>
        <v>2658.136416</v>
      </c>
      <c r="Z53" s="8" t="n">
        <f aca="false">+Z49</f>
        <v>2658.136416</v>
      </c>
      <c r="AA53" s="8" t="n">
        <f aca="false">+AA49</f>
        <v>2658.136416</v>
      </c>
      <c r="AB53" s="8" t="n">
        <f aca="false">+AB49</f>
        <v>2658.136416</v>
      </c>
      <c r="AC53" s="8" t="n">
        <f aca="false">+AC49</f>
        <v>2193.5792832</v>
      </c>
    </row>
    <row r="54" customFormat="false" ht="12.75" hidden="false" customHeight="false" outlineLevel="0" collapsed="false">
      <c r="B54" s="0" t="s">
        <v>11</v>
      </c>
      <c r="D54" s="8"/>
      <c r="E54" s="8" t="n">
        <f aca="false">+E40</f>
        <v>129.84</v>
      </c>
      <c r="F54" s="8" t="n">
        <f aca="false">+F40</f>
        <v>129.84</v>
      </c>
      <c r="G54" s="8" t="n">
        <f aca="false">+G40</f>
        <v>129.84</v>
      </c>
      <c r="H54" s="8" t="n">
        <f aca="false">+H40</f>
        <v>129.84</v>
      </c>
      <c r="I54" s="8" t="n">
        <f aca="false">+I40</f>
        <v>129.84</v>
      </c>
      <c r="J54" s="8" t="n">
        <f aca="false">+J40</f>
        <v>129.84</v>
      </c>
      <c r="K54" s="8" t="n">
        <f aca="false">+K40</f>
        <v>129.84</v>
      </c>
      <c r="L54" s="8" t="n">
        <f aca="false">+L40</f>
        <v>129.84</v>
      </c>
      <c r="M54" s="8" t="n">
        <f aca="false">+M40</f>
        <v>129.84</v>
      </c>
      <c r="N54" s="8" t="n">
        <f aca="false">+N40</f>
        <v>129.84</v>
      </c>
      <c r="O54" s="8" t="n">
        <f aca="false">+O40</f>
        <v>129.84</v>
      </c>
      <c r="P54" s="8" t="n">
        <f aca="false">+P40</f>
        <v>129.84</v>
      </c>
      <c r="Q54" s="8" t="n">
        <f aca="false">+Q40</f>
        <v>129.84</v>
      </c>
      <c r="R54" s="8" t="n">
        <f aca="false">+R40</f>
        <v>129.84</v>
      </c>
      <c r="S54" s="8" t="n">
        <f aca="false">+S40</f>
        <v>129.84</v>
      </c>
      <c r="T54" s="8" t="n">
        <f aca="false">+T40</f>
        <v>129.84</v>
      </c>
      <c r="U54" s="8" t="n">
        <f aca="false">+U40</f>
        <v>129.84</v>
      </c>
      <c r="V54" s="8" t="n">
        <f aca="false">+V40</f>
        <v>129.84</v>
      </c>
      <c r="W54" s="8" t="n">
        <f aca="false">+W40</f>
        <v>129.84</v>
      </c>
      <c r="X54" s="8" t="n">
        <f aca="false">+X40</f>
        <v>129.84</v>
      </c>
      <c r="Y54" s="8" t="n">
        <f aca="false">+Y40</f>
        <v>129.84</v>
      </c>
      <c r="Z54" s="8" t="n">
        <f aca="false">+Z40</f>
        <v>129.84</v>
      </c>
      <c r="AA54" s="8" t="n">
        <f aca="false">+AA40</f>
        <v>129.84</v>
      </c>
      <c r="AB54" s="8" t="n">
        <f aca="false">+AB40</f>
        <v>129.84</v>
      </c>
      <c r="AC54" s="8" t="n">
        <f aca="false">+AC40</f>
        <v>129.84</v>
      </c>
    </row>
    <row r="55" customFormat="false" ht="12.75" hidden="false" customHeight="false" outlineLevel="0" collapsed="false">
      <c r="B55" s="0" t="s">
        <v>12</v>
      </c>
      <c r="D55" s="8"/>
      <c r="E55" s="8" t="n">
        <f aca="false">+E41</f>
        <v>649.2</v>
      </c>
      <c r="F55" s="8" t="n">
        <f aca="false">+F41</f>
        <v>649.2</v>
      </c>
      <c r="G55" s="8" t="n">
        <f aca="false">+G41</f>
        <v>649.2</v>
      </c>
      <c r="H55" s="8" t="n">
        <f aca="false">+H41</f>
        <v>649.2</v>
      </c>
      <c r="I55" s="8" t="n">
        <f aca="false">+I41</f>
        <v>649.2</v>
      </c>
      <c r="J55" s="8" t="n">
        <f aca="false">+J41</f>
        <v>649.2</v>
      </c>
      <c r="K55" s="8" t="n">
        <f aca="false">+K41</f>
        <v>649.2</v>
      </c>
      <c r="L55" s="8" t="n">
        <f aca="false">+L41</f>
        <v>649.2</v>
      </c>
      <c r="M55" s="8" t="n">
        <f aca="false">+M41</f>
        <v>649.2</v>
      </c>
      <c r="N55" s="8" t="n">
        <f aca="false">+N41</f>
        <v>649.2</v>
      </c>
      <c r="O55" s="8" t="n">
        <f aca="false">+O41</f>
        <v>649.2</v>
      </c>
      <c r="P55" s="8" t="n">
        <f aca="false">+P41</f>
        <v>649.2</v>
      </c>
      <c r="Q55" s="8" t="n">
        <f aca="false">+Q41</f>
        <v>649.2</v>
      </c>
      <c r="R55" s="8" t="n">
        <f aca="false">+R41</f>
        <v>649.2</v>
      </c>
      <c r="S55" s="8" t="n">
        <f aca="false">+S41</f>
        <v>649.2</v>
      </c>
      <c r="T55" s="8" t="n">
        <f aca="false">+T41</f>
        <v>649.2</v>
      </c>
      <c r="U55" s="8" t="n">
        <f aca="false">+U41</f>
        <v>649.2</v>
      </c>
      <c r="V55" s="8" t="n">
        <f aca="false">+V41</f>
        <v>649.2</v>
      </c>
      <c r="W55" s="8" t="n">
        <f aca="false">+W41</f>
        <v>649.2</v>
      </c>
      <c r="X55" s="8" t="n">
        <f aca="false">+X41</f>
        <v>649.2</v>
      </c>
      <c r="Y55" s="8" t="n">
        <f aca="false">+Y41</f>
        <v>649.2</v>
      </c>
      <c r="Z55" s="8" t="n">
        <f aca="false">+Z41</f>
        <v>649.2</v>
      </c>
      <c r="AA55" s="8" t="n">
        <f aca="false">+AA41</f>
        <v>649.2</v>
      </c>
      <c r="AB55" s="8" t="n">
        <f aca="false">+AB41</f>
        <v>649.2</v>
      </c>
      <c r="AC55" s="8" t="n">
        <f aca="false">+AC41</f>
        <v>649.2</v>
      </c>
    </row>
    <row r="56" customFormat="false" ht="12.75" hidden="false" customHeight="false" outlineLevel="0" collapsed="false">
      <c r="B56" s="0" t="s">
        <v>30</v>
      </c>
      <c r="D56" s="8"/>
      <c r="E56" s="9" t="n">
        <f aca="false">+E39</f>
        <v>1298.4</v>
      </c>
      <c r="F56" s="9" t="n">
        <f aca="false">+F39</f>
        <v>1298.4</v>
      </c>
      <c r="G56" s="9" t="n">
        <f aca="false">+G39</f>
        <v>1298.4</v>
      </c>
      <c r="H56" s="9" t="n">
        <f aca="false">+H39</f>
        <v>1298.4</v>
      </c>
      <c r="I56" s="9" t="n">
        <f aca="false">+I39</f>
        <v>1298.4</v>
      </c>
      <c r="J56" s="9" t="n">
        <f aca="false">+J39</f>
        <v>1298.4</v>
      </c>
      <c r="K56" s="9" t="n">
        <f aca="false">+K39</f>
        <v>1298.4</v>
      </c>
      <c r="L56" s="9" t="n">
        <f aca="false">+L39</f>
        <v>1298.4</v>
      </c>
      <c r="M56" s="9" t="n">
        <f aca="false">+M39</f>
        <v>1298.4</v>
      </c>
      <c r="N56" s="9" t="n">
        <f aca="false">+N39</f>
        <v>1298.4</v>
      </c>
      <c r="O56" s="9" t="n">
        <f aca="false">+O39</f>
        <v>1298.4</v>
      </c>
      <c r="P56" s="9" t="n">
        <f aca="false">+P39</f>
        <v>1298.4</v>
      </c>
      <c r="Q56" s="9" t="n">
        <f aca="false">+Q39</f>
        <v>1298.4</v>
      </c>
      <c r="R56" s="9" t="n">
        <f aca="false">+R39</f>
        <v>1298.4</v>
      </c>
      <c r="S56" s="9" t="n">
        <f aca="false">+S39</f>
        <v>1298.4</v>
      </c>
      <c r="T56" s="9" t="n">
        <f aca="false">+T39</f>
        <v>1298.4</v>
      </c>
      <c r="U56" s="9" t="n">
        <f aca="false">+U39</f>
        <v>1298.4</v>
      </c>
      <c r="V56" s="9" t="n">
        <f aca="false">+V39</f>
        <v>1298.4</v>
      </c>
      <c r="W56" s="9" t="n">
        <f aca="false">+W39</f>
        <v>1298.4</v>
      </c>
      <c r="X56" s="9" t="n">
        <f aca="false">+X39</f>
        <v>1298.4</v>
      </c>
      <c r="Y56" s="9" t="n">
        <f aca="false">+Y39</f>
        <v>1298.4</v>
      </c>
      <c r="Z56" s="9" t="n">
        <f aca="false">+Z39</f>
        <v>1298.4</v>
      </c>
      <c r="AA56" s="9" t="n">
        <f aca="false">+AA39</f>
        <v>1298.4</v>
      </c>
      <c r="AB56" s="9" t="n">
        <f aca="false">+AB39</f>
        <v>1298.4</v>
      </c>
      <c r="AC56" s="9" t="n">
        <f aca="false">+AC39</f>
        <v>1298.4</v>
      </c>
    </row>
    <row r="57" customFormat="false" ht="12.75" hidden="false" customHeight="false" outlineLevel="0" collapsed="false">
      <c r="B57" s="0" t="s">
        <v>36</v>
      </c>
      <c r="D57" s="8"/>
      <c r="E57" s="8" t="n">
        <f aca="false">+E53-E54-E55-E56</f>
        <v>4750.46151832461</v>
      </c>
      <c r="F57" s="8" t="n">
        <f aca="false">+F53-F54-F55-F56</f>
        <v>4750.46151832461</v>
      </c>
      <c r="G57" s="8" t="n">
        <f aca="false">+G53-G54-G55-G56</f>
        <v>4750.46151832461</v>
      </c>
      <c r="H57" s="8" t="n">
        <f aca="false">+H53-H54-H55-H56</f>
        <v>4750.46151832461</v>
      </c>
      <c r="I57" s="8" t="n">
        <f aca="false">+I53-I54-I55-I56</f>
        <v>3667.53566957353</v>
      </c>
      <c r="J57" s="8" t="n">
        <f aca="false">+J53-J54-J55-J56</f>
        <v>3667.53566957353</v>
      </c>
      <c r="K57" s="8" t="n">
        <f aca="false">+K53-K54-K55-K56</f>
        <v>3667.53566957353</v>
      </c>
      <c r="L57" s="8" t="n">
        <f aca="false">+L53-L54-L55-L56</f>
        <v>3667.53566957353</v>
      </c>
      <c r="M57" s="8" t="n">
        <f aca="false">+M53-M54-M55-M56</f>
        <v>2751.39206410316</v>
      </c>
      <c r="N57" s="8" t="n">
        <f aca="false">+N53-N54-N55-N56</f>
        <v>2751.39206410316</v>
      </c>
      <c r="O57" s="8" t="n">
        <f aca="false">+O53-O54-O55-O56</f>
        <v>2751.39206410316</v>
      </c>
      <c r="P57" s="8" t="n">
        <f aca="false">+P53-P54-P55-P56</f>
        <v>2751.39206410316</v>
      </c>
      <c r="Q57" s="8" t="n">
        <f aca="false">+Q53-Q54-Q55-Q56</f>
        <v>1850.57838797089</v>
      </c>
      <c r="R57" s="8" t="n">
        <f aca="false">+R53-R54-R55-R56</f>
        <v>1850.57838797089</v>
      </c>
      <c r="S57" s="8" t="n">
        <f aca="false">+S53-S54-S55-S56</f>
        <v>1850.57838797089</v>
      </c>
      <c r="T57" s="8" t="n">
        <f aca="false">+T53-T54-T55-T56</f>
        <v>1850.57838797089</v>
      </c>
      <c r="U57" s="8" t="n">
        <f aca="false">+U53-U54-U55-U56</f>
        <v>1045.2535488</v>
      </c>
      <c r="V57" s="8" t="n">
        <f aca="false">+V53-V54-V55-V56</f>
        <v>1045.2535488</v>
      </c>
      <c r="W57" s="8" t="n">
        <f aca="false">+W53-W54-W55-W56</f>
        <v>1045.2535488</v>
      </c>
      <c r="X57" s="8" t="n">
        <f aca="false">+X53-X54-X55-X56</f>
        <v>1045.2535488</v>
      </c>
      <c r="Y57" s="8" t="n">
        <f aca="false">+Y53-Y54-Y55-Y56</f>
        <v>580.696415999999</v>
      </c>
      <c r="Z57" s="8" t="n">
        <f aca="false">+Z53-Z54-Z55-Z56</f>
        <v>580.696415999999</v>
      </c>
      <c r="AA57" s="8" t="n">
        <f aca="false">+AA53-AA54-AA55-AA56</f>
        <v>580.696415999999</v>
      </c>
      <c r="AB57" s="8" t="n">
        <f aca="false">+AB53-AB54-AB55-AB56</f>
        <v>580.696415999999</v>
      </c>
      <c r="AC57" s="8" t="n">
        <f aca="false">+AC53-AC54-AC55-AC56</f>
        <v>116.139283199998</v>
      </c>
    </row>
    <row r="58" customFormat="false" ht="12.75" hidden="false" customHeight="false" outlineLevel="0" collapsed="false">
      <c r="B58" s="0" t="s">
        <v>37</v>
      </c>
      <c r="D58" s="8"/>
      <c r="E58" s="9" t="n">
        <f aca="false">+D90*$C$10</f>
        <v>1298.4</v>
      </c>
      <c r="F58" s="9" t="n">
        <f aca="false">+E90*$C$10</f>
        <v>1222.4851488</v>
      </c>
      <c r="G58" s="9" t="n">
        <f aca="false">+F90*$C$10</f>
        <v>1144.651989504</v>
      </c>
      <c r="H58" s="9" t="n">
        <f aca="false">+G90*$C$10</f>
        <v>1071.463155072</v>
      </c>
      <c r="I58" s="9" t="n">
        <f aca="false">+H90*$C$10</f>
        <v>1002.413827584</v>
      </c>
      <c r="J58" s="9" t="n">
        <f aca="false">+I90*$C$10</f>
        <v>937.100152704</v>
      </c>
      <c r="K58" s="9" t="n">
        <f aca="false">+J90*$C$10</f>
        <v>875.118276096</v>
      </c>
      <c r="L58" s="9" t="n">
        <f aca="false">+K90*$C$10</f>
        <v>813.590735616</v>
      </c>
      <c r="M58" s="9" t="n">
        <f aca="false">+L90*$C$10</f>
        <v>752.012713344</v>
      </c>
      <c r="N58" s="9" t="n">
        <f aca="false">+M90*$C$10</f>
        <v>690.485172864</v>
      </c>
      <c r="O58" s="9" t="n">
        <f aca="false">+N90*$C$10</f>
        <v>628.907150592</v>
      </c>
      <c r="P58" s="9" t="n">
        <f aca="false">+O90*$C$10</f>
        <v>567.379610112</v>
      </c>
      <c r="Q58" s="9" t="n">
        <f aca="false">+P90*$C$10</f>
        <v>505.80158784</v>
      </c>
      <c r="R58" s="9" t="n">
        <f aca="false">+Q90*$C$10</f>
        <v>444.27404736</v>
      </c>
      <c r="S58" s="9" t="n">
        <f aca="false">+R90*$C$10</f>
        <v>382.696025088</v>
      </c>
      <c r="T58" s="9" t="n">
        <f aca="false">+S90*$C$10</f>
        <v>321.168484608</v>
      </c>
      <c r="U58" s="9" t="n">
        <f aca="false">+T90*$C$10</f>
        <v>285.6895488</v>
      </c>
      <c r="V58" s="9" t="n">
        <f aca="false">+U90*$C$10</f>
        <v>253.9462656</v>
      </c>
      <c r="W58" s="9" t="n">
        <f aca="false">+V90*$C$10</f>
        <v>222.2029824</v>
      </c>
      <c r="X58" s="9" t="n">
        <f aca="false">+W90*$C$10</f>
        <v>190.4596992</v>
      </c>
      <c r="Y58" s="9" t="n">
        <f aca="false">+X90*$C$10</f>
        <v>158.716416</v>
      </c>
      <c r="Z58" s="9" t="n">
        <f aca="false">+Y90*$C$10</f>
        <v>126.9731328</v>
      </c>
      <c r="AA58" s="9" t="n">
        <f aca="false">+Z90*$C$10</f>
        <v>95.2298495999996</v>
      </c>
      <c r="AB58" s="9" t="n">
        <f aca="false">+AA90*$C$10</f>
        <v>63.4865663999995</v>
      </c>
      <c r="AC58" s="9" t="n">
        <f aca="false">+AB90*$C$10</f>
        <v>31.7432831999995</v>
      </c>
    </row>
    <row r="59" customFormat="false" ht="12.75" hidden="false" customHeight="false" outlineLevel="0" collapsed="false">
      <c r="B59" s="0" t="s">
        <v>38</v>
      </c>
      <c r="D59" s="8"/>
      <c r="E59" s="8" t="n">
        <f aca="false">+E57-E58</f>
        <v>3452.06151832461</v>
      </c>
      <c r="F59" s="8" t="n">
        <f aca="false">+F57-F58</f>
        <v>3527.97636952461</v>
      </c>
      <c r="G59" s="8" t="n">
        <f aca="false">+G57-G58</f>
        <v>3605.80952882061</v>
      </c>
      <c r="H59" s="8" t="n">
        <f aca="false">+H57-H58</f>
        <v>3678.99836325261</v>
      </c>
      <c r="I59" s="8" t="n">
        <f aca="false">+I57-I58</f>
        <v>2665.12184198953</v>
      </c>
      <c r="J59" s="8" t="n">
        <f aca="false">+J57-J58</f>
        <v>2730.43551686953</v>
      </c>
      <c r="K59" s="8" t="n">
        <f aca="false">+K57-K58</f>
        <v>2792.41739347753</v>
      </c>
      <c r="L59" s="8" t="n">
        <f aca="false">+L57-L58</f>
        <v>2853.94493395753</v>
      </c>
      <c r="M59" s="8" t="n">
        <f aca="false">+M57-M58</f>
        <v>1999.37935075916</v>
      </c>
      <c r="N59" s="8" t="n">
        <f aca="false">+N57-N58</f>
        <v>2060.90689123916</v>
      </c>
      <c r="O59" s="8" t="n">
        <f aca="false">+O57-O58</f>
        <v>2122.48491351116</v>
      </c>
      <c r="P59" s="8" t="n">
        <f aca="false">+P57-P58</f>
        <v>2184.01245399116</v>
      </c>
      <c r="Q59" s="8" t="n">
        <f aca="false">+Q57-Q58</f>
        <v>1344.77680013089</v>
      </c>
      <c r="R59" s="8" t="n">
        <f aca="false">+R57-R58</f>
        <v>1406.30434061089</v>
      </c>
      <c r="S59" s="8" t="n">
        <f aca="false">+S57-S58</f>
        <v>1467.88236288289</v>
      </c>
      <c r="T59" s="8" t="n">
        <f aca="false">+T57-T58</f>
        <v>1529.40990336289</v>
      </c>
      <c r="U59" s="8" t="n">
        <f aca="false">+U57-U58</f>
        <v>759.564</v>
      </c>
      <c r="V59" s="8" t="n">
        <f aca="false">+V57-V58</f>
        <v>791.3072832</v>
      </c>
      <c r="W59" s="8" t="n">
        <f aca="false">+W57-W58</f>
        <v>823.0505664</v>
      </c>
      <c r="X59" s="8" t="n">
        <f aca="false">+X57-X58</f>
        <v>854.7938496</v>
      </c>
      <c r="Y59" s="8" t="n">
        <f aca="false">+Y57-Y58</f>
        <v>421.979999999999</v>
      </c>
      <c r="Z59" s="8" t="n">
        <f aca="false">+Z57-Z58</f>
        <v>453.723283199999</v>
      </c>
      <c r="AA59" s="8" t="n">
        <f aca="false">+AA57-AA58</f>
        <v>485.4665664</v>
      </c>
      <c r="AB59" s="8" t="n">
        <f aca="false">+AB57-AB58</f>
        <v>517.2098496</v>
      </c>
      <c r="AC59" s="8" t="n">
        <f aca="false">+AC57-AC58</f>
        <v>84.3959999999982</v>
      </c>
    </row>
    <row r="60" customFormat="false" ht="12.75" hidden="false" customHeight="false" outlineLevel="0" collapsed="false">
      <c r="B60" s="0" t="s">
        <v>29</v>
      </c>
      <c r="D60" s="8"/>
      <c r="E60" s="9" t="n">
        <f aca="false">+E59*$C$14</f>
        <v>1342.16151832461</v>
      </c>
      <c r="F60" s="9" t="n">
        <f aca="false">+F59*$C$14</f>
        <v>1371.67721247117</v>
      </c>
      <c r="G60" s="9" t="n">
        <f aca="false">+G59*$C$14</f>
        <v>1401.93874480545</v>
      </c>
      <c r="H60" s="9" t="n">
        <f aca="false">+H59*$C$14</f>
        <v>1430.39456363261</v>
      </c>
      <c r="I60" s="9" t="n">
        <f aca="false">+I59*$C$14</f>
        <v>1036.19937216553</v>
      </c>
      <c r="J60" s="9" t="n">
        <f aca="false">+J59*$C$14</f>
        <v>1061.59332895887</v>
      </c>
      <c r="K60" s="9" t="n">
        <f aca="false">+K59*$C$14</f>
        <v>1085.69188258406</v>
      </c>
      <c r="L60" s="9" t="n">
        <f aca="false">+L59*$C$14</f>
        <v>1109.61379032269</v>
      </c>
      <c r="M60" s="9" t="n">
        <f aca="false">+M59*$C$14</f>
        <v>777.358691575162</v>
      </c>
      <c r="N60" s="9" t="n">
        <f aca="false">+N59*$C$14</f>
        <v>801.280599313786</v>
      </c>
      <c r="O60" s="9" t="n">
        <f aca="false">+O59*$C$14</f>
        <v>825.22213437314</v>
      </c>
      <c r="P60" s="9" t="n">
        <f aca="false">+P59*$C$14</f>
        <v>849.144042111764</v>
      </c>
      <c r="Q60" s="9" t="n">
        <f aca="false">+Q59*$C$14</f>
        <v>522.84921989089</v>
      </c>
      <c r="R60" s="9" t="n">
        <f aca="false">+R59*$C$14</f>
        <v>546.771127629514</v>
      </c>
      <c r="S60" s="9" t="n">
        <f aca="false">+S59*$C$14</f>
        <v>570.712662688868</v>
      </c>
      <c r="T60" s="9" t="n">
        <f aca="false">+T59*$C$14</f>
        <v>594.634570427492</v>
      </c>
      <c r="U60" s="9" t="n">
        <f aca="false">+U59*$C$14</f>
        <v>295.3184832</v>
      </c>
      <c r="V60" s="9" t="n">
        <f aca="false">+V59*$C$14</f>
        <v>307.66027170816</v>
      </c>
      <c r="W60" s="9" t="n">
        <f aca="false">+W59*$C$14</f>
        <v>320.00206021632</v>
      </c>
      <c r="X60" s="9" t="n">
        <f aca="false">+X59*$C$14</f>
        <v>332.34384872448</v>
      </c>
      <c r="Y60" s="9" t="n">
        <f aca="false">+Y59*$C$14</f>
        <v>164.065824</v>
      </c>
      <c r="Z60" s="9" t="n">
        <f aca="false">+Z59*$C$14</f>
        <v>176.40761250816</v>
      </c>
      <c r="AA60" s="9" t="n">
        <f aca="false">+AA59*$C$14</f>
        <v>188.74940101632</v>
      </c>
      <c r="AB60" s="9" t="n">
        <f aca="false">+AB59*$C$14</f>
        <v>201.09118952448</v>
      </c>
      <c r="AC60" s="9" t="n">
        <f aca="false">+AC59*$C$14</f>
        <v>32.8131647999993</v>
      </c>
    </row>
    <row r="61" customFormat="false" ht="12.75" hidden="false" customHeight="false" outlineLevel="0" collapsed="false">
      <c r="B61" s="0" t="s">
        <v>39</v>
      </c>
      <c r="D61" s="8"/>
      <c r="E61" s="8" t="n">
        <f aca="false">+E59-E60</f>
        <v>2109.9</v>
      </c>
      <c r="F61" s="8" t="n">
        <f aca="false">+F59-F60</f>
        <v>2156.29915705344</v>
      </c>
      <c r="G61" s="8" t="n">
        <f aca="false">+G59-G60</f>
        <v>2203.87078401516</v>
      </c>
      <c r="H61" s="8" t="n">
        <f aca="false">+H59-H60</f>
        <v>2248.60379961999</v>
      </c>
      <c r="I61" s="8" t="n">
        <f aca="false">+I59-I60</f>
        <v>1628.922469824</v>
      </c>
      <c r="J61" s="8" t="n">
        <f aca="false">+J59-J60</f>
        <v>1668.84218791066</v>
      </c>
      <c r="K61" s="8" t="n">
        <f aca="false">+K59-K60</f>
        <v>1706.72551089347</v>
      </c>
      <c r="L61" s="8" t="n">
        <f aca="false">+L59-L60</f>
        <v>1744.33114363484</v>
      </c>
      <c r="M61" s="8" t="n">
        <f aca="false">+M59-M60</f>
        <v>1222.020659184</v>
      </c>
      <c r="N61" s="8" t="n">
        <f aca="false">+N59-N60</f>
        <v>1259.62629192538</v>
      </c>
      <c r="O61" s="8" t="n">
        <f aca="false">+O59-O60</f>
        <v>1297.26277913802</v>
      </c>
      <c r="P61" s="8" t="n">
        <f aca="false">+P59-P60</f>
        <v>1334.8684118794</v>
      </c>
      <c r="Q61" s="8" t="n">
        <f aca="false">+Q59-Q60</f>
        <v>821.92758024</v>
      </c>
      <c r="R61" s="8" t="n">
        <f aca="false">+R59-R60</f>
        <v>859.533212981376</v>
      </c>
      <c r="S61" s="8" t="n">
        <f aca="false">+S59-S60</f>
        <v>897.169700194022</v>
      </c>
      <c r="T61" s="8" t="n">
        <f aca="false">+T59-T60</f>
        <v>934.775332935399</v>
      </c>
      <c r="U61" s="8" t="n">
        <f aca="false">+U59-U60</f>
        <v>464.2455168</v>
      </c>
      <c r="V61" s="8" t="n">
        <f aca="false">+V59-V60</f>
        <v>483.64701149184</v>
      </c>
      <c r="W61" s="8" t="n">
        <f aca="false">+W59-W60</f>
        <v>503.04850618368</v>
      </c>
      <c r="X61" s="8" t="n">
        <f aca="false">+X59-X60</f>
        <v>522.45000087552</v>
      </c>
      <c r="Y61" s="8" t="n">
        <f aca="false">+Y59-Y60</f>
        <v>257.914176</v>
      </c>
      <c r="Z61" s="8" t="n">
        <f aca="false">+Z59-Z60</f>
        <v>277.31567069184</v>
      </c>
      <c r="AA61" s="8" t="n">
        <f aca="false">+AA59-AA60</f>
        <v>296.71716538368</v>
      </c>
      <c r="AB61" s="8" t="n">
        <f aca="false">+AB59-AB60</f>
        <v>316.11866007552</v>
      </c>
      <c r="AC61" s="8" t="n">
        <f aca="false">+AC59-AC60</f>
        <v>51.5828351999989</v>
      </c>
    </row>
    <row r="62" customFormat="false" ht="12.75" hidden="false" customHeight="false" outlineLevel="0" collapsed="false"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customFormat="false" ht="12.75" hidden="false" customHeight="false" outlineLevel="0" collapsed="false">
      <c r="A63" s="7" t="s">
        <v>40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customFormat="false" ht="12.75" hidden="false" customHeight="false" outlineLevel="0" collapsed="false">
      <c r="B64" s="0" t="s">
        <v>39</v>
      </c>
      <c r="D64" s="8" t="n">
        <f aca="false">+D36</f>
        <v>0</v>
      </c>
      <c r="E64" s="8" t="n">
        <f aca="false">+E61</f>
        <v>2109.9</v>
      </c>
      <c r="F64" s="8" t="n">
        <f aca="false">+F61</f>
        <v>2156.29915705344</v>
      </c>
      <c r="G64" s="8" t="n">
        <f aca="false">+G61</f>
        <v>2203.87078401516</v>
      </c>
      <c r="H64" s="8" t="n">
        <f aca="false">+H61</f>
        <v>2248.60379961999</v>
      </c>
      <c r="I64" s="8" t="n">
        <f aca="false">+I61</f>
        <v>1628.922469824</v>
      </c>
      <c r="J64" s="8" t="n">
        <f aca="false">+J61</f>
        <v>1668.84218791066</v>
      </c>
      <c r="K64" s="8" t="n">
        <f aca="false">+K61</f>
        <v>1706.72551089347</v>
      </c>
      <c r="L64" s="8" t="n">
        <f aca="false">+L61</f>
        <v>1744.33114363484</v>
      </c>
      <c r="M64" s="8" t="n">
        <f aca="false">+M61</f>
        <v>1222.020659184</v>
      </c>
      <c r="N64" s="8" t="n">
        <f aca="false">+N61</f>
        <v>1259.62629192538</v>
      </c>
      <c r="O64" s="8" t="n">
        <f aca="false">+O61</f>
        <v>1297.26277913802</v>
      </c>
      <c r="P64" s="8" t="n">
        <f aca="false">+P61</f>
        <v>1334.8684118794</v>
      </c>
      <c r="Q64" s="8" t="n">
        <f aca="false">+Q61</f>
        <v>821.92758024</v>
      </c>
      <c r="R64" s="8" t="n">
        <f aca="false">+R61</f>
        <v>859.533212981376</v>
      </c>
      <c r="S64" s="8" t="n">
        <f aca="false">+S61</f>
        <v>897.169700194022</v>
      </c>
      <c r="T64" s="8" t="n">
        <f aca="false">+T61</f>
        <v>934.775332935399</v>
      </c>
      <c r="U64" s="8" t="n">
        <f aca="false">+U61</f>
        <v>464.2455168</v>
      </c>
      <c r="V64" s="8" t="n">
        <f aca="false">+V61</f>
        <v>483.64701149184</v>
      </c>
      <c r="W64" s="8" t="n">
        <f aca="false">+W61</f>
        <v>503.04850618368</v>
      </c>
      <c r="X64" s="8" t="n">
        <f aca="false">+X61</f>
        <v>522.45000087552</v>
      </c>
      <c r="Y64" s="8" t="n">
        <f aca="false">+Y61</f>
        <v>257.914176</v>
      </c>
      <c r="Z64" s="8" t="n">
        <f aca="false">+Z61</f>
        <v>277.31567069184</v>
      </c>
      <c r="AA64" s="8" t="n">
        <f aca="false">+AA61</f>
        <v>296.71716538368</v>
      </c>
      <c r="AB64" s="8" t="n">
        <f aca="false">+AB61</f>
        <v>316.11866007552</v>
      </c>
      <c r="AC64" s="8" t="n">
        <f aca="false">+AC61</f>
        <v>51.5828351999989</v>
      </c>
    </row>
    <row r="65" customFormat="false" ht="12.75" hidden="false" customHeight="false" outlineLevel="0" collapsed="false">
      <c r="B65" s="0" t="s">
        <v>30</v>
      </c>
      <c r="D65" s="8" t="n">
        <f aca="false">+D56</f>
        <v>0</v>
      </c>
      <c r="E65" s="8" t="n">
        <f aca="false">+E56</f>
        <v>1298.4</v>
      </c>
      <c r="F65" s="8" t="n">
        <f aca="false">+F56</f>
        <v>1298.4</v>
      </c>
      <c r="G65" s="8" t="n">
        <f aca="false">+G56</f>
        <v>1298.4</v>
      </c>
      <c r="H65" s="8" t="n">
        <f aca="false">+H56</f>
        <v>1298.4</v>
      </c>
      <c r="I65" s="8" t="n">
        <f aca="false">+I56</f>
        <v>1298.4</v>
      </c>
      <c r="J65" s="8" t="n">
        <f aca="false">+J56</f>
        <v>1298.4</v>
      </c>
      <c r="K65" s="8" t="n">
        <f aca="false">+K56</f>
        <v>1298.4</v>
      </c>
      <c r="L65" s="8" t="n">
        <f aca="false">+L56</f>
        <v>1298.4</v>
      </c>
      <c r="M65" s="8" t="n">
        <f aca="false">+M56</f>
        <v>1298.4</v>
      </c>
      <c r="N65" s="8" t="n">
        <f aca="false">+N56</f>
        <v>1298.4</v>
      </c>
      <c r="O65" s="8" t="n">
        <f aca="false">+O56</f>
        <v>1298.4</v>
      </c>
      <c r="P65" s="8" t="n">
        <f aca="false">+P56</f>
        <v>1298.4</v>
      </c>
      <c r="Q65" s="8" t="n">
        <f aca="false">+Q56</f>
        <v>1298.4</v>
      </c>
      <c r="R65" s="8" t="n">
        <f aca="false">+R56</f>
        <v>1298.4</v>
      </c>
      <c r="S65" s="8" t="n">
        <f aca="false">+S56</f>
        <v>1298.4</v>
      </c>
      <c r="T65" s="8" t="n">
        <f aca="false">+T56</f>
        <v>1298.4</v>
      </c>
      <c r="U65" s="8" t="n">
        <f aca="false">+U56</f>
        <v>1298.4</v>
      </c>
      <c r="V65" s="8" t="n">
        <f aca="false">+V56</f>
        <v>1298.4</v>
      </c>
      <c r="W65" s="8" t="n">
        <f aca="false">+W56</f>
        <v>1298.4</v>
      </c>
      <c r="X65" s="8" t="n">
        <f aca="false">+X56</f>
        <v>1298.4</v>
      </c>
      <c r="Y65" s="8" t="n">
        <f aca="false">+Y56</f>
        <v>1298.4</v>
      </c>
      <c r="Z65" s="8" t="n">
        <f aca="false">+Z56</f>
        <v>1298.4</v>
      </c>
      <c r="AA65" s="8" t="n">
        <f aca="false">+AA56</f>
        <v>1298.4</v>
      </c>
      <c r="AB65" s="8" t="n">
        <f aca="false">+AB56</f>
        <v>1298.4</v>
      </c>
      <c r="AC65" s="8" t="n">
        <f aca="false">+AC56</f>
        <v>1298.4</v>
      </c>
    </row>
    <row r="66" customFormat="false" ht="12.75" hidden="false" customHeight="false" outlineLevel="0" collapsed="false">
      <c r="B66" s="0" t="s">
        <v>41</v>
      </c>
      <c r="D66" s="8" t="n">
        <v>0</v>
      </c>
      <c r="E66" s="8" t="n">
        <f aca="false">+E22</f>
        <v>599.47128</v>
      </c>
      <c r="F66" s="8" t="n">
        <f aca="false">+F22</f>
        <v>647.4289824</v>
      </c>
      <c r="G66" s="8" t="n">
        <f aca="false">+G22</f>
        <v>531.3208608</v>
      </c>
      <c r="H66" s="8" t="n">
        <f aca="false">+H22</f>
        <v>427.8331872</v>
      </c>
      <c r="I66" s="8" t="n">
        <f aca="false">+I22</f>
        <v>334.441872</v>
      </c>
      <c r="J66" s="8" t="n">
        <f aca="false">+J22</f>
        <v>251.1469152</v>
      </c>
      <c r="K66" s="8" t="n">
        <f aca="false">+K22</f>
        <v>239.788512</v>
      </c>
      <c r="L66" s="8" t="n">
        <f aca="false">+L22</f>
        <v>241.0505568</v>
      </c>
      <c r="M66" s="8" t="n">
        <f aca="false">+M22</f>
        <v>239.788512</v>
      </c>
      <c r="N66" s="8" t="n">
        <f aca="false">+N22</f>
        <v>241.0505568</v>
      </c>
      <c r="O66" s="8" t="n">
        <f aca="false">+O22</f>
        <v>239.788512</v>
      </c>
      <c r="P66" s="8" t="n">
        <f aca="false">+P22</f>
        <v>241.0505568</v>
      </c>
      <c r="Q66" s="8" t="n">
        <f aca="false">+Q22</f>
        <v>239.788512</v>
      </c>
      <c r="R66" s="8" t="n">
        <f aca="false">+R22</f>
        <v>241.0505568</v>
      </c>
      <c r="S66" s="8" t="n">
        <f aca="false">+S22</f>
        <v>239.788512</v>
      </c>
      <c r="T66" s="8" t="n">
        <f aca="false">+T22</f>
        <v>-411.4266048</v>
      </c>
      <c r="U66" s="8" t="n">
        <f aca="false">+U22</f>
        <v>-504.81792</v>
      </c>
      <c r="V66" s="8" t="n">
        <f aca="false">+V22</f>
        <v>-504.81792</v>
      </c>
      <c r="W66" s="8" t="n">
        <f aca="false">+W22</f>
        <v>-504.81792</v>
      </c>
      <c r="X66" s="8" t="n">
        <f aca="false">+X22</f>
        <v>-504.81792</v>
      </c>
      <c r="Y66" s="8" t="n">
        <f aca="false">+Y22</f>
        <v>-504.81792</v>
      </c>
      <c r="Z66" s="8" t="n">
        <f aca="false">+Z22</f>
        <v>-504.81792</v>
      </c>
      <c r="AA66" s="8" t="n">
        <f aca="false">+AA22</f>
        <v>-504.81792</v>
      </c>
      <c r="AB66" s="8" t="n">
        <f aca="false">+AB22</f>
        <v>-504.81792</v>
      </c>
      <c r="AC66" s="8" t="n">
        <f aca="false">+AC22</f>
        <v>-504.81792</v>
      </c>
    </row>
    <row r="67" customFormat="false" ht="12.75" hidden="false" customHeight="false" outlineLevel="0" collapsed="false">
      <c r="B67" s="0" t="s">
        <v>42</v>
      </c>
      <c r="D67" s="9" t="n">
        <v>0</v>
      </c>
      <c r="E67" s="9" t="n">
        <v>0</v>
      </c>
      <c r="F67" s="9" t="n">
        <v>0</v>
      </c>
      <c r="G67" s="9" t="n">
        <v>0</v>
      </c>
      <c r="H67" s="9" t="n">
        <v>0</v>
      </c>
      <c r="I67" s="9" t="n">
        <v>0</v>
      </c>
      <c r="J67" s="9" t="n">
        <v>0</v>
      </c>
      <c r="K67" s="9" t="n">
        <v>0</v>
      </c>
      <c r="L67" s="9" t="n">
        <v>0</v>
      </c>
      <c r="M67" s="9" t="n">
        <v>0</v>
      </c>
      <c r="N67" s="9" t="n">
        <v>0</v>
      </c>
      <c r="O67" s="9" t="n">
        <v>0</v>
      </c>
      <c r="P67" s="9" t="n">
        <v>0</v>
      </c>
      <c r="Q67" s="9" t="n">
        <v>0</v>
      </c>
      <c r="R67" s="9" t="n">
        <v>0</v>
      </c>
      <c r="S67" s="9" t="n">
        <v>0</v>
      </c>
      <c r="T67" s="9" t="n">
        <v>0</v>
      </c>
      <c r="U67" s="9" t="n">
        <v>0</v>
      </c>
      <c r="V67" s="9" t="n">
        <v>0</v>
      </c>
      <c r="W67" s="9" t="n">
        <v>0</v>
      </c>
      <c r="X67" s="9" t="n">
        <v>0</v>
      </c>
      <c r="Y67" s="9" t="n">
        <v>0</v>
      </c>
      <c r="Z67" s="9" t="n">
        <v>0</v>
      </c>
      <c r="AA67" s="9" t="n">
        <v>0</v>
      </c>
      <c r="AB67" s="9" t="n">
        <v>0</v>
      </c>
      <c r="AC67" s="9" t="n">
        <v>0</v>
      </c>
    </row>
    <row r="68" customFormat="false" ht="12.75" hidden="false" customHeight="false" outlineLevel="0" collapsed="false">
      <c r="B68" s="0" t="s">
        <v>43</v>
      </c>
      <c r="D68" s="9" t="n">
        <f aca="false">SUM(D64:D67)</f>
        <v>0</v>
      </c>
      <c r="E68" s="9" t="n">
        <f aca="false">SUM(E64:E67)</f>
        <v>4007.77128</v>
      </c>
      <c r="F68" s="9" t="n">
        <f aca="false">SUM(F64:F67)</f>
        <v>4102.12813945344</v>
      </c>
      <c r="G68" s="9" t="n">
        <f aca="false">SUM(G64:G67)</f>
        <v>4033.59164481516</v>
      </c>
      <c r="H68" s="9" t="n">
        <f aca="false">SUM(H64:H67)</f>
        <v>3974.83698681999</v>
      </c>
      <c r="I68" s="9" t="n">
        <f aca="false">SUM(I64:I67)</f>
        <v>3261.764341824</v>
      </c>
      <c r="J68" s="9" t="n">
        <f aca="false">SUM(J64:J67)</f>
        <v>3218.38910311066</v>
      </c>
      <c r="K68" s="9" t="n">
        <f aca="false">SUM(K64:K67)</f>
        <v>3244.91402289347</v>
      </c>
      <c r="L68" s="9" t="n">
        <f aca="false">SUM(L64:L67)</f>
        <v>3283.78170043484</v>
      </c>
      <c r="M68" s="9" t="n">
        <f aca="false">SUM(M64:M67)</f>
        <v>2760.209171184</v>
      </c>
      <c r="N68" s="9" t="n">
        <f aca="false">SUM(N64:N67)</f>
        <v>2799.07684872538</v>
      </c>
      <c r="O68" s="9" t="n">
        <f aca="false">SUM(O64:O67)</f>
        <v>2835.45129113802</v>
      </c>
      <c r="P68" s="9" t="n">
        <f aca="false">SUM(P64:P67)</f>
        <v>2874.3189686794</v>
      </c>
      <c r="Q68" s="9" t="n">
        <f aca="false">SUM(Q64:Q67)</f>
        <v>2360.11609224</v>
      </c>
      <c r="R68" s="9" t="n">
        <f aca="false">SUM(R64:R67)</f>
        <v>2398.98376978138</v>
      </c>
      <c r="S68" s="9" t="n">
        <f aca="false">SUM(S64:S67)</f>
        <v>2435.35821219402</v>
      </c>
      <c r="T68" s="9" t="n">
        <f aca="false">SUM(T64:T67)</f>
        <v>1821.7487281354</v>
      </c>
      <c r="U68" s="9" t="n">
        <f aca="false">SUM(U64:U67)</f>
        <v>1257.8275968</v>
      </c>
      <c r="V68" s="9" t="n">
        <f aca="false">SUM(V64:V67)</f>
        <v>1277.22909149184</v>
      </c>
      <c r="W68" s="9" t="n">
        <f aca="false">SUM(W64:W67)</f>
        <v>1296.63058618368</v>
      </c>
      <c r="X68" s="9" t="n">
        <f aca="false">SUM(X64:X67)</f>
        <v>1316.03208087552</v>
      </c>
      <c r="Y68" s="9" t="n">
        <f aca="false">SUM(Y64:Y67)</f>
        <v>1051.496256</v>
      </c>
      <c r="Z68" s="9" t="n">
        <f aca="false">SUM(Z64:Z67)</f>
        <v>1070.89775069184</v>
      </c>
      <c r="AA68" s="9" t="n">
        <f aca="false">SUM(AA64:AA67)</f>
        <v>1090.29924538368</v>
      </c>
      <c r="AB68" s="9" t="n">
        <f aca="false">SUM(AB64:AB67)</f>
        <v>1109.70074007552</v>
      </c>
      <c r="AC68" s="9" t="n">
        <f aca="false">SUM(AC64:AC67)</f>
        <v>845.164915199999</v>
      </c>
    </row>
    <row r="69" customFormat="false" ht="12.75" hidden="false" customHeight="false" outlineLevel="0" collapsed="false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customFormat="false" ht="12.75" hidden="false" customHeight="false" outlineLevel="0" collapsed="false">
      <c r="B70" s="0" t="s">
        <v>4</v>
      </c>
      <c r="D70" s="8" t="n">
        <f aca="false">+C5</f>
        <v>32460</v>
      </c>
      <c r="E70" s="8" t="n">
        <v>0</v>
      </c>
      <c r="F70" s="8" t="n">
        <v>0</v>
      </c>
      <c r="G70" s="8" t="n">
        <v>0</v>
      </c>
      <c r="H70" s="8" t="n">
        <v>0</v>
      </c>
      <c r="I70" s="8" t="n">
        <v>0</v>
      </c>
      <c r="J70" s="8" t="n">
        <v>0</v>
      </c>
      <c r="K70" s="8" t="n">
        <v>0</v>
      </c>
      <c r="L70" s="8" t="n">
        <v>0</v>
      </c>
      <c r="M70" s="8" t="n">
        <v>0</v>
      </c>
      <c r="N70" s="8" t="n">
        <v>0</v>
      </c>
      <c r="O70" s="8" t="n">
        <v>0</v>
      </c>
      <c r="P70" s="8" t="n">
        <v>0</v>
      </c>
      <c r="Q70" s="8" t="n">
        <v>0</v>
      </c>
      <c r="R70" s="8" t="n">
        <v>0</v>
      </c>
      <c r="S70" s="8" t="n">
        <v>0</v>
      </c>
      <c r="T70" s="8" t="n">
        <v>0</v>
      </c>
      <c r="U70" s="8" t="n">
        <v>0</v>
      </c>
      <c r="V70" s="8" t="n">
        <v>0</v>
      </c>
      <c r="W70" s="8" t="n">
        <v>0</v>
      </c>
      <c r="X70" s="8" t="n">
        <v>0</v>
      </c>
      <c r="Y70" s="8" t="n">
        <v>0</v>
      </c>
      <c r="Z70" s="8" t="n">
        <v>0</v>
      </c>
      <c r="AA70" s="8" t="n">
        <v>0</v>
      </c>
      <c r="AB70" s="8" t="n">
        <v>0</v>
      </c>
      <c r="AC70" s="8" t="n">
        <v>0</v>
      </c>
    </row>
    <row r="71" customFormat="false" ht="12.75" hidden="false" customHeight="false" outlineLevel="0" collapsed="false">
      <c r="B71" s="0" t="s">
        <v>44</v>
      </c>
      <c r="D71" s="8" t="n">
        <f aca="false">-C5*C7</f>
        <v>-16230</v>
      </c>
      <c r="E71" s="8" t="n">
        <f aca="false">+D90-E90</f>
        <v>948.935640000002</v>
      </c>
      <c r="F71" s="8" t="n">
        <f aca="false">+E90-F90</f>
        <v>972.914491199997</v>
      </c>
      <c r="G71" s="8" t="n">
        <f aca="false">+F90-G90</f>
        <v>914.860430400002</v>
      </c>
      <c r="H71" s="8" t="n">
        <f aca="false">+G90-H90</f>
        <v>863.116593599998</v>
      </c>
      <c r="I71" s="8" t="n">
        <f aca="false">+H90-I90</f>
        <v>816.420936</v>
      </c>
      <c r="J71" s="8" t="n">
        <f aca="false">+I90-J90</f>
        <v>774.773457600002</v>
      </c>
      <c r="K71" s="8" t="n">
        <f aca="false">+J90-K90</f>
        <v>769.094255999999</v>
      </c>
      <c r="L71" s="8" t="n">
        <f aca="false">+K90-L90</f>
        <v>769.725278399999</v>
      </c>
      <c r="M71" s="8" t="n">
        <f aca="false">+L90-M90</f>
        <v>769.094256</v>
      </c>
      <c r="N71" s="8" t="n">
        <f aca="false">+M90-N90</f>
        <v>769.7252784</v>
      </c>
      <c r="O71" s="8" t="n">
        <f aca="false">+N90-O90</f>
        <v>769.094255999999</v>
      </c>
      <c r="P71" s="8" t="n">
        <f aca="false">+O90-P90</f>
        <v>769.725278399999</v>
      </c>
      <c r="Q71" s="8" t="n">
        <f aca="false">+P90-Q90</f>
        <v>769.094256</v>
      </c>
      <c r="R71" s="8" t="n">
        <f aca="false">+Q90-R90</f>
        <v>769.725278400001</v>
      </c>
      <c r="S71" s="8" t="n">
        <f aca="false">+R90-S90</f>
        <v>769.094256</v>
      </c>
      <c r="T71" s="8" t="n">
        <f aca="false">+S90-T90</f>
        <v>443.486697600001</v>
      </c>
      <c r="U71" s="8" t="n">
        <f aca="false">+T90-U90</f>
        <v>396.791040000001</v>
      </c>
      <c r="V71" s="8" t="n">
        <f aca="false">+U90-V90</f>
        <v>396.791040000001</v>
      </c>
      <c r="W71" s="8" t="n">
        <f aca="false">+V90-W90</f>
        <v>396.791040000001</v>
      </c>
      <c r="X71" s="8" t="n">
        <f aca="false">+W90-X90</f>
        <v>396.791040000001</v>
      </c>
      <c r="Y71" s="8" t="n">
        <f aca="false">+X90-Y90</f>
        <v>396.791040000001</v>
      </c>
      <c r="Z71" s="8" t="n">
        <f aca="false">+Y90-Z90</f>
        <v>396.791040000001</v>
      </c>
      <c r="AA71" s="8" t="n">
        <f aca="false">+Z90-AA90</f>
        <v>396.791040000001</v>
      </c>
      <c r="AB71" s="8" t="n">
        <f aca="false">+AA90-AB90</f>
        <v>396.791040000001</v>
      </c>
      <c r="AC71" s="8" t="n">
        <f aca="false">+AB90-AC90</f>
        <v>396.791039999993</v>
      </c>
    </row>
    <row r="72" customFormat="false" ht="12.75" hidden="false" customHeight="false" outlineLevel="0" collapsed="false">
      <c r="B72" s="0" t="s">
        <v>42</v>
      </c>
      <c r="D72" s="9" t="n">
        <v>0</v>
      </c>
      <c r="E72" s="9" t="n">
        <f aca="false">+D72</f>
        <v>0</v>
      </c>
      <c r="F72" s="9" t="n">
        <f aca="false">+E72</f>
        <v>0</v>
      </c>
      <c r="G72" s="9" t="n">
        <f aca="false">+F72</f>
        <v>0</v>
      </c>
      <c r="H72" s="9" t="n">
        <f aca="false">+G72</f>
        <v>0</v>
      </c>
      <c r="I72" s="9" t="n">
        <f aca="false">+H72</f>
        <v>0</v>
      </c>
      <c r="J72" s="9" t="n">
        <f aca="false">+I72</f>
        <v>0</v>
      </c>
      <c r="K72" s="9" t="n">
        <f aca="false">+J72</f>
        <v>0</v>
      </c>
      <c r="L72" s="9" t="n">
        <f aca="false">+K72</f>
        <v>0</v>
      </c>
      <c r="M72" s="9" t="n">
        <f aca="false">+L72</f>
        <v>0</v>
      </c>
      <c r="N72" s="9" t="n">
        <f aca="false">+M72</f>
        <v>0</v>
      </c>
      <c r="O72" s="9" t="n">
        <f aca="false">+N72</f>
        <v>0</v>
      </c>
      <c r="P72" s="9" t="n">
        <f aca="false">+O72</f>
        <v>0</v>
      </c>
      <c r="Q72" s="9" t="n">
        <f aca="false">+P72</f>
        <v>0</v>
      </c>
      <c r="R72" s="9" t="n">
        <f aca="false">+Q72</f>
        <v>0</v>
      </c>
      <c r="S72" s="9" t="n">
        <f aca="false">+R72</f>
        <v>0</v>
      </c>
      <c r="T72" s="9" t="n">
        <f aca="false">+S72</f>
        <v>0</v>
      </c>
      <c r="U72" s="9" t="n">
        <f aca="false">+T72</f>
        <v>0</v>
      </c>
      <c r="V72" s="9" t="n">
        <f aca="false">+U72</f>
        <v>0</v>
      </c>
      <c r="W72" s="9" t="n">
        <f aca="false">+V72</f>
        <v>0</v>
      </c>
      <c r="X72" s="9" t="n">
        <f aca="false">+W72</f>
        <v>0</v>
      </c>
      <c r="Y72" s="9" t="n">
        <f aca="false">+X72</f>
        <v>0</v>
      </c>
      <c r="Z72" s="9" t="n">
        <f aca="false">+Y72</f>
        <v>0</v>
      </c>
      <c r="AA72" s="9" t="n">
        <f aca="false">+Z72</f>
        <v>0</v>
      </c>
      <c r="AB72" s="9" t="n">
        <f aca="false">+AA72</f>
        <v>0</v>
      </c>
      <c r="AC72" s="9" t="n">
        <f aca="false">+AB72</f>
        <v>0</v>
      </c>
    </row>
    <row r="73" customFormat="false" ht="12.75" hidden="false" customHeight="false" outlineLevel="0" collapsed="false">
      <c r="B73" s="0" t="s">
        <v>45</v>
      </c>
      <c r="D73" s="9" t="n">
        <f aca="false">SUM(D70:D72)</f>
        <v>16230</v>
      </c>
      <c r="E73" s="9" t="n">
        <f aca="false">SUM(E70:E72)</f>
        <v>948.935640000002</v>
      </c>
      <c r="F73" s="9" t="n">
        <f aca="false">SUM(F70:F72)</f>
        <v>972.914491199997</v>
      </c>
      <c r="G73" s="9" t="n">
        <f aca="false">SUM(G70:G72)</f>
        <v>914.860430400002</v>
      </c>
      <c r="H73" s="9" t="n">
        <f aca="false">SUM(H70:H72)</f>
        <v>863.116593599998</v>
      </c>
      <c r="I73" s="9" t="n">
        <f aca="false">SUM(I70:I72)</f>
        <v>816.420936</v>
      </c>
      <c r="J73" s="9" t="n">
        <f aca="false">SUM(J70:J72)</f>
        <v>774.773457600002</v>
      </c>
      <c r="K73" s="9" t="n">
        <f aca="false">SUM(K70:K72)</f>
        <v>769.094255999999</v>
      </c>
      <c r="L73" s="9" t="n">
        <f aca="false">SUM(L70:L72)</f>
        <v>769.725278399999</v>
      </c>
      <c r="M73" s="9" t="n">
        <f aca="false">SUM(M70:M72)</f>
        <v>769.094256</v>
      </c>
      <c r="N73" s="9" t="n">
        <f aca="false">SUM(N70:N72)</f>
        <v>769.7252784</v>
      </c>
      <c r="O73" s="9" t="n">
        <f aca="false">SUM(O70:O72)</f>
        <v>769.094255999999</v>
      </c>
      <c r="P73" s="9" t="n">
        <f aca="false">SUM(P70:P72)</f>
        <v>769.725278399999</v>
      </c>
      <c r="Q73" s="9" t="n">
        <f aca="false">SUM(Q70:Q72)</f>
        <v>769.094256</v>
      </c>
      <c r="R73" s="9" t="n">
        <f aca="false">SUM(R70:R72)</f>
        <v>769.725278400001</v>
      </c>
      <c r="S73" s="9" t="n">
        <f aca="false">SUM(S70:S72)</f>
        <v>769.094256</v>
      </c>
      <c r="T73" s="9" t="n">
        <f aca="false">SUM(T70:T72)</f>
        <v>443.486697600001</v>
      </c>
      <c r="U73" s="9" t="n">
        <f aca="false">SUM(U70:U72)</f>
        <v>396.791040000001</v>
      </c>
      <c r="V73" s="9" t="n">
        <f aca="false">SUM(V70:V72)</f>
        <v>396.791040000001</v>
      </c>
      <c r="W73" s="9" t="n">
        <f aca="false">SUM(W70:W72)</f>
        <v>396.791040000001</v>
      </c>
      <c r="X73" s="9" t="n">
        <f aca="false">SUM(X70:X72)</f>
        <v>396.791040000001</v>
      </c>
      <c r="Y73" s="9" t="n">
        <f aca="false">SUM(Y70:Y72)</f>
        <v>396.791040000001</v>
      </c>
      <c r="Z73" s="9" t="n">
        <f aca="false">SUM(Z70:Z72)</f>
        <v>396.791040000001</v>
      </c>
      <c r="AA73" s="9" t="n">
        <f aca="false">SUM(AA70:AA72)</f>
        <v>396.791040000001</v>
      </c>
      <c r="AB73" s="9" t="n">
        <f aca="false">SUM(AB70:AB72)</f>
        <v>396.791040000001</v>
      </c>
      <c r="AC73" s="9" t="n">
        <f aca="false">SUM(AC70:AC72)</f>
        <v>396.791039999993</v>
      </c>
    </row>
    <row r="74" customFormat="false" ht="12.75" hidden="false" customHeight="false" outlineLevel="0" collapsed="false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customFormat="false" ht="12.75" hidden="false" customHeight="false" outlineLevel="0" collapsed="false">
      <c r="B75" s="0" t="s">
        <v>46</v>
      </c>
      <c r="D75" s="17" t="n">
        <f aca="false">+D68-D73</f>
        <v>-16230</v>
      </c>
      <c r="E75" s="17" t="n">
        <f aca="false">+E68-E73</f>
        <v>3058.83564</v>
      </c>
      <c r="F75" s="17" t="n">
        <f aca="false">+F68-F73</f>
        <v>3129.21364825344</v>
      </c>
      <c r="G75" s="17" t="n">
        <f aca="false">+G68-G73</f>
        <v>3118.73121441515</v>
      </c>
      <c r="H75" s="17" t="n">
        <f aca="false">+H68-H73</f>
        <v>3111.72039322</v>
      </c>
      <c r="I75" s="17" t="n">
        <f aca="false">+I68-I73</f>
        <v>2445.343405824</v>
      </c>
      <c r="J75" s="17" t="n">
        <f aca="false">+J68-J73</f>
        <v>2443.61564551065</v>
      </c>
      <c r="K75" s="17" t="n">
        <f aca="false">+K68-K73</f>
        <v>2475.81976689347</v>
      </c>
      <c r="L75" s="17" t="n">
        <f aca="false">+L68-L73</f>
        <v>2514.05642203484</v>
      </c>
      <c r="M75" s="17" t="n">
        <f aca="false">+M68-M73</f>
        <v>1991.114915184</v>
      </c>
      <c r="N75" s="17" t="n">
        <f aca="false">+N68-N73</f>
        <v>2029.35157032538</v>
      </c>
      <c r="O75" s="17" t="n">
        <f aca="false">+O68-O73</f>
        <v>2066.35703513802</v>
      </c>
      <c r="P75" s="17" t="n">
        <f aca="false">+P68-P73</f>
        <v>2104.5936902794</v>
      </c>
      <c r="Q75" s="17" t="n">
        <f aca="false">+Q68-Q73</f>
        <v>1591.02183624</v>
      </c>
      <c r="R75" s="17" t="n">
        <f aca="false">+R68-R73</f>
        <v>1629.25849138137</v>
      </c>
      <c r="S75" s="17" t="n">
        <f aca="false">+S68-S73</f>
        <v>1666.26395619402</v>
      </c>
      <c r="T75" s="17" t="n">
        <f aca="false">+T68-T73</f>
        <v>1378.2620305354</v>
      </c>
      <c r="U75" s="17" t="n">
        <f aca="false">+U68-U73</f>
        <v>861.0365568</v>
      </c>
      <c r="V75" s="17" t="n">
        <f aca="false">+V68-V73</f>
        <v>880.438051491839</v>
      </c>
      <c r="W75" s="17" t="n">
        <f aca="false">+W68-W73</f>
        <v>899.839546183679</v>
      </c>
      <c r="X75" s="17" t="n">
        <f aca="false">+X68-X73</f>
        <v>919.24104087552</v>
      </c>
      <c r="Y75" s="17" t="n">
        <f aca="false">+Y68-Y73</f>
        <v>654.705215999999</v>
      </c>
      <c r="Z75" s="17" t="n">
        <f aca="false">+Z68-Z73</f>
        <v>674.106710691839</v>
      </c>
      <c r="AA75" s="17" t="n">
        <f aca="false">+AA68-AA73</f>
        <v>693.508205383679</v>
      </c>
      <c r="AB75" s="17" t="n">
        <f aca="false">+AB68-AB73</f>
        <v>712.909700075519</v>
      </c>
      <c r="AC75" s="17" t="n">
        <f aca="false">+AC68-AC73</f>
        <v>448.373875200006</v>
      </c>
    </row>
    <row r="76" customFormat="false" ht="12.75" hidden="false" customHeight="false" outlineLevel="0" collapsed="false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customFormat="false" ht="12.75" hidden="false" customHeight="false" outlineLevel="0" collapsed="false">
      <c r="B77" s="0" t="s">
        <v>47</v>
      </c>
      <c r="D77" s="8" t="n">
        <f aca="false">NPV(10%,D75:AC75)</f>
        <v>4119.80865269961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customFormat="false" ht="12.75" hidden="false" customHeight="false" outlineLevel="0" collapsed="false">
      <c r="B78" s="0" t="s">
        <v>48</v>
      </c>
      <c r="D78" s="6" t="n">
        <f aca="false">IRR(D75:AC75,0.12)</f>
        <v>0.147344709204123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customFormat="false" ht="12.75" hidden="false" customHeight="false" outlineLevel="0" collapsed="false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customFormat="false" ht="12.75" hidden="false" customHeight="false" outlineLevel="0" collapsed="false">
      <c r="A80" s="7" t="s">
        <v>49</v>
      </c>
    </row>
    <row r="81" customFormat="false" ht="12.75" hidden="false" customHeight="false" outlineLevel="0" collapsed="false">
      <c r="B81" s="12" t="s">
        <v>50</v>
      </c>
      <c r="D81" s="8"/>
      <c r="E81" s="8"/>
      <c r="F81" s="8"/>
      <c r="G81" s="8"/>
      <c r="H81" s="8"/>
      <c r="I81" s="8"/>
    </row>
    <row r="82" customFormat="false" ht="12.75" hidden="false" customHeight="false" outlineLevel="0" collapsed="false">
      <c r="B82" s="0" t="s">
        <v>51</v>
      </c>
      <c r="D82" s="8" t="n">
        <v>0</v>
      </c>
      <c r="E82" s="8" t="n">
        <f aca="false">+E92-E83</f>
        <v>0</v>
      </c>
      <c r="F82" s="8" t="n">
        <f aca="false">+F92-F83</f>
        <v>0</v>
      </c>
      <c r="G82" s="8" t="n">
        <f aca="false">+G92-G83</f>
        <v>0</v>
      </c>
      <c r="H82" s="8" t="n">
        <f aca="false">+H92-H83</f>
        <v>0</v>
      </c>
      <c r="I82" s="8" t="n">
        <f aca="false">+I92-I83</f>
        <v>0</v>
      </c>
      <c r="J82" s="8" t="n">
        <f aca="false">+J92-J83</f>
        <v>0</v>
      </c>
      <c r="K82" s="8" t="n">
        <f aca="false">+K92-K83</f>
        <v>0</v>
      </c>
      <c r="L82" s="8" t="n">
        <f aca="false">+L92-L83</f>
        <v>0</v>
      </c>
      <c r="M82" s="8" t="n">
        <f aca="false">+M92-M83</f>
        <v>0</v>
      </c>
      <c r="N82" s="8" t="n">
        <f aca="false">+N92-N83</f>
        <v>0</v>
      </c>
      <c r="O82" s="8" t="n">
        <f aca="false">+O92-O83</f>
        <v>0</v>
      </c>
      <c r="P82" s="8" t="n">
        <f aca="false">+P92-P83</f>
        <v>0</v>
      </c>
      <c r="Q82" s="8" t="n">
        <f aca="false">+Q92-Q83</f>
        <v>0</v>
      </c>
      <c r="R82" s="8" t="n">
        <f aca="false">+R92-R83</f>
        <v>0</v>
      </c>
      <c r="S82" s="8" t="n">
        <f aca="false">+S92-S83</f>
        <v>0</v>
      </c>
      <c r="T82" s="8" t="n">
        <f aca="false">+T92-T83</f>
        <v>0</v>
      </c>
      <c r="U82" s="8" t="n">
        <f aca="false">+U92-U83</f>
        <v>0</v>
      </c>
      <c r="V82" s="8" t="n">
        <f aca="false">+V92-V83</f>
        <v>0</v>
      </c>
      <c r="W82" s="8" t="n">
        <f aca="false">+W92-W83</f>
        <v>0</v>
      </c>
      <c r="X82" s="8" t="n">
        <f aca="false">+X92-X83</f>
        <v>0</v>
      </c>
      <c r="Y82" s="8" t="n">
        <f aca="false">+Y92-Y83</f>
        <v>0</v>
      </c>
      <c r="Z82" s="8" t="n">
        <f aca="false">+Z92-Z83</f>
        <v>0</v>
      </c>
      <c r="AA82" s="8" t="n">
        <f aca="false">+AA92-AA83</f>
        <v>0</v>
      </c>
      <c r="AB82" s="8" t="n">
        <f aca="false">+AB92-AB83</f>
        <v>0</v>
      </c>
      <c r="AC82" s="8" t="n">
        <f aca="false">+AC92-AC83</f>
        <v>0</v>
      </c>
    </row>
    <row r="83" customFormat="false" ht="12.75" hidden="false" customHeight="false" outlineLevel="0" collapsed="false">
      <c r="B83" s="0" t="s">
        <v>52</v>
      </c>
      <c r="D83" s="8" t="n">
        <f aca="false">+D29</f>
        <v>32460</v>
      </c>
      <c r="E83" s="8" t="n">
        <f aca="false">+E29</f>
        <v>31161.6</v>
      </c>
      <c r="F83" s="8" t="n">
        <f aca="false">+F29</f>
        <v>29863.2</v>
      </c>
      <c r="G83" s="8" t="n">
        <f aca="false">+G29</f>
        <v>28564.8</v>
      </c>
      <c r="H83" s="8" t="n">
        <f aca="false">+H29</f>
        <v>27266.4</v>
      </c>
      <c r="I83" s="8" t="n">
        <f aca="false">+I29</f>
        <v>25968</v>
      </c>
      <c r="J83" s="8" t="n">
        <f aca="false">+J29</f>
        <v>24669.6</v>
      </c>
      <c r="K83" s="8" t="n">
        <f aca="false">+K29</f>
        <v>23371.2</v>
      </c>
      <c r="L83" s="8" t="n">
        <f aca="false">+L29</f>
        <v>22072.8</v>
      </c>
      <c r="M83" s="8" t="n">
        <f aca="false">+M29</f>
        <v>20774.4</v>
      </c>
      <c r="N83" s="8" t="n">
        <f aca="false">+N29</f>
        <v>19476</v>
      </c>
      <c r="O83" s="8" t="n">
        <f aca="false">+O29</f>
        <v>18177.6</v>
      </c>
      <c r="P83" s="8" t="n">
        <f aca="false">+P29</f>
        <v>16879.2</v>
      </c>
      <c r="Q83" s="8" t="n">
        <f aca="false">+Q29</f>
        <v>15580.8</v>
      </c>
      <c r="R83" s="8" t="n">
        <f aca="false">+R29</f>
        <v>14282.4</v>
      </c>
      <c r="S83" s="8" t="n">
        <f aca="false">+S29</f>
        <v>12984</v>
      </c>
      <c r="T83" s="8" t="n">
        <f aca="false">+T29</f>
        <v>11685.6</v>
      </c>
      <c r="U83" s="8" t="n">
        <f aca="false">+U29</f>
        <v>10387.2</v>
      </c>
      <c r="V83" s="8" t="n">
        <f aca="false">+V29</f>
        <v>9088.8</v>
      </c>
      <c r="W83" s="8" t="n">
        <f aca="false">+W29</f>
        <v>7790.39999999999</v>
      </c>
      <c r="X83" s="8" t="n">
        <f aca="false">+X29</f>
        <v>6491.99999999999</v>
      </c>
      <c r="Y83" s="8" t="n">
        <f aca="false">+Y29</f>
        <v>5193.59999999999</v>
      </c>
      <c r="Z83" s="8" t="n">
        <f aca="false">+Z29</f>
        <v>3895.19999999999</v>
      </c>
      <c r="AA83" s="8" t="n">
        <f aca="false">+AA29</f>
        <v>2596.79999999999</v>
      </c>
      <c r="AB83" s="8" t="n">
        <f aca="false">+AB29</f>
        <v>1298.39999999999</v>
      </c>
      <c r="AC83" s="8" t="n">
        <f aca="false">+AC29</f>
        <v>0</v>
      </c>
    </row>
    <row r="84" customFormat="false" ht="12.75" hidden="false" customHeight="false" outlineLevel="0" collapsed="false">
      <c r="B84" s="0" t="s">
        <v>42</v>
      </c>
      <c r="D84" s="9" t="n">
        <v>0</v>
      </c>
      <c r="E84" s="9" t="n">
        <v>0</v>
      </c>
      <c r="F84" s="9" t="n">
        <v>0</v>
      </c>
      <c r="G84" s="9" t="n">
        <v>0</v>
      </c>
      <c r="H84" s="9" t="n">
        <v>0</v>
      </c>
      <c r="I84" s="9" t="n">
        <v>0</v>
      </c>
      <c r="J84" s="9" t="n">
        <v>0</v>
      </c>
      <c r="K84" s="9" t="n">
        <v>0</v>
      </c>
      <c r="L84" s="9" t="n">
        <v>0</v>
      </c>
      <c r="M84" s="9" t="n">
        <v>0</v>
      </c>
      <c r="N84" s="9" t="n">
        <v>0</v>
      </c>
      <c r="O84" s="9" t="n">
        <v>0</v>
      </c>
      <c r="P84" s="9" t="n">
        <v>0</v>
      </c>
      <c r="Q84" s="9" t="n">
        <v>0</v>
      </c>
      <c r="R84" s="9" t="n">
        <v>0</v>
      </c>
      <c r="S84" s="9" t="n">
        <v>0</v>
      </c>
      <c r="T84" s="9" t="n">
        <v>0</v>
      </c>
      <c r="U84" s="9" t="n">
        <v>0</v>
      </c>
      <c r="V84" s="9" t="n">
        <v>0</v>
      </c>
      <c r="W84" s="9" t="n">
        <v>0</v>
      </c>
      <c r="X84" s="9" t="n">
        <v>0</v>
      </c>
      <c r="Y84" s="9" t="n">
        <v>0</v>
      </c>
      <c r="Z84" s="9" t="n">
        <v>0</v>
      </c>
      <c r="AA84" s="9" t="n">
        <v>0</v>
      </c>
      <c r="AB84" s="9" t="n">
        <v>0</v>
      </c>
      <c r="AC84" s="9" t="n">
        <v>0</v>
      </c>
    </row>
    <row r="85" customFormat="false" ht="12.75" hidden="false" customHeight="false" outlineLevel="0" collapsed="false">
      <c r="B85" s="0" t="s">
        <v>53</v>
      </c>
      <c r="D85" s="8" t="n">
        <f aca="false">SUM(D82:D84)</f>
        <v>32460</v>
      </c>
      <c r="E85" s="8" t="n">
        <f aca="false">SUM(E82:E84)</f>
        <v>31161.6</v>
      </c>
      <c r="F85" s="8" t="n">
        <f aca="false">SUM(F82:F84)</f>
        <v>29863.2</v>
      </c>
      <c r="G85" s="8" t="n">
        <f aca="false">SUM(G82:G84)</f>
        <v>28564.8</v>
      </c>
      <c r="H85" s="8" t="n">
        <f aca="false">SUM(H82:H84)</f>
        <v>27266.4</v>
      </c>
      <c r="I85" s="8" t="n">
        <f aca="false">SUM(I82:I84)</f>
        <v>25968</v>
      </c>
      <c r="J85" s="8" t="n">
        <f aca="false">SUM(J82:J84)</f>
        <v>24669.6</v>
      </c>
      <c r="K85" s="8" t="n">
        <f aca="false">SUM(K82:K84)</f>
        <v>23371.2</v>
      </c>
      <c r="L85" s="8" t="n">
        <f aca="false">SUM(L82:L84)</f>
        <v>22072.8</v>
      </c>
      <c r="M85" s="8" t="n">
        <f aca="false">SUM(M82:M84)</f>
        <v>20774.4</v>
      </c>
      <c r="N85" s="8" t="n">
        <f aca="false">SUM(N82:N84)</f>
        <v>19476</v>
      </c>
      <c r="O85" s="8" t="n">
        <f aca="false">SUM(O82:O84)</f>
        <v>18177.6</v>
      </c>
      <c r="P85" s="8" t="n">
        <f aca="false">SUM(P82:P84)</f>
        <v>16879.2</v>
      </c>
      <c r="Q85" s="8" t="n">
        <f aca="false">SUM(Q82:Q84)</f>
        <v>15580.8</v>
      </c>
      <c r="R85" s="8" t="n">
        <f aca="false">SUM(R82:R84)</f>
        <v>14282.4</v>
      </c>
      <c r="S85" s="8" t="n">
        <f aca="false">SUM(S82:S84)</f>
        <v>12984</v>
      </c>
      <c r="T85" s="8" t="n">
        <f aca="false">SUM(T82:T84)</f>
        <v>11685.6</v>
      </c>
      <c r="U85" s="8" t="n">
        <f aca="false">SUM(U82:U84)</f>
        <v>10387.2</v>
      </c>
      <c r="V85" s="8" t="n">
        <f aca="false">SUM(V82:V84)</f>
        <v>9088.8</v>
      </c>
      <c r="W85" s="8" t="n">
        <f aca="false">SUM(W82:W84)</f>
        <v>7790.39999999999</v>
      </c>
      <c r="X85" s="8" t="n">
        <f aca="false">SUM(X82:X84)</f>
        <v>6491.99999999999</v>
      </c>
      <c r="Y85" s="8" t="n">
        <f aca="false">SUM(Y82:Y84)</f>
        <v>5193.59999999999</v>
      </c>
      <c r="Z85" s="8" t="n">
        <f aca="false">SUM(Z82:Z84)</f>
        <v>3895.19999999999</v>
      </c>
      <c r="AA85" s="8" t="n">
        <f aca="false">SUM(AA82:AA84)</f>
        <v>2596.79999999999</v>
      </c>
      <c r="AB85" s="8" t="n">
        <f aca="false">SUM(AB82:AB84)</f>
        <v>1298.39999999999</v>
      </c>
      <c r="AC85" s="8" t="n">
        <f aca="false">SUM(AC82:AC84)</f>
        <v>0</v>
      </c>
    </row>
    <row r="86" customFormat="false" ht="12.75" hidden="false" customHeight="false" outlineLevel="0" collapsed="false">
      <c r="D86" s="8"/>
      <c r="E86" s="8"/>
      <c r="F86" s="8"/>
      <c r="G86" s="8"/>
      <c r="H86" s="8"/>
      <c r="I86" s="8"/>
    </row>
    <row r="87" customFormat="false" ht="12.75" hidden="false" customHeight="false" outlineLevel="0" collapsed="false">
      <c r="B87" s="12" t="s">
        <v>54</v>
      </c>
      <c r="D87" s="8"/>
      <c r="E87" s="8"/>
      <c r="F87" s="8"/>
      <c r="G87" s="8"/>
      <c r="H87" s="8"/>
      <c r="I87" s="8"/>
    </row>
    <row r="88" customFormat="false" ht="12.75" hidden="false" customHeight="false" outlineLevel="0" collapsed="false">
      <c r="B88" s="0" t="s">
        <v>41</v>
      </c>
      <c r="D88" s="8" t="n">
        <f aca="false">+D24</f>
        <v>0</v>
      </c>
      <c r="E88" s="8" t="n">
        <f aca="false">+E24</f>
        <v>599.47128</v>
      </c>
      <c r="F88" s="8" t="n">
        <f aca="false">+F24</f>
        <v>1246.9002624</v>
      </c>
      <c r="G88" s="8" t="n">
        <f aca="false">+G24</f>
        <v>1778.2211232</v>
      </c>
      <c r="H88" s="8" t="n">
        <f aca="false">+H24</f>
        <v>2206.0543104</v>
      </c>
      <c r="I88" s="8" t="n">
        <f aca="false">+I24</f>
        <v>2540.4961824</v>
      </c>
      <c r="J88" s="8" t="n">
        <f aca="false">+J24</f>
        <v>2791.6430976</v>
      </c>
      <c r="K88" s="8" t="n">
        <f aca="false">+K24</f>
        <v>3031.4316096</v>
      </c>
      <c r="L88" s="8" t="n">
        <f aca="false">+L24</f>
        <v>3272.4821664</v>
      </c>
      <c r="M88" s="8" t="n">
        <f aca="false">+M24</f>
        <v>3512.2706784</v>
      </c>
      <c r="N88" s="8" t="n">
        <f aca="false">+N24</f>
        <v>3753.3212352</v>
      </c>
      <c r="O88" s="8" t="n">
        <f aca="false">+O24</f>
        <v>3993.1097472</v>
      </c>
      <c r="P88" s="8" t="n">
        <f aca="false">+P24</f>
        <v>4234.160304</v>
      </c>
      <c r="Q88" s="8" t="n">
        <f aca="false">+Q24</f>
        <v>4473.948816</v>
      </c>
      <c r="R88" s="8" t="n">
        <f aca="false">+R24</f>
        <v>4714.9993728</v>
      </c>
      <c r="S88" s="8" t="n">
        <f aca="false">+S24</f>
        <v>4954.7878848</v>
      </c>
      <c r="T88" s="8" t="n">
        <f aca="false">+T24</f>
        <v>4543.36128</v>
      </c>
      <c r="U88" s="8" t="n">
        <f aca="false">+U24</f>
        <v>4038.54336</v>
      </c>
      <c r="V88" s="8" t="n">
        <f aca="false">+V24</f>
        <v>3533.72544</v>
      </c>
      <c r="W88" s="8" t="n">
        <f aca="false">+W24</f>
        <v>3028.90752</v>
      </c>
      <c r="X88" s="8" t="n">
        <f aca="false">+X24</f>
        <v>2524.0896</v>
      </c>
      <c r="Y88" s="8" t="n">
        <f aca="false">+Y24</f>
        <v>2019.27168</v>
      </c>
      <c r="Z88" s="8" t="n">
        <f aca="false">+Z24</f>
        <v>1514.45376</v>
      </c>
      <c r="AA88" s="8" t="n">
        <f aca="false">+AA24</f>
        <v>1009.63584</v>
      </c>
      <c r="AB88" s="8" t="n">
        <f aca="false">+AB24</f>
        <v>504.81792</v>
      </c>
      <c r="AC88" s="8" t="n">
        <f aca="false">+AC24</f>
        <v>0</v>
      </c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</row>
    <row r="89" customFormat="false" ht="12.75" hidden="false" customHeight="false" outlineLevel="0" collapsed="false">
      <c r="B89" s="0" t="s">
        <v>42</v>
      </c>
      <c r="D89" s="8" t="n">
        <v>0</v>
      </c>
      <c r="E89" s="8" t="n">
        <f aca="false">+D89</f>
        <v>0</v>
      </c>
      <c r="F89" s="8" t="n">
        <f aca="false">+E89</f>
        <v>0</v>
      </c>
      <c r="G89" s="8" t="n">
        <f aca="false">+F89</f>
        <v>0</v>
      </c>
      <c r="H89" s="8" t="n">
        <f aca="false">+G89</f>
        <v>0</v>
      </c>
      <c r="I89" s="8" t="n">
        <f aca="false">+H89</f>
        <v>0</v>
      </c>
      <c r="J89" s="8" t="n">
        <f aca="false">+I89</f>
        <v>0</v>
      </c>
      <c r="K89" s="8" t="n">
        <f aca="false">+J89</f>
        <v>0</v>
      </c>
      <c r="L89" s="8" t="n">
        <f aca="false">+K89</f>
        <v>0</v>
      </c>
      <c r="M89" s="8" t="n">
        <f aca="false">+L89</f>
        <v>0</v>
      </c>
      <c r="N89" s="8" t="n">
        <f aca="false">+M89</f>
        <v>0</v>
      </c>
      <c r="O89" s="8" t="n">
        <f aca="false">+N89</f>
        <v>0</v>
      </c>
      <c r="P89" s="8" t="n">
        <f aca="false">+O89</f>
        <v>0</v>
      </c>
      <c r="Q89" s="8" t="n">
        <f aca="false">+P89</f>
        <v>0</v>
      </c>
      <c r="R89" s="8" t="n">
        <f aca="false">+Q89</f>
        <v>0</v>
      </c>
      <c r="S89" s="8" t="n">
        <f aca="false">+R89</f>
        <v>0</v>
      </c>
      <c r="T89" s="8" t="n">
        <f aca="false">+S89</f>
        <v>0</v>
      </c>
      <c r="U89" s="8" t="n">
        <f aca="false">+T89</f>
        <v>0</v>
      </c>
      <c r="V89" s="8" t="n">
        <f aca="false">+U89</f>
        <v>0</v>
      </c>
      <c r="W89" s="8" t="n">
        <f aca="false">+V89</f>
        <v>0</v>
      </c>
      <c r="X89" s="8" t="n">
        <f aca="false">+W89</f>
        <v>0</v>
      </c>
      <c r="Y89" s="8" t="n">
        <f aca="false">+X89</f>
        <v>0</v>
      </c>
      <c r="Z89" s="8" t="n">
        <f aca="false">+Y89</f>
        <v>0</v>
      </c>
      <c r="AA89" s="8" t="n">
        <f aca="false">+Z89</f>
        <v>0</v>
      </c>
      <c r="AB89" s="8" t="n">
        <f aca="false">+AA89</f>
        <v>0</v>
      </c>
      <c r="AC89" s="8" t="n">
        <f aca="false">+AB89</f>
        <v>0</v>
      </c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</row>
    <row r="90" customFormat="false" ht="12.75" hidden="false" customHeight="false" outlineLevel="0" collapsed="false">
      <c r="B90" s="0" t="s">
        <v>9</v>
      </c>
      <c r="D90" s="8" t="n">
        <f aca="false">+D71*-1</f>
        <v>16230</v>
      </c>
      <c r="E90" s="8" t="n">
        <f aca="false">+E32*$C$7</f>
        <v>15281.06436</v>
      </c>
      <c r="F90" s="8" t="n">
        <f aca="false">+F32*$C$7</f>
        <v>14308.1498688</v>
      </c>
      <c r="G90" s="8" t="n">
        <f aca="false">+G32*$C$7</f>
        <v>13393.2894384</v>
      </c>
      <c r="H90" s="8" t="n">
        <f aca="false">+H32*$C$7</f>
        <v>12530.1728448</v>
      </c>
      <c r="I90" s="8" t="n">
        <f aca="false">+I32*$C$7</f>
        <v>11713.7519088</v>
      </c>
      <c r="J90" s="8" t="n">
        <f aca="false">+J32*$C$7</f>
        <v>10938.9784512</v>
      </c>
      <c r="K90" s="8" t="n">
        <f aca="false">+K32*$C$7</f>
        <v>10169.8841952</v>
      </c>
      <c r="L90" s="8" t="n">
        <f aca="false">+L32*$C$7</f>
        <v>9400.1589168</v>
      </c>
      <c r="M90" s="8" t="n">
        <f aca="false">+M32*$C$7</f>
        <v>8631.0646608</v>
      </c>
      <c r="N90" s="8" t="n">
        <f aca="false">+N32*$C$7</f>
        <v>7861.3393824</v>
      </c>
      <c r="O90" s="8" t="n">
        <f aca="false">+O32*$C$7</f>
        <v>7092.2451264</v>
      </c>
      <c r="P90" s="8" t="n">
        <f aca="false">+P32*$C$7</f>
        <v>6322.519848</v>
      </c>
      <c r="Q90" s="8" t="n">
        <f aca="false">+Q32*$C$7</f>
        <v>5553.425592</v>
      </c>
      <c r="R90" s="8" t="n">
        <f aca="false">+R32*$C$7</f>
        <v>4783.7003136</v>
      </c>
      <c r="S90" s="8" t="n">
        <f aca="false">+S32*$C$7</f>
        <v>4014.6060576</v>
      </c>
      <c r="T90" s="8" t="n">
        <f aca="false">+T32*$C$7</f>
        <v>3571.11936</v>
      </c>
      <c r="U90" s="8" t="n">
        <f aca="false">+U32*$C$7</f>
        <v>3174.32832</v>
      </c>
      <c r="V90" s="8" t="n">
        <f aca="false">+V32*$C$7</f>
        <v>2777.53728</v>
      </c>
      <c r="W90" s="8" t="n">
        <f aca="false">+W32*$C$7</f>
        <v>2380.74624</v>
      </c>
      <c r="X90" s="8" t="n">
        <f aca="false">+X32*$C$7</f>
        <v>1983.9552</v>
      </c>
      <c r="Y90" s="8" t="n">
        <f aca="false">+Y32*$C$7</f>
        <v>1587.16416</v>
      </c>
      <c r="Z90" s="8" t="n">
        <f aca="false">+Z32*$C$7</f>
        <v>1190.37311999999</v>
      </c>
      <c r="AA90" s="8" t="n">
        <f aca="false">+AA32*$C$7</f>
        <v>793.582079999994</v>
      </c>
      <c r="AB90" s="8" t="n">
        <f aca="false">+AB32*$C$7</f>
        <v>396.791039999993</v>
      </c>
      <c r="AC90" s="8" t="n">
        <f aca="false">+AC32*$C$7</f>
        <v>0</v>
      </c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</row>
    <row r="91" customFormat="false" ht="12.75" hidden="false" customHeight="false" outlineLevel="0" collapsed="false">
      <c r="B91" s="0" t="s">
        <v>10</v>
      </c>
      <c r="D91" s="9" t="n">
        <f aca="false">+D85-D90</f>
        <v>16230</v>
      </c>
      <c r="E91" s="9" t="n">
        <f aca="false">+E32*$C$8</f>
        <v>15281.06436</v>
      </c>
      <c r="F91" s="9" t="n">
        <f aca="false">+F32*$C$8</f>
        <v>14308.1498688</v>
      </c>
      <c r="G91" s="9" t="n">
        <f aca="false">+G32*$C$8</f>
        <v>13393.2894384</v>
      </c>
      <c r="H91" s="9" t="n">
        <f aca="false">+H32*$C$8</f>
        <v>12530.1728448</v>
      </c>
      <c r="I91" s="9" t="n">
        <f aca="false">+I32*$C$8</f>
        <v>11713.7519088</v>
      </c>
      <c r="J91" s="9" t="n">
        <f aca="false">+J32*$C$8</f>
        <v>10938.9784512</v>
      </c>
      <c r="K91" s="9" t="n">
        <f aca="false">+K32*$C$8</f>
        <v>10169.8841952</v>
      </c>
      <c r="L91" s="9" t="n">
        <f aca="false">+L32*$C$8</f>
        <v>9400.1589168</v>
      </c>
      <c r="M91" s="9" t="n">
        <f aca="false">+M32*$C$8</f>
        <v>8631.0646608</v>
      </c>
      <c r="N91" s="9" t="n">
        <f aca="false">+N32*$C$8</f>
        <v>7861.3393824</v>
      </c>
      <c r="O91" s="9" t="n">
        <f aca="false">+O32*$C$8</f>
        <v>7092.2451264</v>
      </c>
      <c r="P91" s="9" t="n">
        <f aca="false">+P32*$C$8</f>
        <v>6322.519848</v>
      </c>
      <c r="Q91" s="9" t="n">
        <f aca="false">+Q32*$C$8</f>
        <v>5553.425592</v>
      </c>
      <c r="R91" s="9" t="n">
        <f aca="false">+R32*$C$8</f>
        <v>4783.7003136</v>
      </c>
      <c r="S91" s="9" t="n">
        <f aca="false">+S32*$C$8</f>
        <v>4014.6060576</v>
      </c>
      <c r="T91" s="9" t="n">
        <f aca="false">+T32*$C$8</f>
        <v>3571.11936</v>
      </c>
      <c r="U91" s="9" t="n">
        <f aca="false">+U32*$C$8</f>
        <v>3174.32832</v>
      </c>
      <c r="V91" s="9" t="n">
        <f aca="false">+V32*$C$8</f>
        <v>2777.53728</v>
      </c>
      <c r="W91" s="9" t="n">
        <f aca="false">+W32*$C$8</f>
        <v>2380.74624</v>
      </c>
      <c r="X91" s="9" t="n">
        <f aca="false">+X32*$C$8</f>
        <v>1983.9552</v>
      </c>
      <c r="Y91" s="9" t="n">
        <f aca="false">+Y32*$C$8</f>
        <v>1587.16416</v>
      </c>
      <c r="Z91" s="9" t="n">
        <f aca="false">+Z32*$C$8</f>
        <v>1190.37311999999</v>
      </c>
      <c r="AA91" s="9" t="n">
        <f aca="false">+AA32*$C$8</f>
        <v>793.582079999994</v>
      </c>
      <c r="AB91" s="9" t="n">
        <f aca="false">+AB32*$C$8</f>
        <v>396.791039999993</v>
      </c>
      <c r="AC91" s="9" t="n">
        <f aca="false">+AC32*$C$8</f>
        <v>0</v>
      </c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</row>
    <row r="92" customFormat="false" ht="12.75" hidden="false" customHeight="false" outlineLevel="0" collapsed="false">
      <c r="B92" s="0" t="s">
        <v>53</v>
      </c>
      <c r="D92" s="8" t="n">
        <f aca="false">SUM(D88:D91)</f>
        <v>32460</v>
      </c>
      <c r="E92" s="8" t="n">
        <f aca="false">SUM(E88:E91)</f>
        <v>31161.6</v>
      </c>
      <c r="F92" s="8" t="n">
        <f aca="false">SUM(F88:F91)</f>
        <v>29863.2</v>
      </c>
      <c r="G92" s="8" t="n">
        <f aca="false">SUM(G88:G91)</f>
        <v>28564.8</v>
      </c>
      <c r="H92" s="8" t="n">
        <f aca="false">SUM(H88:H91)</f>
        <v>27266.4</v>
      </c>
      <c r="I92" s="8" t="n">
        <f aca="false">SUM(I88:I91)</f>
        <v>25968</v>
      </c>
      <c r="J92" s="8" t="n">
        <f aca="false">SUM(J88:J91)</f>
        <v>24669.6</v>
      </c>
      <c r="K92" s="8" t="n">
        <f aca="false">SUM(K88:K91)</f>
        <v>23371.2</v>
      </c>
      <c r="L92" s="8" t="n">
        <f aca="false">SUM(L88:L91)</f>
        <v>22072.8</v>
      </c>
      <c r="M92" s="8" t="n">
        <f aca="false">SUM(M88:M91)</f>
        <v>20774.4</v>
      </c>
      <c r="N92" s="8" t="n">
        <f aca="false">SUM(N88:N91)</f>
        <v>19476</v>
      </c>
      <c r="O92" s="8" t="n">
        <f aca="false">SUM(O88:O91)</f>
        <v>18177.6</v>
      </c>
      <c r="P92" s="8" t="n">
        <f aca="false">SUM(P88:P91)</f>
        <v>16879.2</v>
      </c>
      <c r="Q92" s="8" t="n">
        <f aca="false">SUM(Q88:Q91)</f>
        <v>15580.8</v>
      </c>
      <c r="R92" s="8" t="n">
        <f aca="false">SUM(R88:R91)</f>
        <v>14282.4</v>
      </c>
      <c r="S92" s="8" t="n">
        <f aca="false">SUM(S88:S91)</f>
        <v>12984</v>
      </c>
      <c r="T92" s="8" t="n">
        <f aca="false">SUM(T88:T91)</f>
        <v>11685.6</v>
      </c>
      <c r="U92" s="8" t="n">
        <f aca="false">SUM(U88:U91)</f>
        <v>10387.2</v>
      </c>
      <c r="V92" s="8" t="n">
        <f aca="false">SUM(V88:V91)</f>
        <v>9088.8</v>
      </c>
      <c r="W92" s="8" t="n">
        <f aca="false">SUM(W88:W91)</f>
        <v>7790.39999999999</v>
      </c>
      <c r="X92" s="8" t="n">
        <f aca="false">SUM(X88:X91)</f>
        <v>6491.99999999999</v>
      </c>
      <c r="Y92" s="8" t="n">
        <f aca="false">SUM(Y88:Y91)</f>
        <v>5193.59999999999</v>
      </c>
      <c r="Z92" s="8" t="n">
        <f aca="false">SUM(Z88:Z91)</f>
        <v>3895.19999999999</v>
      </c>
      <c r="AA92" s="8" t="n">
        <f aca="false">SUM(AA88:AA91)</f>
        <v>2596.79999999999</v>
      </c>
      <c r="AB92" s="8" t="n">
        <f aca="false">SUM(AB88:AB91)</f>
        <v>1298.39999999999</v>
      </c>
      <c r="AC92" s="8" t="n">
        <f aca="false">SUM(AC88:AC91)</f>
        <v>0</v>
      </c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</row>
    <row r="93" customFormat="false" ht="12.75" hidden="false" customHeight="false" outlineLevel="0" collapsed="false">
      <c r="D93" s="8"/>
      <c r="E93" s="8"/>
      <c r="F93" s="8"/>
      <c r="G93" s="8"/>
      <c r="H93" s="8"/>
      <c r="I93" s="8"/>
    </row>
    <row r="95" customFormat="false" ht="12.75" hidden="false" customHeight="false" outlineLevel="0" collapsed="false">
      <c r="D95" s="8" t="n">
        <f aca="false">+D90+D91</f>
        <v>32460</v>
      </c>
      <c r="E95" s="8" t="n">
        <f aca="false">+E90+E91</f>
        <v>30562.12872</v>
      </c>
      <c r="F95" s="8" t="n">
        <f aca="false">+F90+F91</f>
        <v>28616.2997376</v>
      </c>
      <c r="G95" s="8" t="n">
        <f aca="false">+G90+G91</f>
        <v>26786.5788768</v>
      </c>
      <c r="H95" s="8" t="n">
        <f aca="false">+H90+H91</f>
        <v>25060.3456896</v>
      </c>
      <c r="I95" s="8" t="n">
        <f aca="false">+I90+I91</f>
        <v>23427.5038176</v>
      </c>
      <c r="J95" s="8" t="n">
        <f aca="false">+J90+J91</f>
        <v>21877.9569024</v>
      </c>
      <c r="K95" s="8" t="n">
        <f aca="false">+K90+K91</f>
        <v>20339.7683904</v>
      </c>
      <c r="L95" s="8" t="n">
        <f aca="false">+L90+L91</f>
        <v>18800.3178336</v>
      </c>
      <c r="M95" s="8" t="n">
        <f aca="false">+M90+M91</f>
        <v>17262.1293216</v>
      </c>
      <c r="N95" s="8" t="n">
        <f aca="false">+N90+N91</f>
        <v>15722.6787648</v>
      </c>
      <c r="O95" s="8" t="n">
        <f aca="false">+O90+O91</f>
        <v>14184.4902528</v>
      </c>
      <c r="P95" s="8" t="n">
        <f aca="false">+P90+P91</f>
        <v>12645.039696</v>
      </c>
      <c r="Q95" s="8" t="n">
        <f aca="false">+Q90+Q91</f>
        <v>11106.851184</v>
      </c>
      <c r="R95" s="8" t="n">
        <f aca="false">+R90+R91</f>
        <v>9567.4006272</v>
      </c>
      <c r="S95" s="8" t="n">
        <f aca="false">+S90+S91</f>
        <v>8029.2121152</v>
      </c>
      <c r="T95" s="8" t="n">
        <f aca="false">+T90+T91</f>
        <v>7142.23872</v>
      </c>
      <c r="U95" s="8" t="n">
        <f aca="false">+U90+U91</f>
        <v>6348.65664</v>
      </c>
      <c r="V95" s="8" t="n">
        <f aca="false">+V90+V91</f>
        <v>5555.07456</v>
      </c>
      <c r="W95" s="8" t="n">
        <f aca="false">+W90+W91</f>
        <v>4761.49247999999</v>
      </c>
      <c r="X95" s="8" t="n">
        <f aca="false">+X90+X91</f>
        <v>3967.91039999999</v>
      </c>
      <c r="Y95" s="8" t="n">
        <f aca="false">+Y90+Y91</f>
        <v>3174.32831999999</v>
      </c>
      <c r="Z95" s="8" t="n">
        <f aca="false">+Z90+Z91</f>
        <v>2380.74623999999</v>
      </c>
      <c r="AA95" s="8" t="n">
        <f aca="false">+AA90+AA91</f>
        <v>1587.16415999999</v>
      </c>
      <c r="AB95" s="8" t="n">
        <f aca="false">+AB90+AB91</f>
        <v>793.582079999987</v>
      </c>
    </row>
    <row r="96" customFormat="false" ht="12.75" hidden="false" customHeight="false" outlineLevel="0" collapsed="false">
      <c r="B96" s="0" t="s">
        <v>9</v>
      </c>
      <c r="D96" s="6" t="n">
        <f aca="false">+D90/D95</f>
        <v>0.5</v>
      </c>
      <c r="E96" s="6" t="n">
        <f aca="false">+E90/E95</f>
        <v>0.5</v>
      </c>
      <c r="F96" s="6" t="n">
        <f aca="false">+F90/F95</f>
        <v>0.5</v>
      </c>
      <c r="G96" s="6" t="n">
        <f aca="false">+G90/G95</f>
        <v>0.5</v>
      </c>
      <c r="H96" s="6" t="n">
        <f aca="false">+H90/H95</f>
        <v>0.5</v>
      </c>
      <c r="I96" s="6" t="n">
        <f aca="false">+I90/I95</f>
        <v>0.5</v>
      </c>
      <c r="J96" s="6" t="n">
        <f aca="false">+J90/J95</f>
        <v>0.5</v>
      </c>
      <c r="K96" s="6" t="n">
        <f aca="false">+K90/K95</f>
        <v>0.5</v>
      </c>
      <c r="L96" s="6" t="n">
        <f aca="false">+L90/L95</f>
        <v>0.5</v>
      </c>
      <c r="M96" s="6" t="n">
        <f aca="false">+M90/M95</f>
        <v>0.5</v>
      </c>
      <c r="N96" s="6" t="n">
        <f aca="false">+N90/N95</f>
        <v>0.5</v>
      </c>
      <c r="O96" s="6" t="n">
        <f aca="false">+O90/O95</f>
        <v>0.5</v>
      </c>
      <c r="P96" s="6" t="n">
        <f aca="false">+P90/P95</f>
        <v>0.5</v>
      </c>
      <c r="Q96" s="6" t="n">
        <f aca="false">+Q90/Q95</f>
        <v>0.5</v>
      </c>
      <c r="R96" s="6" t="n">
        <f aca="false">+R90/R95</f>
        <v>0.5</v>
      </c>
      <c r="S96" s="6" t="n">
        <f aca="false">+S90/S95</f>
        <v>0.5</v>
      </c>
      <c r="T96" s="6" t="n">
        <f aca="false">+T90/T95</f>
        <v>0.5</v>
      </c>
      <c r="U96" s="6" t="n">
        <f aca="false">+U90/U95</f>
        <v>0.5</v>
      </c>
      <c r="V96" s="6" t="n">
        <f aca="false">+V90/V95</f>
        <v>0.5</v>
      </c>
      <c r="W96" s="6" t="n">
        <f aca="false">+W90/W95</f>
        <v>0.5</v>
      </c>
      <c r="X96" s="6" t="n">
        <f aca="false">+X90/X95</f>
        <v>0.5</v>
      </c>
      <c r="Y96" s="6" t="n">
        <f aca="false">+Y90/Y95</f>
        <v>0.5</v>
      </c>
      <c r="Z96" s="6" t="n">
        <f aca="false">+Z90/Z95</f>
        <v>0.5</v>
      </c>
      <c r="AA96" s="6" t="n">
        <f aca="false">+AA90/AA95</f>
        <v>0.5</v>
      </c>
      <c r="AB96" s="6" t="n">
        <f aca="false">+AB90/AB95</f>
        <v>0.5</v>
      </c>
    </row>
    <row r="97" customFormat="false" ht="12.75" hidden="false" customHeight="false" outlineLevel="0" collapsed="false">
      <c r="B97" s="0" t="s">
        <v>10</v>
      </c>
      <c r="D97" s="6" t="n">
        <f aca="false">+D91/D95</f>
        <v>0.5</v>
      </c>
      <c r="E97" s="6" t="n">
        <f aca="false">+E91/E95</f>
        <v>0.5</v>
      </c>
      <c r="F97" s="6" t="n">
        <f aca="false">+F91/F95</f>
        <v>0.5</v>
      </c>
      <c r="G97" s="6" t="n">
        <f aca="false">+G91/G95</f>
        <v>0.5</v>
      </c>
      <c r="H97" s="6" t="n">
        <f aca="false">+H91/H95</f>
        <v>0.5</v>
      </c>
      <c r="I97" s="6" t="n">
        <f aca="false">+I91/I95</f>
        <v>0.5</v>
      </c>
      <c r="J97" s="6" t="n">
        <f aca="false">+J91/J95</f>
        <v>0.5</v>
      </c>
      <c r="K97" s="6" t="n">
        <f aca="false">+K91/K95</f>
        <v>0.5</v>
      </c>
      <c r="L97" s="6" t="n">
        <f aca="false">+L91/L95</f>
        <v>0.5</v>
      </c>
      <c r="M97" s="6" t="n">
        <f aca="false">+M91/M95</f>
        <v>0.5</v>
      </c>
      <c r="N97" s="6" t="n">
        <f aca="false">+N91/N95</f>
        <v>0.5</v>
      </c>
      <c r="O97" s="6" t="n">
        <f aca="false">+O91/O95</f>
        <v>0.5</v>
      </c>
      <c r="P97" s="6" t="n">
        <f aca="false">+P91/P95</f>
        <v>0.5</v>
      </c>
      <c r="Q97" s="6" t="n">
        <f aca="false">+Q91/Q95</f>
        <v>0.5</v>
      </c>
      <c r="R97" s="6" t="n">
        <f aca="false">+R91/R95</f>
        <v>0.5</v>
      </c>
      <c r="S97" s="6" t="n">
        <f aca="false">+S91/S95</f>
        <v>0.5</v>
      </c>
      <c r="T97" s="6" t="n">
        <f aca="false">+T91/T95</f>
        <v>0.5</v>
      </c>
      <c r="U97" s="6" t="n">
        <f aca="false">+U91/U95</f>
        <v>0.5</v>
      </c>
      <c r="V97" s="6" t="n">
        <f aca="false">+V91/V95</f>
        <v>0.5</v>
      </c>
      <c r="W97" s="6" t="n">
        <f aca="false">+W91/W95</f>
        <v>0.5</v>
      </c>
      <c r="X97" s="6" t="n">
        <f aca="false">+X91/X95</f>
        <v>0.5</v>
      </c>
      <c r="Y97" s="6" t="n">
        <f aca="false">+Y91/Y95</f>
        <v>0.5</v>
      </c>
      <c r="Z97" s="6" t="n">
        <f aca="false">+Z91/Z95</f>
        <v>0.5</v>
      </c>
      <c r="AA97" s="6" t="n">
        <f aca="false">+AA91/AA95</f>
        <v>0.5</v>
      </c>
      <c r="AB97" s="6" t="n">
        <f aca="false">+AB91/AB95</f>
        <v>0.5</v>
      </c>
    </row>
  </sheetData>
  <printOptions headings="false" gridLines="true" gridLinesSet="true" horizontalCentered="false" verticalCentered="false"/>
  <pageMargins left="0" right="0" top="0" bottom="0" header="0.511811023622047" footer="0.511811023622047"/>
  <pageSetup paperSize="1" scale="100" fitToWidth="2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2002-02-07T12:43:47Z</dcterms:created>
  <dc:creator>Hayslett, Rod</dc:creator>
  <dc:description/>
  <dc:language>en-US</dc:language>
  <cp:lastModifiedBy>jcentill</cp:lastModifiedBy>
  <cp:lastPrinted>2002-02-08T16:10:24Z</cp:lastPrinted>
  <dcterms:modified xsi:type="dcterms:W3CDTF">2002-02-14T15:42:58Z</dcterms:modified>
  <cp:revision>0</cp:revision>
  <dc:subject/>
  <dc:title/>
</cp:coreProperties>
</file>