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<sst xmlns="http://schemas.openxmlformats.org/spreadsheetml/2006/main" count="122" uniqueCount="47">
  <si>
    <t xml:space="preserve">Initial Budget</t>
  </si>
  <si>
    <t xml:space="preserve">Project Name</t>
  </si>
  <si>
    <t xml:space="preserve">Project Description</t>
  </si>
  <si>
    <t xml:space="preserve">EA System</t>
  </si>
  <si>
    <t xml:space="preserve">Project Type (C=Cap, E=Exp, M= Main)</t>
  </si>
  <si>
    <t xml:space="preserve">Total Est Proj Costs</t>
  </si>
  <si>
    <t xml:space="preserve">Total Cap Component</t>
  </si>
  <si>
    <t xml:space="preserve">Total Expense Component</t>
  </si>
  <si>
    <t xml:space="preserve">Change</t>
  </si>
  <si>
    <t xml:space="preserve">EA $ Capital</t>
  </si>
  <si>
    <t xml:space="preserve">EA $ Expense</t>
  </si>
  <si>
    <t xml:space="preserve">% allocation</t>
  </si>
  <si>
    <t xml:space="preserve">EAST</t>
  </si>
  <si>
    <t xml:space="preserve">WEST</t>
  </si>
  <si>
    <t xml:space="preserve">CDN</t>
  </si>
  <si>
    <t xml:space="preserve">Consolidated Position manager</t>
  </si>
  <si>
    <t xml:space="preserve">Consolidated Position Manager development</t>
  </si>
  <si>
    <t xml:space="preserve">Power Front Office</t>
  </si>
  <si>
    <t xml:space="preserve">C</t>
  </si>
  <si>
    <t xml:space="preserve">Power Fundamentals Maint</t>
  </si>
  <si>
    <t xml:space="preserve">Remote office support, fundamentals &amp; VMS Support</t>
  </si>
  <si>
    <t xml:space="preserve">Power Risk Plan Expense</t>
  </si>
  <si>
    <t xml:space="preserve">Risk(Curve Managers, Portcalc, Risk reporting) Maintenance, support, small enhancements and consultation.</t>
  </si>
  <si>
    <t xml:space="preserve">M</t>
  </si>
  <si>
    <t xml:space="preserve">Power Asset</t>
  </si>
  <si>
    <t xml:space="preserve">EMS and Control Area Services Maintenance, Support, Small Enhancements and Consultation</t>
  </si>
  <si>
    <t xml:space="preserve">East Desk Competitive Markets</t>
  </si>
  <si>
    <t xml:space="preserve">Open-acess solutions market operating systems, and VMS</t>
  </si>
  <si>
    <t xml:space="preserve">Power Architecture</t>
  </si>
  <si>
    <t xml:space="preserve">Core enhancement of enpower systems</t>
  </si>
  <si>
    <t xml:space="preserve">Ontario / Alberta Initiatives</t>
  </si>
  <si>
    <t xml:space="preserve">Risk Integration</t>
  </si>
  <si>
    <t xml:space="preserve">Convert to new GV engine portcalc replacement</t>
  </si>
  <si>
    <t xml:space="preserve">PMI Data</t>
  </si>
  <si>
    <t xml:space="preserve">Capture public market information </t>
  </si>
  <si>
    <t xml:space="preserve">Services Desk Tools</t>
  </si>
  <si>
    <t xml:space="preserve">Services Desk tools.</t>
  </si>
  <si>
    <t xml:space="preserve">Market Inteligence web site</t>
  </si>
  <si>
    <t xml:space="preserve">Power research</t>
  </si>
  <si>
    <t xml:space="preserve">Total</t>
  </si>
  <si>
    <t xml:space="preserve">change</t>
  </si>
  <si>
    <t xml:space="preserve">Proposed Budget</t>
  </si>
  <si>
    <t xml:space="preserve">This detail includes the Indirect exspences that were not obvious above.</t>
  </si>
  <si>
    <t xml:space="preserve">EA $ Indirect Expense</t>
  </si>
  <si>
    <t xml:space="preserve">EA $ Direct Expense</t>
  </si>
  <si>
    <t xml:space="preserve">Total East, West &amp; Cdn Reduction</t>
  </si>
  <si>
    <t xml:space="preserve">These allocations require agreement between Beldon, Presto &amp; Milnthorp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</si>
</sst>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0.00%"/>
    <numFmt numFmtId="168" formatCode="_(\$* #,##0_);_(\$* \(#,##0\);_(\$* \-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Times New Roman"/>
      <family val="1"/>
    </font>
    <font>
      <sz val="10"/>
      <name val="Times New Roman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4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2" borderId="5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2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5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20" xfId="17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P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85"/>
    <col collapsed="false" customWidth="true" hidden="false" outlineLevel="0" max="2" min="2" style="0" width="49.13"/>
    <col collapsed="false" customWidth="false" hidden="true" outlineLevel="0" max="4" min="3" style="0" width="9.06"/>
    <col collapsed="false" customWidth="true" hidden="false" outlineLevel="0" max="5" min="5" style="0" width="12.28"/>
    <col collapsed="false" customWidth="false" hidden="true" outlineLevel="0" max="7" min="6" style="0" width="9.06"/>
    <col collapsed="false" customWidth="true" hidden="false" outlineLevel="0" max="8" min="8" style="0" width="13.85"/>
    <col collapsed="false" customWidth="true" hidden="false" outlineLevel="0" max="10" min="9" style="0" width="11.99"/>
    <col collapsed="false" customWidth="true" hidden="false" outlineLevel="0" max="11" min="11" style="0" width="10.28"/>
    <col collapsed="false" customWidth="true" hidden="false" outlineLevel="0" max="12" min="12" style="0" width="12.56"/>
    <col collapsed="false" customWidth="true" hidden="false" outlineLevel="0" max="13" min="13" style="0" width="10.28"/>
    <col collapsed="false" customWidth="true" hidden="false" outlineLevel="0" max="14" min="14" style="0" width="12.56"/>
    <col collapsed="false" customWidth="true" hidden="false" outlineLevel="0" max="15" min="15" style="0" width="10.28"/>
    <col collapsed="false" customWidth="true" hidden="false" outlineLevel="0" max="16" min="16" style="0" width="11.85"/>
  </cols>
  <sheetData>
    <row r="2" customFormat="false" ht="30.75" hidden="false" customHeight="true" outlineLevel="0" collapsed="false">
      <c r="A2" s="1" t="s">
        <v>0</v>
      </c>
      <c r="B2" s="2"/>
      <c r="C2" s="3"/>
      <c r="D2" s="3"/>
      <c r="E2" s="4"/>
      <c r="F2" s="4"/>
      <c r="G2" s="4"/>
      <c r="H2" s="3"/>
      <c r="I2" s="4"/>
      <c r="J2" s="3"/>
      <c r="K2" s="3"/>
      <c r="L2" s="3"/>
      <c r="M2" s="3"/>
      <c r="N2" s="3"/>
      <c r="O2" s="3"/>
      <c r="P2" s="3"/>
    </row>
    <row r="3" customFormat="false" ht="64.5" hidden="false" customHeight="false" outlineLevel="0" collapsed="false">
      <c r="A3" s="5" t="s">
        <v>1</v>
      </c>
      <c r="B3" s="5" t="s">
        <v>2</v>
      </c>
      <c r="C3" s="6" t="s">
        <v>3</v>
      </c>
      <c r="D3" s="7" t="s">
        <v>4</v>
      </c>
      <c r="E3" s="8" t="s">
        <v>5</v>
      </c>
      <c r="F3" s="9" t="s">
        <v>6</v>
      </c>
      <c r="G3" s="10" t="s">
        <v>7</v>
      </c>
      <c r="H3" s="10" t="s">
        <v>8</v>
      </c>
      <c r="I3" s="11" t="s">
        <v>9</v>
      </c>
      <c r="J3" s="10" t="s">
        <v>10</v>
      </c>
      <c r="K3" s="12" t="s">
        <v>11</v>
      </c>
      <c r="L3" s="13" t="s">
        <v>12</v>
      </c>
      <c r="M3" s="12" t="s">
        <v>11</v>
      </c>
      <c r="N3" s="13" t="s">
        <v>13</v>
      </c>
      <c r="O3" s="12" t="s">
        <v>11</v>
      </c>
      <c r="P3" s="13" t="s">
        <v>14</v>
      </c>
    </row>
    <row r="4" customFormat="false" ht="12.75" hidden="false" customHeight="false" outlineLevel="0" collapsed="false">
      <c r="A4" s="14" t="s">
        <v>15</v>
      </c>
      <c r="B4" s="2" t="s">
        <v>16</v>
      </c>
      <c r="C4" s="15" t="s">
        <v>17</v>
      </c>
      <c r="D4" s="16" t="s">
        <v>18</v>
      </c>
      <c r="E4" s="17" t="n">
        <f aca="false">SUM(I4:J4)</f>
        <v>763091.925051869</v>
      </c>
      <c r="F4" s="18" t="n">
        <v>646179.727036536</v>
      </c>
      <c r="G4" s="19" t="n">
        <v>116912.198015332</v>
      </c>
      <c r="H4" s="19" t="n">
        <f aca="false">E4-E20</f>
        <v>38708.9250518687</v>
      </c>
      <c r="I4" s="20" t="n">
        <v>646179.727036536</v>
      </c>
      <c r="J4" s="19" t="n">
        <v>116912.198015332</v>
      </c>
      <c r="K4" s="21" t="n">
        <v>45</v>
      </c>
      <c r="L4" s="22" t="n">
        <f aca="false">$E4*(K4/100)</f>
        <v>343391.366273341</v>
      </c>
      <c r="M4" s="21" t="n">
        <v>45</v>
      </c>
      <c r="N4" s="22" t="n">
        <f aca="false">$E4*(M4/100)</f>
        <v>343391.366273341</v>
      </c>
      <c r="O4" s="21" t="n">
        <v>10</v>
      </c>
      <c r="P4" s="22" t="n">
        <f aca="false">$E4*(O4/100)</f>
        <v>76309.1925051869</v>
      </c>
    </row>
    <row r="5" customFormat="false" ht="12.75" hidden="false" customHeight="false" outlineLevel="0" collapsed="false">
      <c r="A5" s="14" t="s">
        <v>19</v>
      </c>
      <c r="B5" s="14" t="s">
        <v>20</v>
      </c>
      <c r="C5" s="15" t="s">
        <v>17</v>
      </c>
      <c r="D5" s="16"/>
      <c r="E5" s="17" t="n">
        <f aca="false">SUM(I5:J5)</f>
        <v>6568263.95886298</v>
      </c>
      <c r="F5" s="18" t="n">
        <v>0</v>
      </c>
      <c r="G5" s="20" t="n">
        <v>6568263.95886298</v>
      </c>
      <c r="H5" s="19" t="n">
        <f aca="false">E5-E21</f>
        <v>407947.958862981</v>
      </c>
      <c r="I5" s="20" t="n">
        <v>0</v>
      </c>
      <c r="J5" s="19" t="n">
        <v>6568263.95886298</v>
      </c>
      <c r="K5" s="21" t="n">
        <v>48</v>
      </c>
      <c r="L5" s="22" t="n">
        <f aca="false">$E5*(K5/100)</f>
        <v>3152766.70025423</v>
      </c>
      <c r="M5" s="21" t="n">
        <v>42</v>
      </c>
      <c r="N5" s="22" t="n">
        <f aca="false">$E5*(M5/100)</f>
        <v>2758670.86272245</v>
      </c>
      <c r="O5" s="21" t="n">
        <v>10</v>
      </c>
      <c r="P5" s="22" t="n">
        <f aca="false">$E5*(O5/100)</f>
        <v>656826.395886298</v>
      </c>
    </row>
    <row r="6" customFormat="false" ht="25.5" hidden="false" customHeight="false" outlineLevel="0" collapsed="false">
      <c r="A6" s="14" t="s">
        <v>21</v>
      </c>
      <c r="B6" s="14" t="s">
        <v>22</v>
      </c>
      <c r="C6" s="15" t="s">
        <v>17</v>
      </c>
      <c r="D6" s="16" t="s">
        <v>23</v>
      </c>
      <c r="E6" s="17" t="n">
        <f aca="false">SUM(I6:J6)</f>
        <v>1539600.23393744</v>
      </c>
      <c r="F6" s="18"/>
      <c r="G6" s="19" t="n">
        <v>1539600.23393744</v>
      </c>
      <c r="H6" s="19" t="n">
        <f aca="false">E6-E22</f>
        <v>89377.2339374425</v>
      </c>
      <c r="I6" s="20" t="n">
        <v>0</v>
      </c>
      <c r="J6" s="19" t="n">
        <v>1539600.23393744</v>
      </c>
      <c r="K6" s="21" t="n">
        <v>50</v>
      </c>
      <c r="L6" s="22" t="n">
        <f aca="false">$E6*(K6/100)</f>
        <v>769800.116968721</v>
      </c>
      <c r="M6" s="21" t="n">
        <v>50</v>
      </c>
      <c r="N6" s="22" t="n">
        <f aca="false">$E6*(M6/100)</f>
        <v>769800.116968721</v>
      </c>
      <c r="O6" s="21" t="n">
        <v>0</v>
      </c>
      <c r="P6" s="22" t="n">
        <f aca="false">$E6*(O6/100)</f>
        <v>0</v>
      </c>
    </row>
    <row r="7" customFormat="false" ht="25.5" hidden="false" customHeight="false" outlineLevel="0" collapsed="false">
      <c r="A7" s="14" t="s">
        <v>24</v>
      </c>
      <c r="B7" s="14" t="s">
        <v>25</v>
      </c>
      <c r="C7" s="15" t="s">
        <v>17</v>
      </c>
      <c r="D7" s="16" t="s">
        <v>23</v>
      </c>
      <c r="E7" s="17" t="n">
        <f aca="false">SUM(I7:J7)</f>
        <v>1168065.59019365</v>
      </c>
      <c r="F7" s="18"/>
      <c r="G7" s="19" t="n">
        <v>1168065.59019365</v>
      </c>
      <c r="H7" s="19" t="n">
        <f aca="false">E7-E23</f>
        <v>553254.590193648</v>
      </c>
      <c r="I7" s="20" t="n">
        <v>0</v>
      </c>
      <c r="J7" s="19" t="n">
        <v>1168065.59019365</v>
      </c>
      <c r="K7" s="21" t="n">
        <v>100</v>
      </c>
      <c r="L7" s="22" t="n">
        <f aca="false">$E7*(K7/100)</f>
        <v>1168065.59019365</v>
      </c>
      <c r="M7" s="21" t="n">
        <v>0</v>
      </c>
      <c r="N7" s="22" t="n">
        <f aca="false">$E7*(M7/100)</f>
        <v>0</v>
      </c>
      <c r="O7" s="21" t="n">
        <v>0</v>
      </c>
      <c r="P7" s="22" t="n">
        <f aca="false">$E7*(O7/100)</f>
        <v>0</v>
      </c>
    </row>
    <row r="8" customFormat="false" ht="12.75" hidden="false" customHeight="false" outlineLevel="0" collapsed="false">
      <c r="A8" s="14" t="s">
        <v>26</v>
      </c>
      <c r="B8" s="14" t="s">
        <v>27</v>
      </c>
      <c r="C8" s="23" t="s">
        <v>17</v>
      </c>
      <c r="D8" s="16" t="s">
        <v>18</v>
      </c>
      <c r="E8" s="17" t="n">
        <f aca="false">SUM(I8:J8)</f>
        <v>4124585.74705189</v>
      </c>
      <c r="F8" s="18" t="n">
        <v>3718331.48892161</v>
      </c>
      <c r="G8" s="19" t="n">
        <v>406254.258130283</v>
      </c>
      <c r="H8" s="19" t="n">
        <f aca="false">E8-E24</f>
        <v>4064585.74705189</v>
      </c>
      <c r="I8" s="20" t="n">
        <v>3718331.48892161</v>
      </c>
      <c r="J8" s="19" t="n">
        <v>406254.258130283</v>
      </c>
      <c r="K8" s="21" t="n">
        <v>100</v>
      </c>
      <c r="L8" s="22" t="n">
        <f aca="false">$E8*(K8/100)</f>
        <v>4124585.74705189</v>
      </c>
      <c r="M8" s="21" t="n">
        <v>0</v>
      </c>
      <c r="N8" s="22" t="n">
        <f aca="false">$E8*(M8/100)</f>
        <v>0</v>
      </c>
      <c r="O8" s="21" t="n">
        <v>0</v>
      </c>
      <c r="P8" s="22" t="n">
        <f aca="false">$E8*(O8/100)</f>
        <v>0</v>
      </c>
    </row>
    <row r="9" customFormat="false" ht="12.75" hidden="false" customHeight="false" outlineLevel="0" collapsed="false">
      <c r="A9" s="14" t="s">
        <v>28</v>
      </c>
      <c r="B9" s="14" t="s">
        <v>29</v>
      </c>
      <c r="C9" s="23" t="s">
        <v>17</v>
      </c>
      <c r="D9" s="16" t="s">
        <v>18</v>
      </c>
      <c r="E9" s="17" t="n">
        <f aca="false">SUM(I9:J9)</f>
        <v>3131129.67325209</v>
      </c>
      <c r="F9" s="18" t="n">
        <v>2754275.3943286</v>
      </c>
      <c r="G9" s="19" t="n">
        <v>376854.278923487</v>
      </c>
      <c r="H9" s="19" t="n">
        <f aca="false">E9-E25</f>
        <v>1691470.67325209</v>
      </c>
      <c r="I9" s="20" t="n">
        <v>2754275.3943286</v>
      </c>
      <c r="J9" s="19" t="n">
        <v>376854.278923487</v>
      </c>
      <c r="K9" s="21" t="n">
        <v>45</v>
      </c>
      <c r="L9" s="22" t="n">
        <f aca="false">$E9*(K9/100)</f>
        <v>1409008.35296344</v>
      </c>
      <c r="M9" s="21" t="n">
        <v>45</v>
      </c>
      <c r="N9" s="22" t="n">
        <f aca="false">$E9*(M9/100)</f>
        <v>1409008.35296344</v>
      </c>
      <c r="O9" s="21" t="n">
        <v>10</v>
      </c>
      <c r="P9" s="22" t="n">
        <f aca="false">$E9*(O9/100)</f>
        <v>313112.967325209</v>
      </c>
    </row>
    <row r="10" customFormat="false" ht="12.75" hidden="false" customHeight="false" outlineLevel="0" collapsed="false">
      <c r="A10" s="14" t="s">
        <v>30</v>
      </c>
      <c r="B10" s="14" t="s">
        <v>27</v>
      </c>
      <c r="C10" s="23" t="s">
        <v>17</v>
      </c>
      <c r="D10" s="16" t="s">
        <v>18</v>
      </c>
      <c r="E10" s="17" t="n">
        <f aca="false">SUM(I10:J10)</f>
        <v>2522380.4548706</v>
      </c>
      <c r="F10" s="18" t="n">
        <v>2196307.9582134</v>
      </c>
      <c r="G10" s="19" t="n">
        <v>326072.496657201</v>
      </c>
      <c r="H10" s="19" t="n">
        <f aca="false">E10-E26</f>
        <v>107961.454870599</v>
      </c>
      <c r="I10" s="20" t="n">
        <v>2196307.9582134</v>
      </c>
      <c r="J10" s="19" t="n">
        <v>326072.496657201</v>
      </c>
      <c r="K10" s="21"/>
      <c r="L10" s="22" t="n">
        <f aca="false">$E10*(K10/100)</f>
        <v>0</v>
      </c>
      <c r="M10" s="21" t="n">
        <v>0</v>
      </c>
      <c r="N10" s="22" t="n">
        <f aca="false">$E10*(M10/100)</f>
        <v>0</v>
      </c>
      <c r="O10" s="21" t="n">
        <v>100</v>
      </c>
      <c r="P10" s="22" t="n">
        <f aca="false">$E10*(O10/100)</f>
        <v>2522380.4548706</v>
      </c>
    </row>
    <row r="11" customFormat="false" ht="12.75" hidden="false" customHeight="false" outlineLevel="0" collapsed="false">
      <c r="A11" s="14" t="s">
        <v>31</v>
      </c>
      <c r="B11" s="14" t="s">
        <v>32</v>
      </c>
      <c r="C11" s="23" t="s">
        <v>17</v>
      </c>
      <c r="D11" s="16" t="s">
        <v>18</v>
      </c>
      <c r="E11" s="17" t="n">
        <f aca="false">SUM(I11:J11)</f>
        <v>2227057.88257976</v>
      </c>
      <c r="F11" s="18" t="n">
        <v>1911676.2874523</v>
      </c>
      <c r="G11" s="19" t="n">
        <v>315381.595127457</v>
      </c>
      <c r="H11" s="19" t="n">
        <f aca="false">E11-E27</f>
        <v>659504.88257976</v>
      </c>
      <c r="I11" s="20" t="n">
        <v>1911676.2874523</v>
      </c>
      <c r="J11" s="19" t="n">
        <v>315381.595127457</v>
      </c>
      <c r="K11" s="21" t="n">
        <v>45</v>
      </c>
      <c r="L11" s="22" t="n">
        <f aca="false">$E11*(K11/100)</f>
        <v>1002176.04716089</v>
      </c>
      <c r="M11" s="21" t="n">
        <v>45</v>
      </c>
      <c r="N11" s="22" t="n">
        <f aca="false">$E11*(M11/100)</f>
        <v>1002176.04716089</v>
      </c>
      <c r="O11" s="21" t="n">
        <v>10</v>
      </c>
      <c r="P11" s="22" t="n">
        <f aca="false">$E11*(O11/100)</f>
        <v>222705.788257976</v>
      </c>
    </row>
    <row r="12" customFormat="false" ht="12.75" hidden="false" customHeight="false" outlineLevel="0" collapsed="false">
      <c r="A12" s="14" t="s">
        <v>33</v>
      </c>
      <c r="B12" s="24" t="s">
        <v>34</v>
      </c>
      <c r="C12" s="15" t="s">
        <v>17</v>
      </c>
      <c r="D12" s="16" t="s">
        <v>18</v>
      </c>
      <c r="E12" s="17" t="n">
        <f aca="false">SUM(I12:J12)</f>
        <v>1681207.95034369</v>
      </c>
      <c r="F12" s="18" t="n">
        <v>1411262.68671765</v>
      </c>
      <c r="G12" s="19" t="n">
        <v>269945.263626044</v>
      </c>
      <c r="H12" s="19" t="n">
        <f aca="false">E12-E28</f>
        <v>798484.950343693</v>
      </c>
      <c r="I12" s="20" t="n">
        <v>1411262.68671765</v>
      </c>
      <c r="J12" s="19" t="n">
        <v>269945.263626044</v>
      </c>
      <c r="K12" s="21" t="n">
        <v>80</v>
      </c>
      <c r="L12" s="22" t="n">
        <f aca="false">$E12*(K12/100)</f>
        <v>1344966.36027495</v>
      </c>
      <c r="M12" s="21" t="n">
        <v>0</v>
      </c>
      <c r="N12" s="22" t="n">
        <f aca="false">$E12*(M12/100)</f>
        <v>0</v>
      </c>
      <c r="O12" s="21" t="n">
        <v>20</v>
      </c>
      <c r="P12" s="22" t="n">
        <f aca="false">$E12*(O12/100)</f>
        <v>336241.590068739</v>
      </c>
    </row>
    <row r="13" customFormat="false" ht="12.75" hidden="false" customHeight="false" outlineLevel="0" collapsed="false">
      <c r="A13" s="25" t="s">
        <v>35</v>
      </c>
      <c r="B13" s="25" t="s">
        <v>36</v>
      </c>
      <c r="C13" s="15" t="s">
        <v>17</v>
      </c>
      <c r="D13" s="16" t="s">
        <v>18</v>
      </c>
      <c r="E13" s="17" t="n">
        <f aca="false">SUM(I13:J13)</f>
        <v>1457801.15665343</v>
      </c>
      <c r="F13" s="18" t="n">
        <v>1286746.73217752</v>
      </c>
      <c r="G13" s="19" t="n">
        <v>171054.424475909</v>
      </c>
      <c r="H13" s="19" t="n">
        <f aca="false">E13-E29</f>
        <v>716464.156653429</v>
      </c>
      <c r="I13" s="26" t="n">
        <v>1286746.73217752</v>
      </c>
      <c r="J13" s="27" t="n">
        <v>171054.424475909</v>
      </c>
      <c r="K13" s="21" t="n">
        <v>100</v>
      </c>
      <c r="L13" s="22" t="n">
        <f aca="false">$E13*(K13/100)</f>
        <v>1457801.15665343</v>
      </c>
      <c r="M13" s="21" t="n">
        <v>0</v>
      </c>
      <c r="N13" s="22" t="n">
        <f aca="false">$E13*(M13/100)</f>
        <v>0</v>
      </c>
      <c r="O13" s="21" t="n">
        <v>0</v>
      </c>
      <c r="P13" s="22" t="n">
        <f aca="false">$E13*(O13/100)</f>
        <v>0</v>
      </c>
    </row>
    <row r="14" customFormat="false" ht="12.75" hidden="false" customHeight="false" outlineLevel="0" collapsed="false">
      <c r="A14" s="14" t="s">
        <v>37</v>
      </c>
      <c r="B14" s="15" t="s">
        <v>38</v>
      </c>
      <c r="C14" s="3"/>
      <c r="D14" s="4" t="n">
        <f aca="false">SUM(G14:J14)</f>
        <v>394672</v>
      </c>
      <c r="E14" s="17" t="n">
        <f aca="false">SUM(I14:J14)</f>
        <v>217460</v>
      </c>
      <c r="F14" s="28"/>
      <c r="G14" s="29" t="n">
        <v>169181</v>
      </c>
      <c r="H14" s="19" t="n">
        <f aca="false">E14-E30</f>
        <v>8031</v>
      </c>
      <c r="I14" s="19" t="n">
        <v>179025</v>
      </c>
      <c r="J14" s="30" t="n">
        <v>38435</v>
      </c>
      <c r="K14" s="21" t="n">
        <v>0</v>
      </c>
      <c r="L14" s="22" t="n">
        <f aca="false">$E14*(K14/100)</f>
        <v>0</v>
      </c>
      <c r="M14" s="21" t="n">
        <v>100</v>
      </c>
      <c r="N14" s="22" t="n">
        <f aca="false">$E14*(M14/100)</f>
        <v>217460</v>
      </c>
      <c r="O14" s="21" t="n">
        <v>0</v>
      </c>
      <c r="P14" s="22" t="n">
        <f aca="false">$E14*(O14/100)</f>
        <v>0</v>
      </c>
    </row>
    <row r="15" customFormat="false" ht="13.5" hidden="false" customHeight="false" outlineLevel="0" collapsed="false">
      <c r="A15" s="2"/>
      <c r="B15" s="31" t="s">
        <v>39</v>
      </c>
      <c r="C15" s="3"/>
      <c r="D15" s="3"/>
      <c r="E15" s="32" t="n">
        <f aca="false">SUM(E4:E14)</f>
        <v>25400644.5727974</v>
      </c>
      <c r="F15" s="28"/>
      <c r="G15" s="28"/>
      <c r="H15" s="19" t="n">
        <f aca="false">SUM(H4:H14)</f>
        <v>9135791.5727974</v>
      </c>
      <c r="I15" s="19" t="n">
        <f aca="false">SUM(I4:I14)</f>
        <v>14103805.2748476</v>
      </c>
      <c r="J15" s="19" t="n">
        <f aca="false">SUM(J4:J14)</f>
        <v>11296839.2979498</v>
      </c>
      <c r="K15" s="33"/>
      <c r="L15" s="34" t="n">
        <f aca="false">SUM(L4:L14)</f>
        <v>14772561.4377946</v>
      </c>
      <c r="M15" s="35"/>
      <c r="N15" s="34" t="n">
        <f aca="false">SUM(N4:N14)</f>
        <v>6500506.74608885</v>
      </c>
      <c r="O15" s="35"/>
      <c r="P15" s="34" t="n">
        <f aca="false">SUM(P4:P14)</f>
        <v>4127576.38891401</v>
      </c>
    </row>
    <row r="16" customFormat="false" ht="12.75" hidden="false" customHeight="false" outlineLevel="0" collapsed="false">
      <c r="A16" s="2"/>
      <c r="B16" s="2"/>
      <c r="C16" s="3"/>
      <c r="D16" s="3"/>
      <c r="E16" s="28"/>
      <c r="F16" s="28"/>
      <c r="G16" s="28"/>
      <c r="H16" s="29"/>
      <c r="I16" s="28"/>
      <c r="J16" s="3"/>
      <c r="K16" s="3" t="s">
        <v>40</v>
      </c>
      <c r="L16" s="29" t="n">
        <f aca="false">L15-L31</f>
        <v>7288954.10779455</v>
      </c>
      <c r="M16" s="3"/>
      <c r="N16" s="29" t="n">
        <f aca="false">N15-N31</f>
        <v>1299415.77608885</v>
      </c>
      <c r="O16" s="3"/>
      <c r="P16" s="29" t="n">
        <f aca="false">P15-P31</f>
        <v>547421.688914007</v>
      </c>
    </row>
    <row r="17" customFormat="false" ht="12.75" hidden="false" customHeight="false" outlineLevel="0" collapsed="false">
      <c r="A17" s="3"/>
      <c r="B17" s="2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customFormat="false" ht="26.25" hidden="false" customHeight="false" outlineLevel="0" collapsed="false">
      <c r="A18" s="1" t="s">
        <v>41</v>
      </c>
      <c r="B18" s="2" t="s">
        <v>42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customFormat="false" ht="57" hidden="false" customHeight="true" outlineLevel="0" collapsed="false">
      <c r="A19" s="5" t="s">
        <v>1</v>
      </c>
      <c r="B19" s="5" t="s">
        <v>2</v>
      </c>
      <c r="C19" s="6" t="s">
        <v>3</v>
      </c>
      <c r="D19" s="7" t="s">
        <v>4</v>
      </c>
      <c r="E19" s="10" t="s">
        <v>5</v>
      </c>
      <c r="F19" s="9" t="s">
        <v>6</v>
      </c>
      <c r="G19" s="10" t="s">
        <v>7</v>
      </c>
      <c r="H19" s="11" t="s">
        <v>9</v>
      </c>
      <c r="I19" s="10" t="s">
        <v>43</v>
      </c>
      <c r="J19" s="36" t="s">
        <v>44</v>
      </c>
      <c r="K19" s="12" t="s">
        <v>11</v>
      </c>
      <c r="L19" s="13" t="s">
        <v>12</v>
      </c>
      <c r="M19" s="12" t="s">
        <v>11</v>
      </c>
      <c r="N19" s="13" t="s">
        <v>13</v>
      </c>
      <c r="O19" s="12" t="s">
        <v>11</v>
      </c>
      <c r="P19" s="13" t="s">
        <v>14</v>
      </c>
    </row>
    <row r="20" customFormat="false" ht="12.75" hidden="false" customHeight="false" outlineLevel="0" collapsed="false">
      <c r="A20" s="14" t="s">
        <v>15</v>
      </c>
      <c r="B20" s="2" t="s">
        <v>16</v>
      </c>
      <c r="C20" s="15" t="s">
        <v>17</v>
      </c>
      <c r="D20" s="16" t="s">
        <v>18</v>
      </c>
      <c r="E20" s="17" t="n">
        <f aca="false">SUM(H20:J20)</f>
        <v>724383</v>
      </c>
      <c r="F20" s="18" t="n">
        <v>646179.727036536</v>
      </c>
      <c r="G20" s="19" t="n">
        <v>116912.198015332</v>
      </c>
      <c r="H20" s="20" t="n">
        <v>603932</v>
      </c>
      <c r="I20" s="19" t="n">
        <v>72823</v>
      </c>
      <c r="J20" s="30" t="n">
        <v>47628</v>
      </c>
      <c r="K20" s="21" t="n">
        <v>45</v>
      </c>
      <c r="L20" s="22" t="n">
        <f aca="false">$E20*(K20/100)</f>
        <v>325972.35</v>
      </c>
      <c r="M20" s="21" t="n">
        <v>45</v>
      </c>
      <c r="N20" s="22" t="n">
        <f aca="false">$E20*(M20/100)</f>
        <v>325972.35</v>
      </c>
      <c r="O20" s="21" t="n">
        <v>10</v>
      </c>
      <c r="P20" s="22" t="n">
        <f aca="false">$E20*(O20/100)</f>
        <v>72438.3</v>
      </c>
    </row>
    <row r="21" customFormat="false" ht="12.75" hidden="false" customHeight="false" outlineLevel="0" collapsed="false">
      <c r="A21" s="14" t="s">
        <v>19</v>
      </c>
      <c r="B21" s="14" t="s">
        <v>20</v>
      </c>
      <c r="C21" s="15" t="s">
        <v>17</v>
      </c>
      <c r="D21" s="16"/>
      <c r="E21" s="17" t="n">
        <f aca="false">SUM(H21:J21)</f>
        <v>6160316</v>
      </c>
      <c r="F21" s="18" t="n">
        <v>0</v>
      </c>
      <c r="G21" s="20" t="n">
        <v>6568263.95886298</v>
      </c>
      <c r="H21" s="20" t="n">
        <v>0</v>
      </c>
      <c r="I21" s="19" t="n">
        <v>767480</v>
      </c>
      <c r="J21" s="30" t="n">
        <v>5392836</v>
      </c>
      <c r="K21" s="21" t="n">
        <v>48</v>
      </c>
      <c r="L21" s="22" t="n">
        <f aca="false">$E21*(K21/100)</f>
        <v>2956951.68</v>
      </c>
      <c r="M21" s="21" t="n">
        <v>42</v>
      </c>
      <c r="N21" s="22" t="n">
        <f aca="false">$E21*(M21/100)</f>
        <v>2587332.72</v>
      </c>
      <c r="O21" s="21" t="n">
        <v>10</v>
      </c>
      <c r="P21" s="22" t="n">
        <f aca="false">$E21*(O21/100)</f>
        <v>616031.6</v>
      </c>
    </row>
    <row r="22" customFormat="false" ht="25.5" hidden="false" customHeight="false" outlineLevel="0" collapsed="false">
      <c r="A22" s="14" t="s">
        <v>21</v>
      </c>
      <c r="B22" s="14" t="s">
        <v>22</v>
      </c>
      <c r="C22" s="15" t="s">
        <v>17</v>
      </c>
      <c r="D22" s="16" t="s">
        <v>23</v>
      </c>
      <c r="E22" s="17" t="n">
        <f aca="false">SUM(H22:J22)</f>
        <v>1450223</v>
      </c>
      <c r="F22" s="18"/>
      <c r="G22" s="19" t="n">
        <v>1539600.23393744</v>
      </c>
      <c r="H22" s="20" t="n">
        <v>0</v>
      </c>
      <c r="I22" s="19" t="n">
        <v>168146</v>
      </c>
      <c r="J22" s="30" t="n">
        <v>1282077</v>
      </c>
      <c r="K22" s="21" t="n">
        <v>50</v>
      </c>
      <c r="L22" s="22" t="n">
        <f aca="false">$E22*(K22/100)</f>
        <v>725111.5</v>
      </c>
      <c r="M22" s="21" t="n">
        <v>50</v>
      </c>
      <c r="N22" s="22" t="n">
        <f aca="false">$E22*(M22/100)</f>
        <v>725111.5</v>
      </c>
      <c r="O22" s="21" t="n">
        <v>0</v>
      </c>
      <c r="P22" s="22" t="n">
        <f aca="false">$E22*(O22/100)</f>
        <v>0</v>
      </c>
    </row>
    <row r="23" customFormat="false" ht="25.5" hidden="false" customHeight="false" outlineLevel="0" collapsed="false">
      <c r="A23" s="14" t="s">
        <v>24</v>
      </c>
      <c r="B23" s="14" t="s">
        <v>25</v>
      </c>
      <c r="C23" s="15" t="s">
        <v>17</v>
      </c>
      <c r="D23" s="16" t="s">
        <v>23</v>
      </c>
      <c r="E23" s="17" t="n">
        <f aca="false">SUM(H23:J23)</f>
        <v>614811</v>
      </c>
      <c r="F23" s="18"/>
      <c r="G23" s="19" t="n">
        <v>1168065.59019365</v>
      </c>
      <c r="H23" s="20" t="n">
        <v>0</v>
      </c>
      <c r="I23" s="19" t="n">
        <v>68257</v>
      </c>
      <c r="J23" s="30" t="n">
        <v>546554</v>
      </c>
      <c r="K23" s="21" t="n">
        <v>100</v>
      </c>
      <c r="L23" s="22" t="n">
        <f aca="false">$E23*(K23/100)</f>
        <v>614811</v>
      </c>
      <c r="M23" s="21" t="n">
        <v>0</v>
      </c>
      <c r="N23" s="22" t="n">
        <f aca="false">$E23*(M23/100)</f>
        <v>0</v>
      </c>
      <c r="O23" s="21" t="n">
        <v>0</v>
      </c>
      <c r="P23" s="22" t="n">
        <f aca="false">$E23*(O23/100)</f>
        <v>0</v>
      </c>
    </row>
    <row r="24" customFormat="false" ht="12.75" hidden="false" customHeight="false" outlineLevel="0" collapsed="false">
      <c r="A24" s="14" t="s">
        <v>26</v>
      </c>
      <c r="B24" s="14" t="s">
        <v>27</v>
      </c>
      <c r="C24" s="23" t="s">
        <v>17</v>
      </c>
      <c r="D24" s="16" t="s">
        <v>18</v>
      </c>
      <c r="E24" s="17" t="n">
        <f aca="false">SUM(H24:J24)</f>
        <v>60000</v>
      </c>
      <c r="F24" s="18" t="n">
        <v>3718331.48892161</v>
      </c>
      <c r="G24" s="19" t="n">
        <v>406254.258130283</v>
      </c>
      <c r="H24" s="20" t="n">
        <v>60000</v>
      </c>
      <c r="I24" s="20" t="n">
        <v>0</v>
      </c>
      <c r="J24" s="20" t="n">
        <v>0</v>
      </c>
      <c r="K24" s="21" t="n">
        <v>100</v>
      </c>
      <c r="L24" s="22" t="n">
        <f aca="false">$E24*(K24/100)</f>
        <v>60000</v>
      </c>
      <c r="M24" s="21" t="n">
        <v>0</v>
      </c>
      <c r="N24" s="22" t="n">
        <f aca="false">$E24*(M24/100)</f>
        <v>0</v>
      </c>
      <c r="O24" s="21" t="n">
        <v>0</v>
      </c>
      <c r="P24" s="22" t="n">
        <f aca="false">$E24*(O24/100)</f>
        <v>0</v>
      </c>
    </row>
    <row r="25" customFormat="false" ht="12.75" hidden="false" customHeight="false" outlineLevel="0" collapsed="false">
      <c r="A25" s="14" t="s">
        <v>28</v>
      </c>
      <c r="B25" s="14" t="s">
        <v>29</v>
      </c>
      <c r="C25" s="23" t="s">
        <v>17</v>
      </c>
      <c r="D25" s="16" t="s">
        <v>18</v>
      </c>
      <c r="E25" s="17" t="n">
        <f aca="false">SUM(H25:J25)</f>
        <v>1439659</v>
      </c>
      <c r="F25" s="18" t="n">
        <v>2754275.3943286</v>
      </c>
      <c r="G25" s="19" t="n">
        <v>376854.278923487</v>
      </c>
      <c r="H25" s="20" t="n">
        <v>1274441</v>
      </c>
      <c r="I25" s="19" t="n">
        <v>99889</v>
      </c>
      <c r="J25" s="30" t="n">
        <v>65329</v>
      </c>
      <c r="K25" s="21" t="n">
        <v>45</v>
      </c>
      <c r="L25" s="22" t="n">
        <f aca="false">$E25*(K25/100)</f>
        <v>647846.55</v>
      </c>
      <c r="M25" s="21" t="n">
        <v>45</v>
      </c>
      <c r="N25" s="22" t="n">
        <f aca="false">$E25*(M25/100)</f>
        <v>647846.55</v>
      </c>
      <c r="O25" s="21" t="n">
        <v>10</v>
      </c>
      <c r="P25" s="22" t="n">
        <f aca="false">$E25*(O25/100)</f>
        <v>143965.9</v>
      </c>
    </row>
    <row r="26" customFormat="false" ht="12.75" hidden="false" customHeight="false" outlineLevel="0" collapsed="false">
      <c r="A26" s="14" t="s">
        <v>30</v>
      </c>
      <c r="B26" s="14" t="s">
        <v>27</v>
      </c>
      <c r="C26" s="23" t="s">
        <v>17</v>
      </c>
      <c r="D26" s="16" t="s">
        <v>18</v>
      </c>
      <c r="E26" s="17" t="n">
        <f aca="false">SUM(H26:J26)</f>
        <v>2414419</v>
      </c>
      <c r="F26" s="18" t="n">
        <v>2196307.9582134</v>
      </c>
      <c r="G26" s="19" t="n">
        <v>326072.496657201</v>
      </c>
      <c r="H26" s="20" t="n">
        <v>2078476</v>
      </c>
      <c r="I26" s="19" t="n">
        <v>203107</v>
      </c>
      <c r="J26" s="30" t="n">
        <v>132836</v>
      </c>
      <c r="K26" s="21"/>
      <c r="L26" s="22" t="n">
        <f aca="false">$E26*(K26/100)</f>
        <v>0</v>
      </c>
      <c r="M26" s="21" t="n">
        <v>0</v>
      </c>
      <c r="N26" s="22" t="n">
        <f aca="false">$E26*(M26/100)</f>
        <v>0</v>
      </c>
      <c r="O26" s="21" t="n">
        <v>100</v>
      </c>
      <c r="P26" s="22" t="n">
        <f aca="false">$E26*(O26/100)</f>
        <v>2414419</v>
      </c>
    </row>
    <row r="27" customFormat="false" ht="12.75" hidden="false" customHeight="false" outlineLevel="0" collapsed="false">
      <c r="A27" s="14" t="s">
        <v>31</v>
      </c>
      <c r="B27" s="14" t="s">
        <v>32</v>
      </c>
      <c r="C27" s="23" t="s">
        <v>17</v>
      </c>
      <c r="D27" s="16" t="s">
        <v>18</v>
      </c>
      <c r="E27" s="17" t="n">
        <f aca="false">SUM(H27:J27)</f>
        <v>1567553</v>
      </c>
      <c r="F27" s="18" t="n">
        <v>1911676.2874523</v>
      </c>
      <c r="G27" s="19" t="n">
        <v>315381.595127457</v>
      </c>
      <c r="H27" s="20" t="n">
        <v>1372045</v>
      </c>
      <c r="I27" s="19" t="n">
        <v>118202</v>
      </c>
      <c r="J27" s="30" t="n">
        <v>77306</v>
      </c>
      <c r="K27" s="21" t="n">
        <v>45</v>
      </c>
      <c r="L27" s="22" t="n">
        <f aca="false">$E27*(K27/100)</f>
        <v>705398.85</v>
      </c>
      <c r="M27" s="21" t="n">
        <v>45</v>
      </c>
      <c r="N27" s="22" t="n">
        <f aca="false">$E27*(M27/100)</f>
        <v>705398.85</v>
      </c>
      <c r="O27" s="21" t="n">
        <v>10</v>
      </c>
      <c r="P27" s="22" t="n">
        <f aca="false">$E27*(O27/100)</f>
        <v>156755.3</v>
      </c>
    </row>
    <row r="28" customFormat="false" ht="12.75" hidden="false" customHeight="false" outlineLevel="0" collapsed="false">
      <c r="A28" s="14" t="s">
        <v>33</v>
      </c>
      <c r="B28" s="24" t="s">
        <v>34</v>
      </c>
      <c r="C28" s="15" t="s">
        <v>17</v>
      </c>
      <c r="D28" s="16" t="s">
        <v>18</v>
      </c>
      <c r="E28" s="17" t="n">
        <f aca="false">SUM(H28:J28)</f>
        <v>882723</v>
      </c>
      <c r="F28" s="18" t="n">
        <v>1411262.68671765</v>
      </c>
      <c r="G28" s="19" t="n">
        <v>269945.263626044</v>
      </c>
      <c r="H28" s="20" t="n">
        <v>769824</v>
      </c>
      <c r="I28" s="19" t="n">
        <v>68257</v>
      </c>
      <c r="J28" s="30" t="n">
        <v>44642</v>
      </c>
      <c r="K28" s="21" t="n">
        <v>80</v>
      </c>
      <c r="L28" s="22" t="n">
        <f aca="false">$E28*(K28/100)</f>
        <v>706178.4</v>
      </c>
      <c r="M28" s="21" t="n">
        <v>0</v>
      </c>
      <c r="N28" s="22" t="n">
        <f aca="false">$E28*(M28/100)</f>
        <v>0</v>
      </c>
      <c r="O28" s="21" t="n">
        <v>20</v>
      </c>
      <c r="P28" s="22" t="n">
        <f aca="false">$E28*(O28/100)</f>
        <v>176544.6</v>
      </c>
    </row>
    <row r="29" customFormat="false" ht="12.75" hidden="false" customHeight="false" outlineLevel="0" collapsed="false">
      <c r="A29" s="14" t="s">
        <v>35</v>
      </c>
      <c r="B29" s="14" t="s">
        <v>36</v>
      </c>
      <c r="C29" s="15" t="s">
        <v>17</v>
      </c>
      <c r="D29" s="16" t="s">
        <v>18</v>
      </c>
      <c r="E29" s="17" t="n">
        <f aca="false">SUM(H29:J29)</f>
        <v>741337</v>
      </c>
      <c r="F29" s="18" t="n">
        <v>1286746.73217752</v>
      </c>
      <c r="G29" s="19" t="n">
        <v>171054.424475909</v>
      </c>
      <c r="H29" s="20" t="n">
        <v>647713</v>
      </c>
      <c r="I29" s="19" t="n">
        <v>56604</v>
      </c>
      <c r="J29" s="30" t="n">
        <v>37020</v>
      </c>
      <c r="K29" s="21" t="n">
        <v>100</v>
      </c>
      <c r="L29" s="22" t="n">
        <f aca="false">$E29*(K29/100)</f>
        <v>741337</v>
      </c>
      <c r="M29" s="21" t="n">
        <v>0</v>
      </c>
      <c r="N29" s="22" t="n">
        <f aca="false">$E29*(M29/100)</f>
        <v>0</v>
      </c>
      <c r="O29" s="21" t="n">
        <v>0</v>
      </c>
      <c r="P29" s="22" t="n">
        <f aca="false">$E29*(O29/100)</f>
        <v>0</v>
      </c>
    </row>
    <row r="30" customFormat="false" ht="12.75" hidden="false" customHeight="false" outlineLevel="0" collapsed="false">
      <c r="A30" s="14" t="s">
        <v>37</v>
      </c>
      <c r="B30" s="15" t="s">
        <v>38</v>
      </c>
      <c r="C30" s="3"/>
      <c r="D30" s="3"/>
      <c r="E30" s="17" t="n">
        <f aca="false">SUM(H30:J30)</f>
        <v>209429</v>
      </c>
      <c r="F30" s="28"/>
      <c r="G30" s="28"/>
      <c r="H30" s="20" t="n">
        <v>169181</v>
      </c>
      <c r="I30" s="19" t="n">
        <v>16967</v>
      </c>
      <c r="J30" s="30" t="n">
        <v>23281</v>
      </c>
      <c r="K30" s="21" t="n">
        <v>0</v>
      </c>
      <c r="L30" s="22" t="n">
        <f aca="false">$E30*(K30/100)</f>
        <v>0</v>
      </c>
      <c r="M30" s="21" t="n">
        <v>100</v>
      </c>
      <c r="N30" s="22" t="n">
        <f aca="false">$E30*(M30/100)</f>
        <v>209429</v>
      </c>
      <c r="O30" s="21" t="n">
        <v>0</v>
      </c>
      <c r="P30" s="22" t="n">
        <f aca="false">$E30*(O30/100)</f>
        <v>0</v>
      </c>
    </row>
    <row r="31" customFormat="false" ht="13.5" hidden="false" customHeight="false" outlineLevel="0" collapsed="false">
      <c r="A31" s="2"/>
      <c r="B31" s="31" t="s">
        <v>39</v>
      </c>
      <c r="C31" s="3"/>
      <c r="D31" s="3"/>
      <c r="E31" s="17" t="n">
        <f aca="false">SUM(E20:E30)</f>
        <v>16264853</v>
      </c>
      <c r="F31" s="28" t="n">
        <f aca="false">SUM(F20:F30)</f>
        <v>13924780.2748476</v>
      </c>
      <c r="G31" s="28" t="n">
        <f aca="false">SUM(G20:G30)</f>
        <v>11258404.2979498</v>
      </c>
      <c r="H31" s="19" t="n">
        <f aca="false">SUM(H20:H30)</f>
        <v>6975612</v>
      </c>
      <c r="I31" s="19" t="n">
        <f aca="false">SUM(I20:I30)</f>
        <v>1639732</v>
      </c>
      <c r="J31" s="19" t="n">
        <f aca="false">SUM(J20:J30)</f>
        <v>7649509</v>
      </c>
      <c r="K31" s="33"/>
      <c r="L31" s="34" t="n">
        <f aca="false">SUM(L20:L30)</f>
        <v>7483607.33</v>
      </c>
      <c r="M31" s="35"/>
      <c r="N31" s="34" t="n">
        <f aca="false">SUM(N20:N30)</f>
        <v>5201090.97</v>
      </c>
      <c r="O31" s="35"/>
      <c r="P31" s="34" t="n">
        <f aca="false">SUM(P20:P30)</f>
        <v>3580154.7</v>
      </c>
    </row>
    <row r="32" customFormat="false" ht="13.5" hidden="false" customHeight="false" outlineLevel="0" collapsed="false">
      <c r="A32" s="2"/>
      <c r="B32" s="31" t="s">
        <v>45</v>
      </c>
      <c r="C32" s="3"/>
      <c r="D32" s="3"/>
      <c r="E32" s="32" t="n">
        <f aca="false">E15-E31</f>
        <v>9135791.5727974</v>
      </c>
      <c r="F32" s="28"/>
      <c r="G32" s="28"/>
      <c r="H32" s="29"/>
      <c r="I32" s="28"/>
      <c r="J32" s="29"/>
      <c r="K32" s="3"/>
      <c r="L32" s="3"/>
      <c r="M32" s="3"/>
      <c r="N32" s="3"/>
      <c r="O32" s="3"/>
      <c r="P32" s="29" t="n">
        <f aca="false">L31+N31+P31</f>
        <v>16264853</v>
      </c>
    </row>
    <row r="34" customFormat="false" ht="12.75" hidden="false" customHeight="false" outlineLevel="0" collapsed="false">
      <c r="K34" s="0" t="s">
        <v>46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2001-10-17T00:26:51Z</dcterms:created>
  <dc:creator>LLOYD</dc:creator>
  <dc:description/>
  <dc:language>en-US</dc:language>
  <cp:lastModifiedBy>lwill</cp:lastModifiedBy>
  <cp:lastPrinted>2001-10-17T09:50:52Z</cp:lastPrinted>
  <dcterms:modified xsi:type="dcterms:W3CDTF">2001-10-17T14:58:29Z</dcterms:modified>
  <cp:revision>0</cp:revision>
  <dc:subject/>
  <dc:title/>
</cp:coreProperties>
</file>