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<sst xmlns="http://schemas.openxmlformats.org/spreadsheetml/2006/main" count="33" uniqueCount="21">
  <si>
    <t xml:space="preserve">Azurix Corp.</t>
  </si>
  <si>
    <t xml:space="preserve">Sensitivity of Asset Valuation Analysis</t>
  </si>
  <si>
    <t xml:space="preserve">(in millions except per share data)</t>
  </si>
  <si>
    <t xml:space="preserve">Wessex RAB Valuation Multiple</t>
  </si>
  <si>
    <t xml:space="preserve">2000 Analysis</t>
  </si>
  <si>
    <t xml:space="preserve">$/Sterling</t>
  </si>
  <si>
    <t xml:space="preserve">Exchange</t>
  </si>
  <si>
    <t xml:space="preserve">Rate</t>
  </si>
  <si>
    <t xml:space="preserve">2001 Analysis</t>
  </si>
  <si>
    <t xml:space="preserve">2002 Analysis</t>
  </si>
  <si>
    <t xml:space="preserve">2003 Analysis</t>
  </si>
  <si>
    <t xml:space="preserve">Probability of Stock</t>
  </si>
  <si>
    <t xml:space="preserve">Price Exceeding</t>
  </si>
  <si>
    <t xml:space="preserve">RAB Value</t>
  </si>
  <si>
    <t xml:space="preserve">Total US Debt</t>
  </si>
  <si>
    <t xml:space="preserve">Converted to UK</t>
  </si>
  <si>
    <t xml:space="preserve">RUN THESE TWO TOTAL US DEBT CASES - by toggling case # 1 or #2 below</t>
  </si>
  <si>
    <t xml:space="preserve">Case #</t>
  </si>
  <si>
    <t xml:space="preserve">Pessimistic Case</t>
  </si>
  <si>
    <t xml:space="preserve">Optimistic Case</t>
  </si>
  <si>
    <t xml:space="preserve">Number of shares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</si>
</sst>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0.0\x"/>
    <numFmt numFmtId="167" formatCode="_(\$* #,##0.00_);_(\$* \(#,##0.00\);_(\$* \-??_);_(@_)"/>
    <numFmt numFmtId="168" formatCode="\$#,##0.00_);&quot;($&quot;#,##0.00\)"/>
    <numFmt numFmtId="169" formatCode="0"/>
    <numFmt numFmtId="170" formatCode="0%"/>
    <numFmt numFmtId="171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4"/>
      <name val="Arial"/>
      <family val="2"/>
    </font>
    <font>
      <i val="true"/>
      <sz val="8"/>
      <name val="Arial"/>
      <family val="2"/>
    </font>
    <font>
      <b val="true"/>
      <sz val="10"/>
      <color rgb="FFFFFFFF"/>
      <name val="Arial"/>
      <family val="0"/>
    </font>
    <font>
      <b val="true"/>
      <sz val="10"/>
      <color rgb="FFFFFFFF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0C0C0"/>
        <bgColor rgb="FFCCCCFF"/>
      </patternFill>
    </fill>
    <fill>
      <patternFill patternType="solid">
        <fgColor rgb="FFFF99CC"/>
        <bgColor rgb="FFFF8080"/>
      </patternFill>
    </fill>
    <fill>
      <patternFill patternType="solid">
        <fgColor rgb="FF00FFFF"/>
        <bgColor rgb="FF00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" t="s">
        <v>0</v>
      </c>
    </row>
    <row r="2" customFormat="false" ht="18.7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2.75" hidden="false" customHeight="false" outlineLevel="0" collapsed="false">
      <c r="A3" s="4" t="s">
        <v>2</v>
      </c>
    </row>
    <row r="7" customFormat="false" ht="12.75" hidden="false" customHeight="false" outlineLevel="0" collapsed="false">
      <c r="C7" s="5"/>
      <c r="D7" s="5"/>
      <c r="E7" s="6" t="s">
        <v>3</v>
      </c>
      <c r="F7" s="6"/>
      <c r="G7" s="6"/>
      <c r="H7" s="6"/>
      <c r="I7" s="6"/>
      <c r="J7" s="6"/>
    </row>
    <row r="8" customFormat="false" ht="12.75" hidden="false" customHeight="false" outlineLevel="0" collapsed="false">
      <c r="C8" s="5"/>
      <c r="D8" s="5"/>
      <c r="E8" s="7" t="n">
        <v>0.8</v>
      </c>
      <c r="F8" s="8" t="n">
        <v>0.9</v>
      </c>
      <c r="G8" s="8" t="n">
        <v>1</v>
      </c>
      <c r="H8" s="8" t="n">
        <v>1.1</v>
      </c>
      <c r="I8" s="8" t="n">
        <v>1.2</v>
      </c>
      <c r="J8" s="9" t="n">
        <v>1.3</v>
      </c>
    </row>
    <row r="10" customFormat="false" ht="12.75" hidden="false" customHeight="false" outlineLevel="0" collapsed="false">
      <c r="E10" s="10" t="s">
        <v>4</v>
      </c>
      <c r="F10" s="10"/>
      <c r="G10" s="10"/>
      <c r="H10" s="10"/>
      <c r="I10" s="10"/>
      <c r="J10" s="10"/>
    </row>
    <row r="11" customFormat="false" ht="12.75" hidden="false" customHeight="false" outlineLevel="0" collapsed="false">
      <c r="B11" s="11"/>
      <c r="C11" s="12" t="n">
        <v>1.3</v>
      </c>
      <c r="D11" s="13"/>
      <c r="E11" s="14" t="n">
        <f aca="false">($C11*($E$74*E$8-$E$76))/$E$92</f>
        <v>0.145045442923223</v>
      </c>
      <c r="F11" s="15" t="n">
        <f aca="false">($C11*($E$74*F$8-$E$76))/$E$92</f>
        <v>1.46354880949614</v>
      </c>
      <c r="G11" s="15" t="n">
        <f aca="false">($C11*($E$74*G$8-$E$76))/$E$92</f>
        <v>2.78205217606905</v>
      </c>
      <c r="H11" s="15" t="n">
        <f aca="false">($C11*($E$74*H$8-$E$76))/$E$92</f>
        <v>4.10055554264197</v>
      </c>
      <c r="I11" s="15" t="n">
        <f aca="false">($C11*($E$74*I$8-$E$76))/$E$92</f>
        <v>5.41905890921488</v>
      </c>
      <c r="J11" s="16" t="n">
        <f aca="false">($C11*($E$74*J$8-$E$76))/$E$92</f>
        <v>6.73756227578779</v>
      </c>
    </row>
    <row r="12" customFormat="false" ht="12.75" hidden="false" customHeight="false" outlineLevel="0" collapsed="false">
      <c r="B12" s="17" t="s">
        <v>5</v>
      </c>
      <c r="C12" s="18" t="n">
        <f aca="false">+C11+0.1</f>
        <v>1.4</v>
      </c>
      <c r="D12" s="13"/>
      <c r="E12" s="19" t="n">
        <f aca="false">($C12*($E$74*E$8-$E$76))/$E$92</f>
        <v>0.156202784686547</v>
      </c>
      <c r="F12" s="20" t="n">
        <f aca="false">($C12*($E$74*F$8-$E$76))/$E$92</f>
        <v>1.57612948714969</v>
      </c>
      <c r="G12" s="20" t="n">
        <f aca="false">($C12*($E$74*G$8-$E$76))/$E$92</f>
        <v>2.99605618961282</v>
      </c>
      <c r="H12" s="20" t="n">
        <f aca="false">($C12*($E$74*H$8-$E$76))/$E$92</f>
        <v>4.41598289207596</v>
      </c>
      <c r="I12" s="20" t="n">
        <f aca="false">($C12*($E$74*I$8-$E$76))/$E$92</f>
        <v>5.8359095945391</v>
      </c>
      <c r="J12" s="21" t="n">
        <f aca="false">($C12*($E$74*J$8-$E$76))/$E$92</f>
        <v>7.25583629700224</v>
      </c>
    </row>
    <row r="13" customFormat="false" ht="12.75" hidden="false" customHeight="false" outlineLevel="0" collapsed="false">
      <c r="B13" s="17" t="s">
        <v>6</v>
      </c>
      <c r="C13" s="18" t="n">
        <f aca="false">+C12+0.1</f>
        <v>1.5</v>
      </c>
      <c r="D13" s="13"/>
      <c r="E13" s="19" t="n">
        <f aca="false">($C13*($E$74*E$8-$E$76))/$E$92</f>
        <v>0.167360126449872</v>
      </c>
      <c r="F13" s="20" t="n">
        <f aca="false">($C13*($E$74*F$8-$E$76))/$E$92</f>
        <v>1.68871016480323</v>
      </c>
      <c r="G13" s="22" t="n">
        <f aca="false">($C13*($E$74*G$8-$E$76))/$E$92</f>
        <v>3.2100602031566</v>
      </c>
      <c r="H13" s="23" t="n">
        <f aca="false">($C13*($E$74*H$8-$E$76))/$E$92</f>
        <v>4.73141024150996</v>
      </c>
      <c r="I13" s="20" t="n">
        <f aca="false">($C13*($E$74*I$8-$E$76))/$E$92</f>
        <v>6.25276027986332</v>
      </c>
      <c r="J13" s="21" t="n">
        <f aca="false">($C13*($E$74*J$8-$E$76))/$E$92</f>
        <v>7.77411031821669</v>
      </c>
    </row>
    <row r="14" customFormat="false" ht="12.75" hidden="false" customHeight="false" outlineLevel="0" collapsed="false">
      <c r="B14" s="17" t="s">
        <v>7</v>
      </c>
      <c r="C14" s="18" t="n">
        <f aca="false">+C13+0.1</f>
        <v>1.6</v>
      </c>
      <c r="D14" s="13"/>
      <c r="E14" s="19" t="n">
        <f aca="false">($C14*($E$74*E$8-$E$76))/$E$92</f>
        <v>0.178517468213197</v>
      </c>
      <c r="F14" s="20" t="n">
        <f aca="false">($C14*($E$74*F$8-$E$76))/$E$92</f>
        <v>1.80129084245678</v>
      </c>
      <c r="G14" s="20" t="n">
        <f aca="false">($C14*($E$74*G$8-$E$76))/$E$92</f>
        <v>3.42406421670037</v>
      </c>
      <c r="H14" s="20" t="n">
        <f aca="false">($C14*($E$74*H$8-$E$76))/$E$92</f>
        <v>5.04683759094396</v>
      </c>
      <c r="I14" s="20" t="n">
        <f aca="false">($C14*($E$74*I$8-$E$76))/$E$92</f>
        <v>6.66961096518755</v>
      </c>
      <c r="J14" s="21" t="n">
        <f aca="false">($C14*($E$74*J$8-$E$76))/$E$92</f>
        <v>8.29238433943113</v>
      </c>
    </row>
    <row r="15" customFormat="false" ht="12.75" hidden="false" customHeight="false" outlineLevel="0" collapsed="false">
      <c r="B15" s="24"/>
      <c r="C15" s="18" t="n">
        <f aca="false">+C14+0.1</f>
        <v>1.7</v>
      </c>
      <c r="D15" s="13"/>
      <c r="E15" s="25" t="n">
        <f aca="false">($C15*($E$74*E$8-$E$76))/$E$92</f>
        <v>0.189674809976522</v>
      </c>
      <c r="F15" s="26" t="n">
        <f aca="false">($C15*($E$74*F$8-$E$76))/$E$92</f>
        <v>1.91387152011033</v>
      </c>
      <c r="G15" s="26" t="n">
        <f aca="false">($C15*($E$74*G$8-$E$76))/$E$92</f>
        <v>3.63806823024414</v>
      </c>
      <c r="H15" s="26" t="n">
        <f aca="false">($C15*($E$74*H$8-$E$76))/$E$92</f>
        <v>5.36226494037796</v>
      </c>
      <c r="I15" s="26" t="n">
        <f aca="false">($C15*($E$74*I$8-$E$76))/$E$92</f>
        <v>7.08646165051177</v>
      </c>
      <c r="J15" s="27" t="n">
        <f aca="false">($C15*($E$74*J$8-$E$76))/$E$92</f>
        <v>8.81065836064558</v>
      </c>
    </row>
    <row r="17" customFormat="false" ht="12.75" hidden="false" customHeight="false" outlineLevel="0" collapsed="false">
      <c r="E17" s="10" t="s">
        <v>8</v>
      </c>
      <c r="F17" s="10"/>
      <c r="G17" s="10"/>
      <c r="H17" s="10"/>
      <c r="I17" s="10"/>
      <c r="J17" s="10"/>
    </row>
    <row r="18" customFormat="false" ht="12.75" hidden="false" customHeight="false" outlineLevel="0" collapsed="false">
      <c r="B18" s="11"/>
      <c r="C18" s="12" t="n">
        <f aca="false">+C11</f>
        <v>1.3</v>
      </c>
      <c r="D18" s="13"/>
      <c r="E18" s="14" t="n">
        <f aca="false">($C18*($F$74*E$8-$F$76))/$F$92</f>
        <v>0.77076262616998</v>
      </c>
      <c r="F18" s="15" t="n">
        <f aca="false">($C18*($F$74*F$8-$F$76))/$F$92</f>
        <v>2.22000834337785</v>
      </c>
      <c r="G18" s="15" t="n">
        <f aca="false">($C18*($F$74*G$8-$F$76))/$F$92</f>
        <v>3.66925406058573</v>
      </c>
      <c r="H18" s="15" t="n">
        <f aca="false">($C18*($F$74*H$8-$F$76))/$F$92</f>
        <v>5.11849977779361</v>
      </c>
      <c r="I18" s="15" t="n">
        <f aca="false">($C18*($F$74*I$8-$F$76))/$F$92</f>
        <v>6.56774549500148</v>
      </c>
      <c r="J18" s="16" t="n">
        <f aca="false">($C18*($F$74*J$8-$F$76))/$F$92</f>
        <v>8.01699121220936</v>
      </c>
    </row>
    <row r="19" customFormat="false" ht="12.75" hidden="false" customHeight="false" outlineLevel="0" collapsed="false">
      <c r="B19" s="17" t="s">
        <v>5</v>
      </c>
      <c r="C19" s="18" t="n">
        <f aca="false">+C12</f>
        <v>1.4</v>
      </c>
      <c r="D19" s="13"/>
      <c r="E19" s="19" t="n">
        <f aca="false">($C19*($F$74*E$8-$F$76))/$F$92</f>
        <v>0.830052058952286</v>
      </c>
      <c r="F19" s="20" t="n">
        <f aca="false">($C19*($F$74*F$8-$F$76))/$F$92</f>
        <v>2.39077821594538</v>
      </c>
      <c r="G19" s="20" t="n">
        <f aca="false">($C19*($F$74*G$8-$F$76))/$F$92</f>
        <v>3.95150437293848</v>
      </c>
      <c r="H19" s="20" t="n">
        <f aca="false">($C19*($F$74*H$8-$F$76))/$F$92</f>
        <v>5.51223052993158</v>
      </c>
      <c r="I19" s="20" t="n">
        <f aca="false">($C19*($F$74*I$8-$F$76))/$F$92</f>
        <v>7.07295668692467</v>
      </c>
      <c r="J19" s="21" t="n">
        <f aca="false">($C19*($F$74*J$8-$F$76))/$F$92</f>
        <v>8.63368284391777</v>
      </c>
    </row>
    <row r="20" customFormat="false" ht="12.75" hidden="false" customHeight="false" outlineLevel="0" collapsed="false">
      <c r="B20" s="17" t="s">
        <v>6</v>
      </c>
      <c r="C20" s="18" t="n">
        <f aca="false">+C13</f>
        <v>1.5</v>
      </c>
      <c r="D20" s="13"/>
      <c r="E20" s="19" t="n">
        <f aca="false">($C20*($F$74*E$8-$F$76))/$F$92</f>
        <v>0.889341491734592</v>
      </c>
      <c r="F20" s="20" t="n">
        <f aca="false">($C20*($F$74*F$8-$F$76))/$F$92</f>
        <v>2.56154808851291</v>
      </c>
      <c r="G20" s="22" t="n">
        <f aca="false">($C20*($F$74*G$8-$F$76))/$F$92</f>
        <v>4.23375468529123</v>
      </c>
      <c r="H20" s="23" t="n">
        <f aca="false">($C20*($F$74*H$8-$F$76))/$F$92</f>
        <v>5.90596128206955</v>
      </c>
      <c r="I20" s="20" t="n">
        <f aca="false">($C20*($F$74*I$8-$F$76))/$F$92</f>
        <v>7.57816787884786</v>
      </c>
      <c r="J20" s="21" t="n">
        <f aca="false">($C20*($F$74*J$8-$F$76))/$F$92</f>
        <v>9.25037447562618</v>
      </c>
    </row>
    <row r="21" customFormat="false" ht="12.75" hidden="false" customHeight="false" outlineLevel="0" collapsed="false">
      <c r="B21" s="17" t="s">
        <v>7</v>
      </c>
      <c r="C21" s="18" t="n">
        <f aca="false">+C14</f>
        <v>1.6</v>
      </c>
      <c r="D21" s="13"/>
      <c r="E21" s="19" t="n">
        <f aca="false">($C21*($F$74*E$8-$F$76))/$F$92</f>
        <v>0.948630924516899</v>
      </c>
      <c r="F21" s="20" t="n">
        <f aca="false">($C21*($F$74*F$8-$F$76))/$F$92</f>
        <v>2.73231796108044</v>
      </c>
      <c r="G21" s="20" t="n">
        <f aca="false">($C21*($F$74*G$8-$F$76))/$F$92</f>
        <v>4.51600499764398</v>
      </c>
      <c r="H21" s="20" t="n">
        <f aca="false">($C21*($F$74*H$8-$F$76))/$F$92</f>
        <v>6.29969203420752</v>
      </c>
      <c r="I21" s="20" t="n">
        <f aca="false">($C21*($F$74*I$8-$F$76))/$F$92</f>
        <v>8.08337907077105</v>
      </c>
      <c r="J21" s="21" t="n">
        <f aca="false">($C21*($F$74*J$8-$F$76))/$F$92</f>
        <v>9.86706610733459</v>
      </c>
    </row>
    <row r="22" customFormat="false" ht="12.75" hidden="false" customHeight="false" outlineLevel="0" collapsed="false">
      <c r="B22" s="24"/>
      <c r="C22" s="18" t="n">
        <f aca="false">+C15</f>
        <v>1.7</v>
      </c>
      <c r="D22" s="13"/>
      <c r="E22" s="25" t="n">
        <f aca="false">($C22*($F$74*E$8-$F$76))/$F$92</f>
        <v>1.0079203572992</v>
      </c>
      <c r="F22" s="26" t="n">
        <f aca="false">($C22*($F$74*F$8-$F$76))/$F$92</f>
        <v>2.90308783364796</v>
      </c>
      <c r="G22" s="26" t="n">
        <f aca="false">($C22*($F$74*G$8-$F$76))/$F$92</f>
        <v>4.79825530999672</v>
      </c>
      <c r="H22" s="26" t="n">
        <f aca="false">($C22*($F$74*H$8-$F$76))/$F$92</f>
        <v>6.69342278634549</v>
      </c>
      <c r="I22" s="26" t="n">
        <f aca="false">($C22*($F$74*I$8-$F$76))/$F$92</f>
        <v>8.58859026269424</v>
      </c>
      <c r="J22" s="27" t="n">
        <f aca="false">($C22*($F$74*J$8-$F$76))/$F$92</f>
        <v>10.483757739043</v>
      </c>
    </row>
    <row r="24" customFormat="false" ht="12.75" hidden="false" customHeight="false" outlineLevel="0" collapsed="false">
      <c r="E24" s="10" t="s">
        <v>9</v>
      </c>
      <c r="F24" s="10"/>
      <c r="G24" s="10"/>
      <c r="H24" s="10"/>
      <c r="I24" s="10"/>
      <c r="J24" s="10"/>
    </row>
    <row r="25" customFormat="false" ht="12.75" hidden="false" customHeight="false" outlineLevel="0" collapsed="false">
      <c r="B25" s="11"/>
      <c r="C25" s="12" t="n">
        <f aca="false">+C18</f>
        <v>1.3</v>
      </c>
      <c r="D25" s="13"/>
      <c r="E25" s="14" t="n">
        <f aca="false">($C25*($G$74*E$8-$G$76))/$G$92</f>
        <v>0.648665144255409</v>
      </c>
      <c r="F25" s="15" t="n">
        <f aca="false">($C25*($G$74*F$8-$G$76))/$G$92</f>
        <v>2.2087094636963</v>
      </c>
      <c r="G25" s="15" t="n">
        <f aca="false">($C25*($G$74*G$8-$G$76))/$G$92</f>
        <v>3.76875378313719</v>
      </c>
      <c r="H25" s="15" t="n">
        <f aca="false">($C25*($G$74*H$8-$G$76))/$G$92</f>
        <v>5.32879810257809</v>
      </c>
      <c r="I25" s="15" t="n">
        <f aca="false">($C25*($G$74*I$8-$G$76))/$G$92</f>
        <v>6.88884242201898</v>
      </c>
      <c r="J25" s="16" t="n">
        <f aca="false">($C25*($G$74*J$8-$G$76))/$G$92</f>
        <v>8.44888674145988</v>
      </c>
    </row>
    <row r="26" customFormat="false" ht="12.75" hidden="false" customHeight="false" outlineLevel="0" collapsed="false">
      <c r="B26" s="17" t="s">
        <v>5</v>
      </c>
      <c r="C26" s="18" t="n">
        <f aca="false">+C19</f>
        <v>1.4</v>
      </c>
      <c r="D26" s="13"/>
      <c r="E26" s="19" t="n">
        <f aca="false">($C26*($G$74*E$8-$G$76))/$G$92</f>
        <v>0.698562463044286</v>
      </c>
      <c r="F26" s="20" t="n">
        <f aca="false">($C26*($G$74*F$8-$G$76))/$G$92</f>
        <v>2.37861019167294</v>
      </c>
      <c r="G26" s="20" t="n">
        <f aca="false">($C26*($G$74*G$8-$G$76))/$G$92</f>
        <v>4.05865792030159</v>
      </c>
      <c r="H26" s="20" t="n">
        <f aca="false">($C26*($G$74*H$8-$G$76))/$G$92</f>
        <v>5.73870564893025</v>
      </c>
      <c r="I26" s="20" t="n">
        <f aca="false">($C26*($G$74*I$8-$G$76))/$G$92</f>
        <v>7.4187533775589</v>
      </c>
      <c r="J26" s="21" t="n">
        <f aca="false">($C26*($G$74*J$8-$G$76))/$G$92</f>
        <v>9.09880110618756</v>
      </c>
    </row>
    <row r="27" customFormat="false" ht="12.75" hidden="false" customHeight="false" outlineLevel="0" collapsed="false">
      <c r="B27" s="17" t="s">
        <v>6</v>
      </c>
      <c r="C27" s="18" t="n">
        <f aca="false">+C20</f>
        <v>1.5</v>
      </c>
      <c r="D27" s="13"/>
      <c r="E27" s="19" t="n">
        <f aca="false">($C27*($G$74*E$8-$G$76))/$G$92</f>
        <v>0.748459781833164</v>
      </c>
      <c r="F27" s="20" t="n">
        <f aca="false">($C27*($G$74*F$8-$G$76))/$G$92</f>
        <v>2.54851091964958</v>
      </c>
      <c r="G27" s="22" t="n">
        <f aca="false">($C27*($G$74*G$8-$G$76))/$G$92</f>
        <v>4.34856205746599</v>
      </c>
      <c r="H27" s="23" t="n">
        <f aca="false">($C27*($G$74*H$8-$G$76))/$G$92</f>
        <v>6.14861319528241</v>
      </c>
      <c r="I27" s="20" t="n">
        <f aca="false">($C27*($G$74*I$8-$G$76))/$G$92</f>
        <v>7.94866433309882</v>
      </c>
      <c r="J27" s="21" t="n">
        <f aca="false">($C27*($G$74*J$8-$G$76))/$G$92</f>
        <v>9.74871547091524</v>
      </c>
    </row>
    <row r="28" customFormat="false" ht="12.75" hidden="false" customHeight="false" outlineLevel="0" collapsed="false">
      <c r="B28" s="17" t="s">
        <v>7</v>
      </c>
      <c r="C28" s="18" t="n">
        <f aca="false">+C21</f>
        <v>1.6</v>
      </c>
      <c r="D28" s="13"/>
      <c r="E28" s="19" t="n">
        <f aca="false">($C28*($G$74*E$8-$G$76))/$G$92</f>
        <v>0.798357100622042</v>
      </c>
      <c r="F28" s="20" t="n">
        <f aca="false">($C28*($G$74*F$8-$G$76))/$G$92</f>
        <v>2.71841164762622</v>
      </c>
      <c r="G28" s="20" t="n">
        <f aca="false">($C28*($G$74*G$8-$G$76))/$G$92</f>
        <v>4.63846619463039</v>
      </c>
      <c r="H28" s="20" t="n">
        <f aca="false">($C28*($G$74*H$8-$G$76))/$G$92</f>
        <v>6.55852074163457</v>
      </c>
      <c r="I28" s="20" t="n">
        <f aca="false">($C28*($G$74*I$8-$G$76))/$G$92</f>
        <v>8.47857528863875</v>
      </c>
      <c r="J28" s="21" t="n">
        <f aca="false">($C28*($G$74*J$8-$G$76))/$G$92</f>
        <v>10.3986298356429</v>
      </c>
    </row>
    <row r="29" customFormat="false" ht="12.75" hidden="false" customHeight="false" outlineLevel="0" collapsed="false">
      <c r="B29" s="24"/>
      <c r="C29" s="18" t="n">
        <f aca="false">+C22</f>
        <v>1.7</v>
      </c>
      <c r="D29" s="13"/>
      <c r="E29" s="25" t="n">
        <f aca="false">($C29*($G$74*E$8-$G$76))/$G$92</f>
        <v>0.848254419410919</v>
      </c>
      <c r="F29" s="26" t="n">
        <f aca="false">($C29*($G$74*F$8-$G$76))/$G$92</f>
        <v>2.88831237560286</v>
      </c>
      <c r="G29" s="26" t="n">
        <f aca="false">($C29*($G$74*G$8-$G$76))/$G$92</f>
        <v>4.92837033179479</v>
      </c>
      <c r="H29" s="26" t="n">
        <f aca="false">($C29*($G$74*H$8-$G$76))/$G$92</f>
        <v>6.96842828798673</v>
      </c>
      <c r="I29" s="26" t="n">
        <f aca="false">($C29*($G$74*I$8-$G$76))/$G$92</f>
        <v>9.00848624417867</v>
      </c>
      <c r="J29" s="27" t="n">
        <f aca="false">($C29*($G$74*J$8-$G$76))/$G$92</f>
        <v>11.0485442003706</v>
      </c>
    </row>
    <row r="31" customFormat="false" ht="12.75" hidden="false" customHeight="false" outlineLevel="0" collapsed="false">
      <c r="E31" s="10" t="s">
        <v>10</v>
      </c>
      <c r="F31" s="10"/>
      <c r="G31" s="10"/>
      <c r="H31" s="10"/>
      <c r="I31" s="10"/>
      <c r="J31" s="10"/>
    </row>
    <row r="32" customFormat="false" ht="12.75" hidden="false" customHeight="false" outlineLevel="0" collapsed="false">
      <c r="B32" s="11"/>
      <c r="C32" s="12" t="n">
        <f aca="false">+C25</f>
        <v>1.3</v>
      </c>
      <c r="D32" s="13"/>
      <c r="E32" s="14" t="n">
        <f aca="false">($C32*($H$74*E$8-$H$76))/$H$92</f>
        <v>0.531920117494311</v>
      </c>
      <c r="F32" s="15" t="n">
        <f aca="false">($C32*($H$74*F$8-$H$76))/$H$92</f>
        <v>2.20387102519055</v>
      </c>
      <c r="G32" s="15" t="n">
        <f aca="false">($C32*($H$74*G$8-$H$76))/$H$92</f>
        <v>3.87582193288679</v>
      </c>
      <c r="H32" s="15" t="n">
        <f aca="false">($C32*($H$74*H$8-$H$76))/$H$92</f>
        <v>5.54777284058304</v>
      </c>
      <c r="I32" s="15" t="n">
        <f aca="false">($C32*($H$74*I$8-$H$76))/$H$92</f>
        <v>7.21972374827928</v>
      </c>
      <c r="J32" s="16" t="n">
        <f aca="false">($C32*($H$74*J$8-$H$76))/$H$92</f>
        <v>8.89167465597552</v>
      </c>
    </row>
    <row r="33" customFormat="false" ht="12.75" hidden="false" customHeight="false" outlineLevel="0" collapsed="false">
      <c r="B33" s="17" t="s">
        <v>5</v>
      </c>
      <c r="C33" s="18" t="n">
        <f aca="false">+C26</f>
        <v>1.4</v>
      </c>
      <c r="D33" s="13"/>
      <c r="E33" s="19" t="n">
        <f aca="false">($C33*($H$74*E$8-$H$76))/$H$92</f>
        <v>0.572837049609258</v>
      </c>
      <c r="F33" s="20" t="n">
        <f aca="false">($C33*($H$74*F$8-$H$76))/$H$92</f>
        <v>2.37339956558983</v>
      </c>
      <c r="G33" s="20" t="n">
        <f aca="false">($C33*($H$74*G$8-$H$76))/$H$92</f>
        <v>4.17396208157039</v>
      </c>
      <c r="H33" s="20" t="n">
        <f aca="false">($C33*($H$74*H$8-$H$76))/$H$92</f>
        <v>5.97452459755096</v>
      </c>
      <c r="I33" s="20" t="n">
        <f aca="false">($C33*($H$74*I$8-$H$76))/$H$92</f>
        <v>7.77508711353153</v>
      </c>
      <c r="J33" s="21" t="n">
        <f aca="false">($C33*($H$74*J$8-$H$76))/$H$92</f>
        <v>9.5756496295121</v>
      </c>
    </row>
    <row r="34" customFormat="false" ht="12.75" hidden="false" customHeight="false" outlineLevel="0" collapsed="false">
      <c r="B34" s="17" t="s">
        <v>6</v>
      </c>
      <c r="C34" s="18" t="n">
        <f aca="false">+C27</f>
        <v>1.5</v>
      </c>
      <c r="D34" s="13"/>
      <c r="E34" s="19" t="n">
        <f aca="false">($C34*($H$74*E$8-$H$76))/$H$92</f>
        <v>0.613753981724205</v>
      </c>
      <c r="F34" s="20" t="n">
        <f aca="false">($C34*($H$74*F$8-$H$76))/$H$92</f>
        <v>2.5429281059891</v>
      </c>
      <c r="G34" s="22" t="n">
        <f aca="false">($C34*($H$74*G$8-$H$76))/$H$92</f>
        <v>4.47210223025399</v>
      </c>
      <c r="H34" s="23" t="n">
        <f aca="false">($C34*($H$74*H$8-$H$76))/$H$92</f>
        <v>6.40127635451889</v>
      </c>
      <c r="I34" s="20" t="n">
        <f aca="false">($C34*($H$74*I$8-$H$76))/$H$92</f>
        <v>8.33045047878378</v>
      </c>
      <c r="J34" s="21" t="n">
        <f aca="false">($C34*($H$74*J$8-$H$76))/$H$92</f>
        <v>10.2596246030487</v>
      </c>
    </row>
    <row r="35" customFormat="false" ht="12.75" hidden="false" customHeight="false" outlineLevel="0" collapsed="false">
      <c r="B35" s="17" t="s">
        <v>7</v>
      </c>
      <c r="C35" s="18" t="n">
        <f aca="false">+C28</f>
        <v>1.6</v>
      </c>
      <c r="D35" s="13"/>
      <c r="E35" s="19" t="n">
        <f aca="false">($C35*($H$74*E$8-$H$76))/$H$92</f>
        <v>0.654670913839151</v>
      </c>
      <c r="F35" s="20" t="n">
        <f aca="false">($C35*($H$74*F$8-$H$76))/$H$92</f>
        <v>2.71245664638837</v>
      </c>
      <c r="G35" s="20" t="n">
        <f aca="false">($C35*($H$74*G$8-$H$76))/$H$92</f>
        <v>4.77024237893759</v>
      </c>
      <c r="H35" s="20" t="n">
        <f aca="false">($C35*($H$74*H$8-$H$76))/$H$92</f>
        <v>6.82802811148681</v>
      </c>
      <c r="I35" s="20" t="n">
        <f aca="false">($C35*($H$74*I$8-$H$76))/$H$92</f>
        <v>8.88581384403603</v>
      </c>
      <c r="J35" s="21" t="n">
        <f aca="false">($C35*($H$74*J$8-$H$76))/$H$92</f>
        <v>10.9435995765853</v>
      </c>
    </row>
    <row r="36" customFormat="false" ht="12.75" hidden="false" customHeight="false" outlineLevel="0" collapsed="false">
      <c r="B36" s="24"/>
      <c r="C36" s="18" t="n">
        <f aca="false">+C29</f>
        <v>1.7</v>
      </c>
      <c r="D36" s="13"/>
      <c r="E36" s="25" t="n">
        <f aca="false">($C36*($H$74*E$8-$H$76))/$H$92</f>
        <v>0.695587845954098</v>
      </c>
      <c r="F36" s="26" t="n">
        <f aca="false">($C36*($H$74*F$8-$H$76))/$H$92</f>
        <v>2.88198518678765</v>
      </c>
      <c r="G36" s="26" t="n">
        <f aca="false">($C36*($H$74*G$8-$H$76))/$H$92</f>
        <v>5.06838252762119</v>
      </c>
      <c r="H36" s="26" t="n">
        <f aca="false">($C36*($H$74*H$8-$H$76))/$H$92</f>
        <v>7.25477986845474</v>
      </c>
      <c r="I36" s="26" t="n">
        <f aca="false">($C36*($H$74*I$8-$H$76))/$H$92</f>
        <v>9.44117720928828</v>
      </c>
      <c r="J36" s="27" t="n">
        <f aca="false">($C36*($H$74*J$8-$H$76))/$H$92</f>
        <v>11.6275745501218</v>
      </c>
    </row>
    <row r="40" customFormat="false" ht="26.25" hidden="false" customHeight="false" outlineLevel="0" collapsed="false">
      <c r="A40" s="1" t="s">
        <v>0</v>
      </c>
    </row>
    <row r="41" customFormat="false" ht="18.75" hidden="false" customHeight="false" outlineLevel="0" collapsed="false">
      <c r="A41" s="2" t="s">
        <v>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2.75" hidden="false" customHeight="false" outlineLevel="0" collapsed="false">
      <c r="A42" s="4" t="s">
        <v>2</v>
      </c>
    </row>
    <row r="43" customFormat="false" ht="12.75" hidden="false" customHeight="false" outlineLevel="0" collapsed="false">
      <c r="A43" s="4"/>
    </row>
    <row r="44" customFormat="false" ht="12.75" hidden="false" customHeight="false" outlineLevel="0" collapsed="false">
      <c r="A44" s="4"/>
    </row>
    <row r="45" customFormat="false" ht="12.75" hidden="false" customHeight="false" outlineLevel="0" collapsed="false">
      <c r="B45" s="28"/>
      <c r="C45" s="28"/>
      <c r="D45" s="28"/>
      <c r="E45" s="29"/>
      <c r="F45" s="29"/>
      <c r="G45" s="29"/>
      <c r="H45" s="29"/>
      <c r="I45" s="29"/>
      <c r="J45" s="29"/>
      <c r="K45" s="28"/>
    </row>
    <row r="46" customFormat="false" ht="12.75" hidden="false" customHeight="false" outlineLevel="0" collapsed="false">
      <c r="B46" s="28"/>
      <c r="C46" s="28"/>
      <c r="D46" s="28"/>
      <c r="E46" s="30"/>
      <c r="F46" s="30"/>
      <c r="G46" s="30"/>
      <c r="H46" s="30"/>
      <c r="I46" s="30"/>
      <c r="J46" s="30"/>
      <c r="K46" s="28"/>
    </row>
    <row r="47" customFormat="false" ht="12.75" hidden="false" customHeight="false" outlineLevel="0" collapsed="false">
      <c r="C47" s="28"/>
      <c r="D47" s="28"/>
      <c r="E47" s="28"/>
      <c r="F47" s="28"/>
      <c r="G47" s="28"/>
      <c r="H47" s="28"/>
      <c r="I47" s="28"/>
      <c r="J47" s="28"/>
      <c r="K47" s="28"/>
    </row>
    <row r="48" customFormat="false" ht="12.75" hidden="false" customHeight="false" outlineLevel="0" collapsed="false">
      <c r="B48" s="28"/>
      <c r="C48" s="28"/>
      <c r="D48" s="28"/>
      <c r="E48" s="29"/>
      <c r="F48" s="29"/>
      <c r="G48" s="29"/>
      <c r="H48" s="29"/>
      <c r="I48" s="29"/>
      <c r="J48" s="29"/>
      <c r="K48" s="28"/>
    </row>
    <row r="49" customFormat="false" ht="12.75" hidden="false" customHeight="false" outlineLevel="0" collapsed="false">
      <c r="B49" s="31"/>
      <c r="C49" s="13"/>
      <c r="D49" s="13"/>
      <c r="F49" s="32" t="n">
        <v>2000</v>
      </c>
      <c r="G49" s="32" t="n">
        <v>2001</v>
      </c>
      <c r="H49" s="32" t="n">
        <v>2002</v>
      </c>
      <c r="I49" s="32" t="n">
        <v>2003</v>
      </c>
      <c r="J49" s="33"/>
      <c r="K49" s="28"/>
    </row>
    <row r="50" customFormat="false" ht="12.75" hidden="false" customHeight="false" outlineLevel="0" collapsed="false">
      <c r="B50" s="31"/>
      <c r="C50" s="13"/>
      <c r="D50" s="13"/>
      <c r="F50" s="34"/>
      <c r="G50" s="34"/>
      <c r="H50" s="34"/>
      <c r="I50" s="34"/>
      <c r="J50" s="33"/>
      <c r="K50" s="28"/>
    </row>
    <row r="51" customFormat="false" ht="12.75" hidden="false" customHeight="false" outlineLevel="0" collapsed="false">
      <c r="B51" s="35"/>
      <c r="C51" s="36"/>
      <c r="D51" s="36" t="n">
        <v>5</v>
      </c>
      <c r="E51" s="20"/>
      <c r="F51" s="20"/>
      <c r="G51" s="20"/>
      <c r="H51" s="20"/>
      <c r="I51" s="20"/>
      <c r="J51" s="20"/>
      <c r="K51" s="28"/>
    </row>
    <row r="52" customFormat="false" ht="12.75" hidden="false" customHeight="false" outlineLevel="0" collapsed="false">
      <c r="B52" s="35"/>
      <c r="C52" s="36"/>
      <c r="D52" s="36" t="n">
        <f aca="false">+D51+1</f>
        <v>6</v>
      </c>
      <c r="E52" s="20"/>
      <c r="F52" s="20"/>
      <c r="G52" s="37"/>
      <c r="H52" s="37"/>
      <c r="I52" s="20"/>
      <c r="J52" s="20"/>
      <c r="K52" s="28"/>
    </row>
    <row r="53" customFormat="false" ht="12.75" hidden="false" customHeight="false" outlineLevel="0" collapsed="false">
      <c r="B53" s="35"/>
      <c r="C53" s="36"/>
      <c r="D53" s="36" t="n">
        <f aca="false">+D52+1</f>
        <v>7</v>
      </c>
      <c r="E53" s="20"/>
      <c r="F53" s="20"/>
      <c r="G53" s="20"/>
      <c r="H53" s="20"/>
      <c r="I53" s="20"/>
      <c r="J53" s="20"/>
      <c r="K53" s="28"/>
    </row>
    <row r="54" customFormat="false" ht="12.75" hidden="false" customHeight="false" outlineLevel="0" collapsed="false">
      <c r="B54" s="28" t="s">
        <v>11</v>
      </c>
      <c r="C54" s="36"/>
      <c r="D54" s="36" t="n">
        <f aca="false">+D53+1</f>
        <v>8</v>
      </c>
      <c r="E54" s="20"/>
      <c r="F54" s="20"/>
      <c r="G54" s="20"/>
      <c r="H54" s="20"/>
      <c r="I54" s="20"/>
      <c r="J54" s="20"/>
      <c r="K54" s="28"/>
    </row>
    <row r="55" customFormat="false" ht="12.75" hidden="false" customHeight="false" outlineLevel="0" collapsed="false">
      <c r="B55" s="28" t="s">
        <v>12</v>
      </c>
      <c r="C55" s="28"/>
      <c r="D55" s="36" t="n">
        <f aca="false">+D54+1</f>
        <v>9</v>
      </c>
      <c r="E55" s="28"/>
      <c r="F55" s="28"/>
      <c r="G55" s="28"/>
      <c r="H55" s="28"/>
      <c r="I55" s="28"/>
      <c r="J55" s="28"/>
      <c r="K55" s="28"/>
    </row>
    <row r="56" customFormat="false" ht="12.75" hidden="false" customHeight="false" outlineLevel="0" collapsed="false">
      <c r="B56" s="28"/>
      <c r="C56" s="28"/>
      <c r="D56" s="36" t="n">
        <f aca="false">+D55+1</f>
        <v>10</v>
      </c>
      <c r="E56" s="28"/>
      <c r="F56" s="28"/>
      <c r="G56" s="28"/>
      <c r="H56" s="28"/>
      <c r="I56" s="28"/>
      <c r="J56" s="28"/>
      <c r="K56" s="28"/>
    </row>
    <row r="57" customFormat="false" ht="12.75" hidden="false" customHeight="false" outlineLevel="0" collapsed="false">
      <c r="B57" s="28"/>
      <c r="C57" s="28"/>
      <c r="D57" s="36" t="n">
        <f aca="false">+D56+1</f>
        <v>11</v>
      </c>
      <c r="E57" s="29"/>
      <c r="F57" s="29"/>
      <c r="G57" s="29"/>
      <c r="H57" s="29"/>
      <c r="I57" s="29"/>
      <c r="J57" s="29"/>
      <c r="K57" s="28"/>
    </row>
    <row r="58" customFormat="false" ht="12.75" hidden="false" customHeight="false" outlineLevel="0" collapsed="false">
      <c r="B58" s="31"/>
      <c r="C58" s="13"/>
      <c r="D58" s="36" t="n">
        <f aca="false">+D57+1</f>
        <v>12</v>
      </c>
      <c r="E58" s="38"/>
      <c r="F58" s="39"/>
      <c r="G58" s="39"/>
      <c r="H58" s="39"/>
      <c r="I58" s="39"/>
      <c r="J58" s="39"/>
      <c r="K58" s="28"/>
    </row>
    <row r="59" customFormat="false" ht="12.75" hidden="false" customHeight="false" outlineLevel="0" collapsed="false">
      <c r="B59" s="31"/>
      <c r="C59" s="13"/>
      <c r="D59" s="36" t="n">
        <f aca="false">+D58+1</f>
        <v>13</v>
      </c>
      <c r="E59" s="20"/>
      <c r="F59" s="39"/>
      <c r="G59" s="39"/>
      <c r="H59" s="39"/>
      <c r="I59" s="39"/>
      <c r="J59" s="39"/>
      <c r="K59" s="28"/>
    </row>
    <row r="60" customFormat="false" ht="12.75" hidden="false" customHeight="false" outlineLevel="0" collapsed="false">
      <c r="B60" s="31"/>
      <c r="C60" s="13"/>
      <c r="D60" s="36" t="n">
        <f aca="false">+D59+1</f>
        <v>14</v>
      </c>
      <c r="E60" s="20"/>
      <c r="F60" s="39"/>
      <c r="G60" s="39"/>
      <c r="H60" s="39"/>
      <c r="I60" s="39"/>
      <c r="J60" s="39"/>
      <c r="K60" s="28"/>
    </row>
    <row r="61" customFormat="false" ht="12.75" hidden="false" customHeight="false" outlineLevel="0" collapsed="false">
      <c r="B61" s="31"/>
      <c r="C61" s="13"/>
      <c r="D61" s="13"/>
      <c r="E61" s="20"/>
      <c r="F61" s="39"/>
      <c r="G61" s="39"/>
      <c r="H61" s="39"/>
      <c r="I61" s="39"/>
      <c r="J61" s="39"/>
      <c r="K61" s="28"/>
    </row>
    <row r="62" customFormat="false" ht="12.75" hidden="false" customHeight="false" outlineLevel="0" collapsed="false">
      <c r="B62" s="31"/>
      <c r="C62" s="13"/>
      <c r="D62" s="13"/>
      <c r="E62" s="20"/>
      <c r="F62" s="39"/>
      <c r="G62" s="39"/>
      <c r="H62" s="39"/>
      <c r="I62" s="39"/>
      <c r="J62" s="39"/>
      <c r="K62" s="28"/>
    </row>
    <row r="63" customFormat="false" ht="12.75" hidden="false" customHeight="false" outlineLevel="0" collapsed="false">
      <c r="B63" s="28"/>
      <c r="C63" s="28"/>
      <c r="D63" s="28"/>
      <c r="E63" s="28"/>
      <c r="F63" s="28"/>
      <c r="G63" s="28"/>
      <c r="H63" s="28"/>
      <c r="I63" s="28"/>
      <c r="J63" s="28"/>
      <c r="K63" s="28"/>
    </row>
    <row r="66" customFormat="false" ht="12.75" hidden="false" customHeight="false" outlineLevel="0" collapsed="false">
      <c r="F66" s="40"/>
      <c r="G66" s="40"/>
    </row>
    <row r="67" customFormat="false" ht="12.75" hidden="false" customHeight="false" outlineLevel="0" collapsed="false">
      <c r="F67" s="40"/>
      <c r="G67" s="40"/>
    </row>
    <row r="68" customFormat="false" ht="12.75" hidden="false" customHeight="false" outlineLevel="0" collapsed="false">
      <c r="F68" s="40"/>
    </row>
    <row r="69" customFormat="false" ht="12.75" hidden="false" customHeight="false" outlineLevel="0" collapsed="false">
      <c r="F69" s="40"/>
    </row>
    <row r="74" customFormat="false" ht="12.75" hidden="false" customHeight="false" outlineLevel="0" collapsed="false">
      <c r="C74" s="41" t="s">
        <v>13</v>
      </c>
      <c r="E74" s="42" t="n">
        <v>1190</v>
      </c>
      <c r="F74" s="42" t="n">
        <v>1308</v>
      </c>
      <c r="G74" s="42" t="n">
        <v>1408</v>
      </c>
      <c r="H74" s="42" t="n">
        <v>1509</v>
      </c>
    </row>
    <row r="75" customFormat="false" ht="12.75" hidden="false" customHeight="false" outlineLevel="0" collapsed="false">
      <c r="C75" s="41" t="s">
        <v>14</v>
      </c>
      <c r="E75" s="42" t="n">
        <f aca="false">IF($B$83=1,E85,E86)</f>
        <v>1408.36363636364</v>
      </c>
      <c r="F75" s="42" t="n">
        <f aca="false">IF($B$83=1,F85,F86)</f>
        <v>1465.25356277478</v>
      </c>
      <c r="G75" s="42" t="n">
        <f aca="false">IF($B$83=1,G85,G86)</f>
        <v>1601.78321379752</v>
      </c>
      <c r="H75" s="42" t="n">
        <f aca="false">IF($B$83=1,H85,H86)</f>
        <v>1738.7882453243</v>
      </c>
    </row>
    <row r="76" customFormat="false" ht="12.75" hidden="false" customHeight="false" outlineLevel="0" collapsed="false">
      <c r="C76" s="41" t="s">
        <v>15</v>
      </c>
      <c r="E76" s="43" t="n">
        <f aca="false">+E75/1.5</f>
        <v>938.909090909091</v>
      </c>
      <c r="F76" s="43" t="n">
        <f aca="false">+F75/1.5</f>
        <v>976.83570851652</v>
      </c>
      <c r="G76" s="43" t="n">
        <f aca="false">+G75/1.5</f>
        <v>1067.85547586501</v>
      </c>
      <c r="H76" s="43" t="n">
        <f aca="false">+H75/1.5</f>
        <v>1159.19216354953</v>
      </c>
    </row>
    <row r="80" customFormat="false" ht="12.75" hidden="false" customHeight="false" outlineLevel="0" collapsed="false">
      <c r="E80" s="44"/>
      <c r="F80" s="44"/>
      <c r="G80" s="44"/>
      <c r="H80" s="44"/>
      <c r="I80" s="44"/>
    </row>
    <row r="81" customFormat="false" ht="12.75" hidden="false" customHeight="false" outlineLevel="0" collapsed="false">
      <c r="E81" s="44"/>
      <c r="F81" s="44"/>
      <c r="G81" s="44"/>
      <c r="H81" s="44"/>
      <c r="I81" s="44"/>
    </row>
    <row r="82" customFormat="false" ht="12.75" hidden="false" customHeight="false" outlineLevel="0" collapsed="false">
      <c r="A82" s="45" t="s">
        <v>16</v>
      </c>
      <c r="B82" s="46"/>
      <c r="C82" s="46"/>
      <c r="D82" s="46"/>
      <c r="E82" s="46"/>
      <c r="F82" s="46"/>
      <c r="G82" s="46"/>
      <c r="H82" s="46"/>
      <c r="I82" s="46"/>
      <c r="J82" s="46"/>
    </row>
    <row r="83" customFormat="false" ht="12.75" hidden="false" customHeight="false" outlineLevel="0" collapsed="false">
      <c r="A83" s="46" t="s">
        <v>17</v>
      </c>
      <c r="B83" s="47" t="n">
        <v>2</v>
      </c>
      <c r="C83" s="46"/>
      <c r="D83" s="46"/>
      <c r="E83" s="46"/>
      <c r="F83" s="46"/>
      <c r="G83" s="46"/>
      <c r="H83" s="46"/>
      <c r="I83" s="46"/>
      <c r="J83" s="46"/>
    </row>
    <row r="84" customFormat="false" ht="12.75" hidden="false" customHeight="false" outlineLevel="0" collapsed="false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customFormat="false" ht="12.75" hidden="false" customHeight="false" outlineLevel="0" collapsed="false">
      <c r="A85" s="46"/>
      <c r="B85" s="46" t="n">
        <v>1</v>
      </c>
      <c r="C85" s="46" t="s">
        <v>18</v>
      </c>
      <c r="D85" s="46"/>
      <c r="E85" s="48" t="n">
        <v>1576.09090909091</v>
      </c>
      <c r="F85" s="48" t="n">
        <v>1649.26339062797</v>
      </c>
      <c r="G85" s="48" t="n">
        <v>1803.39580285252</v>
      </c>
      <c r="H85" s="48" t="n">
        <v>1959.4308421035</v>
      </c>
      <c r="I85" s="46"/>
      <c r="J85" s="46"/>
    </row>
    <row r="86" customFormat="false" ht="12.75" hidden="false" customHeight="false" outlineLevel="0" collapsed="false">
      <c r="A86" s="46"/>
      <c r="B86" s="46" t="n">
        <v>2</v>
      </c>
      <c r="C86" s="46" t="s">
        <v>19</v>
      </c>
      <c r="D86" s="46"/>
      <c r="E86" s="48" t="n">
        <v>1408.36363636364</v>
      </c>
      <c r="F86" s="48" t="n">
        <v>1465.25356277478</v>
      </c>
      <c r="G86" s="48" t="n">
        <v>1601.78321379752</v>
      </c>
      <c r="H86" s="48" t="n">
        <v>1738.7882453243</v>
      </c>
      <c r="I86" s="46"/>
      <c r="J86" s="46"/>
    </row>
    <row r="87" customFormat="false" ht="12.75" hidden="false" customHeight="false" outlineLevel="0" collapsed="false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92" customFormat="false" ht="12.75" hidden="false" customHeight="false" outlineLevel="0" collapsed="false">
      <c r="C92" s="41" t="s">
        <v>20</v>
      </c>
      <c r="E92" s="41" t="n">
        <v>117.33</v>
      </c>
      <c r="F92" s="41" t="n">
        <f aca="false">+E92</f>
        <v>117.33</v>
      </c>
      <c r="G92" s="41" t="n">
        <f aca="false">+F92</f>
        <v>117.33</v>
      </c>
      <c r="H92" s="41" t="n">
        <f aca="false">+G92</f>
        <v>117.33</v>
      </c>
      <c r="I92" s="41" t="n">
        <f aca="false">+H92</f>
        <v>117.33</v>
      </c>
    </row>
  </sheetData>
  <mergeCells count="5">
    <mergeCell ref="E7:J7"/>
    <mergeCell ref="E10:J10"/>
    <mergeCell ref="E17:J17"/>
    <mergeCell ref="E24:J24"/>
    <mergeCell ref="E31:J3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2000-08-30T17:17:23Z</dcterms:created>
  <dc:creator>J Michael Anderson</dc:creator>
  <dc:description/>
  <dc:language>en-US</dc:language>
  <cp:lastModifiedBy>Michael Anderson</cp:lastModifiedBy>
  <cp:lastPrinted>2000-08-30T17:23:14Z</cp:lastPrinted>
  <dcterms:modified xsi:type="dcterms:W3CDTF">2000-10-02T23:05:07Z</dcterms:modified>
  <cp:revision>0</cp:revision>
  <dc:subject/>
  <dc:title/>
</cp:coreProperties>
</file>