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<sst xmlns="http://schemas.openxmlformats.org/spreadsheetml/2006/main" count="46" uniqueCount="17">
  <si>
    <t xml:space="preserve">Azurix Corp.</t>
  </si>
  <si>
    <t xml:space="preserve">Sensitivity of Asset Valuation Analysis</t>
  </si>
  <si>
    <t xml:space="preserve">(in millions except per share data)</t>
  </si>
  <si>
    <t xml:space="preserve">Wessex RAB Valuation Multiple</t>
  </si>
  <si>
    <t xml:space="preserve">2000 Analysis</t>
  </si>
  <si>
    <t xml:space="preserve">$/Sterling</t>
  </si>
  <si>
    <t xml:space="preserve">Exchange</t>
  </si>
  <si>
    <t xml:space="preserve">Rate</t>
  </si>
  <si>
    <t xml:space="preserve">2001 Analysis</t>
  </si>
  <si>
    <t xml:space="preserve">2002 Analysis</t>
  </si>
  <si>
    <t xml:space="preserve">2003 Analysis</t>
  </si>
  <si>
    <t xml:space="preserve">Probability of Stock</t>
  </si>
  <si>
    <t xml:space="preserve">Price Exceeding</t>
  </si>
  <si>
    <t xml:space="preserve">RAB Value</t>
  </si>
  <si>
    <t xml:space="preserve">Total US Debt</t>
  </si>
  <si>
    <t xml:space="preserve">Converted to UK</t>
  </si>
  <si>
    <t xml:space="preserve">Number of shares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</si>
</sst>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* #,##0.00_);_(* \(#,##0.00\);_(* \-??_);_(@_)"/>
    <numFmt numFmtId="166" formatCode="0.0\x"/>
    <numFmt numFmtId="167" formatCode="_(\$* #,##0.00_);_(\$* \(#,##0.00\);_(\$* \-??_);_(@_)"/>
    <numFmt numFmtId="168" formatCode="\$#,##0.00_);&quot;($&quot;#,##0.00\)"/>
    <numFmt numFmtId="169" formatCode="0"/>
    <numFmt numFmtId="170" formatCode="0%"/>
    <numFmt numFmtId="171" formatCode="_(* #,##0_);_(* \(#,##0\);_(* \-??_);_(@_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name val="Arial"/>
      <family val="2"/>
    </font>
    <font>
      <b val="true"/>
      <sz val="14"/>
      <name val="Arial"/>
      <family val="2"/>
    </font>
    <font>
      <i val="true"/>
      <sz val="8"/>
      <name val="Arial"/>
      <family val="2"/>
    </font>
    <font>
      <b val="true"/>
      <sz val="10"/>
      <color rgb="FFFFFFFF"/>
      <name val="Arial"/>
      <family val="0"/>
    </font>
    <font>
      <b val="true"/>
      <sz val="10"/>
      <color rgb="FFFFFFFF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sz val="10"/>
      <name val="Arial"/>
      <family val="2"/>
    </font>
    <font>
      <sz val="10"/>
      <color rgb="FFFFFFFF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C0C0C0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2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2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2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2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3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3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383767093074548"/>
          <c:y val="0.0728352157544165"/>
          <c:w val="0.797897368034113"/>
          <c:h val="0.890529973935708"/>
        </c:manualLayout>
      </c:layout>
      <c:scatterChart>
        <c:scatterStyle val="lineMarker"/>
        <c:varyColors val="0"/>
        <c:ser>
          <c:idx val="0"/>
          <c:order val="0"/>
          <c:tx>
            <c:strRef>
              <c:f>"2000"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25200">
                <a:solidFill>
                  <a:srgbClr val="0000ff"/>
                </a:solidFill>
                <a:round/>
              </a:ln>
            </c:spPr>
            <c:trendlineType val="linear"/>
            <c:forward val="0"/>
            <c:backward val="0"/>
            <c:dispRSqr val="0"/>
            <c:dispEq val="1"/>
          </c:trendline>
          <c:xVal>
            <c:numRef>
              <c:f>Sheet2!$E$13:$J$13</c:f>
              <c:numCache>
                <c:formatCode>0.0\x</c:formatCode>
                <c:ptCount val="6"/>
                <c:pt idx="0">
                  <c:v>0.8</c:v>
                </c:pt>
                <c:pt idx="1">
                  <c:v>0.9</c:v>
                </c:pt>
                <c:pt idx="2">
                  <c:v>1</c:v>
                </c:pt>
                <c:pt idx="3">
                  <c:v>1.1</c:v>
                </c:pt>
                <c:pt idx="4">
                  <c:v>1.2</c:v>
                </c:pt>
                <c:pt idx="5">
                  <c:v>1.3</c:v>
                </c:pt>
              </c:numCache>
            </c:numRef>
          </c:xVal>
          <c:yVal>
            <c:numRef>
              <c:f>Sheet2!$E$14:$J$14</c:f>
              <c:numCache>
                <c:formatCode>General</c:formatCode>
                <c:ptCount val="6"/>
                <c:pt idx="0">
                  <c:v>0.367231638418079</c:v>
                </c:pt>
                <c:pt idx="1">
                  <c:v>1.37570621468927</c:v>
                </c:pt>
                <c:pt idx="2">
                  <c:v>2.38418079096045</c:v>
                </c:pt>
                <c:pt idx="3">
                  <c:v>3.39265536723164</c:v>
                </c:pt>
                <c:pt idx="4">
                  <c:v>4.40112994350283</c:v>
                </c:pt>
                <c:pt idx="5">
                  <c:v>5.40960451977401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"2001"</c:f>
              <c:strCache>
                <c:ptCount val="1"/>
                <c:pt idx="0">
                  <c:v>2001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25200">
                <a:solidFill>
                  <a:srgbClr val="ff00ff"/>
                </a:solidFill>
                <a:round/>
              </a:ln>
            </c:spPr>
            <c:trendlineType val="linear"/>
            <c:forward val="0"/>
            <c:backward val="0"/>
            <c:dispRSqr val="0"/>
            <c:dispEq val="1"/>
          </c:trendline>
          <c:xVal>
            <c:numRef>
              <c:f>Sheet2!$E$5:$J$5</c:f>
              <c:numCache>
                <c:formatCode>0.0\x</c:formatCode>
                <c:ptCount val="6"/>
                <c:pt idx="0">
                  <c:v>0.8</c:v>
                </c:pt>
                <c:pt idx="1">
                  <c:v>0.9</c:v>
                </c:pt>
                <c:pt idx="2">
                  <c:v>1</c:v>
                </c:pt>
                <c:pt idx="3">
                  <c:v>1.1</c:v>
                </c:pt>
                <c:pt idx="4">
                  <c:v>1.2</c:v>
                </c:pt>
                <c:pt idx="5">
                  <c:v>1.3</c:v>
                </c:pt>
              </c:numCache>
            </c:numRef>
          </c:xVal>
          <c:yVal>
            <c:numRef>
              <c:f>Sheet2!$E$28:$J$28</c:f>
              <c:numCache>
                <c:formatCode>General</c:formatCode>
                <c:ptCount val="6"/>
                <c:pt idx="0">
                  <c:v>0.975141242937853</c:v>
                </c:pt>
                <c:pt idx="1">
                  <c:v>2.08361581920904</c:v>
                </c:pt>
                <c:pt idx="2">
                  <c:v>3.19209039548023</c:v>
                </c:pt>
                <c:pt idx="3">
                  <c:v>4.30056497175141</c:v>
                </c:pt>
                <c:pt idx="4">
                  <c:v>5.4090395480226</c:v>
                </c:pt>
                <c:pt idx="5">
                  <c:v>6.51751412429379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"2002"</c:f>
              <c:strCache>
                <c:ptCount val="1"/>
                <c:pt idx="0">
                  <c:v>2002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25200">
                <a:solidFill>
                  <a:srgbClr val="ffff00"/>
                </a:solidFill>
                <a:round/>
              </a:ln>
            </c:spPr>
            <c:trendlineType val="linear"/>
            <c:forward val="0"/>
            <c:backward val="0"/>
            <c:dispRSqr val="0"/>
            <c:dispEq val="1"/>
          </c:trendline>
          <c:xVal>
            <c:numRef>
              <c:f>Sheet2!$E$13:$J$13</c:f>
              <c:numCache>
                <c:formatCode>0.0\x</c:formatCode>
                <c:ptCount val="6"/>
                <c:pt idx="0">
                  <c:v>0.8</c:v>
                </c:pt>
                <c:pt idx="1">
                  <c:v>0.9</c:v>
                </c:pt>
                <c:pt idx="2">
                  <c:v>1</c:v>
                </c:pt>
                <c:pt idx="3">
                  <c:v>1.1</c:v>
                </c:pt>
                <c:pt idx="4">
                  <c:v>1.2</c:v>
                </c:pt>
                <c:pt idx="5">
                  <c:v>1.3</c:v>
                </c:pt>
              </c:numCache>
            </c:numRef>
          </c:xVal>
          <c:yVal>
            <c:numRef>
              <c:f>Sheet2!$E$42:$J$42</c:f>
              <c:numCache>
                <c:formatCode>General</c:formatCode>
                <c:ptCount val="6"/>
                <c:pt idx="0">
                  <c:v>1.02033898305085</c:v>
                </c:pt>
                <c:pt idx="1">
                  <c:v>2.2135593220339</c:v>
                </c:pt>
                <c:pt idx="2">
                  <c:v>3.40677966101695</c:v>
                </c:pt>
                <c:pt idx="3">
                  <c:v>4.6</c:v>
                </c:pt>
                <c:pt idx="4">
                  <c:v>5.79322033898305</c:v>
                </c:pt>
                <c:pt idx="5">
                  <c:v>6.9864406779661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"2003"</c:f>
              <c:strCache>
                <c:ptCount val="1"/>
                <c:pt idx="0">
                  <c:v>2003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25200">
                <a:solidFill>
                  <a:srgbClr val="00ffff"/>
                </a:solidFill>
                <a:round/>
              </a:ln>
            </c:spPr>
            <c:trendlineType val="linear"/>
            <c:forward val="0"/>
            <c:backward val="0"/>
            <c:dispRSqr val="0"/>
            <c:dispEq val="1"/>
          </c:trendline>
          <c:xVal>
            <c:numRef>
              <c:f>Sheet2!$E$13:$J$13</c:f>
              <c:numCache>
                <c:formatCode>0.0\x</c:formatCode>
                <c:ptCount val="6"/>
                <c:pt idx="0">
                  <c:v>0.8</c:v>
                </c:pt>
                <c:pt idx="1">
                  <c:v>0.9</c:v>
                </c:pt>
                <c:pt idx="2">
                  <c:v>1</c:v>
                </c:pt>
                <c:pt idx="3">
                  <c:v>1.1</c:v>
                </c:pt>
                <c:pt idx="4">
                  <c:v>1.2</c:v>
                </c:pt>
                <c:pt idx="5">
                  <c:v>1.3</c:v>
                </c:pt>
              </c:numCache>
            </c:numRef>
          </c:xVal>
          <c:yVal>
            <c:numRef>
              <c:f>Sheet2!$E$56:$J$56</c:f>
              <c:numCache>
                <c:formatCode>General</c:formatCode>
                <c:ptCount val="6"/>
                <c:pt idx="0">
                  <c:v>1.08361581920904</c:v>
                </c:pt>
                <c:pt idx="1">
                  <c:v>2.36242937853108</c:v>
                </c:pt>
                <c:pt idx="2">
                  <c:v>3.64124293785311</c:v>
                </c:pt>
                <c:pt idx="3">
                  <c:v>4.92005649717514</c:v>
                </c:pt>
                <c:pt idx="4">
                  <c:v>6.19887005649718</c:v>
                </c:pt>
                <c:pt idx="5">
                  <c:v>7.47768361581921</c:v>
                </c:pt>
              </c:numCache>
            </c:numRef>
          </c:yVal>
          <c:smooth val="1"/>
        </c:ser>
        <c:axId val="58787017"/>
        <c:axId val="71008036"/>
      </c:scatterChart>
      <c:valAx>
        <c:axId val="58787017"/>
        <c:scaling>
          <c:orientation val="minMax"/>
          <c:min val="0.8"/>
        </c:scaling>
        <c:delete val="0"/>
        <c:axPos val="b"/>
        <c:numFmt formatCode="0.0\x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008036"/>
        <c:crossesAt val="0"/>
        <c:crossBetween val="midCat"/>
      </c:valAx>
      <c:valAx>
        <c:axId val="7100803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787017"/>
        <c:crossesAt val="0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4119982355536"/>
          <c:y val="0.29380249058789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179640</xdr:colOff>
      <xdr:row>8</xdr:row>
      <xdr:rowOff>95760</xdr:rowOff>
    </xdr:from>
    <xdr:to>
      <xdr:col>17</xdr:col>
      <xdr:colOff>608760</xdr:colOff>
      <xdr:row>23</xdr:row>
      <xdr:rowOff>152640</xdr:rowOff>
    </xdr:to>
    <xdr:graphicFrame>
      <xdr:nvGraphicFramePr>
        <xdr:cNvPr id="0" name="Chart 3"/>
        <xdr:cNvGraphicFramePr/>
      </xdr:nvGraphicFramePr>
      <xdr:xfrm>
        <a:off x="6561360" y="1391040"/>
        <a:ext cx="4896360" cy="2485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9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26.25" hidden="false" customHeight="false" outlineLevel="0" collapsed="false">
      <c r="A1" s="1" t="s">
        <v>0</v>
      </c>
    </row>
    <row r="2" customFormat="false" ht="18.7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customFormat="false" ht="12.75" hidden="false" customHeight="false" outlineLevel="0" collapsed="false">
      <c r="A3" s="4" t="s">
        <v>2</v>
      </c>
    </row>
    <row r="7" customFormat="false" ht="12.75" hidden="false" customHeight="false" outlineLevel="0" collapsed="false">
      <c r="C7" s="5"/>
      <c r="D7" s="5"/>
      <c r="E7" s="6" t="s">
        <v>3</v>
      </c>
      <c r="F7" s="6"/>
      <c r="G7" s="6"/>
      <c r="H7" s="6"/>
      <c r="I7" s="6"/>
      <c r="J7" s="6"/>
    </row>
    <row r="8" customFormat="false" ht="12.75" hidden="false" customHeight="false" outlineLevel="0" collapsed="false">
      <c r="C8" s="5"/>
      <c r="D8" s="5"/>
      <c r="E8" s="7" t="n">
        <v>0.8</v>
      </c>
      <c r="F8" s="8" t="n">
        <v>0.9</v>
      </c>
      <c r="G8" s="8" t="n">
        <v>1</v>
      </c>
      <c r="H8" s="8" t="n">
        <v>1.1</v>
      </c>
      <c r="I8" s="8" t="n">
        <v>1.2</v>
      </c>
      <c r="J8" s="9" t="n">
        <v>1.3</v>
      </c>
    </row>
    <row r="10" customFormat="false" ht="12.75" hidden="false" customHeight="false" outlineLevel="0" collapsed="false">
      <c r="E10" s="10" t="s">
        <v>4</v>
      </c>
      <c r="F10" s="10"/>
      <c r="G10" s="10"/>
      <c r="H10" s="10"/>
      <c r="I10" s="10"/>
      <c r="J10" s="10"/>
    </row>
    <row r="11" customFormat="false" ht="12.75" hidden="false" customHeight="false" outlineLevel="0" collapsed="false">
      <c r="B11" s="11"/>
      <c r="C11" s="12" t="n">
        <v>1.3</v>
      </c>
      <c r="D11" s="13"/>
      <c r="E11" s="14" t="n">
        <f aca="false">($C11*($E$74*E$8-$E$76))/$E$92</f>
        <v>0.477401129943503</v>
      </c>
      <c r="F11" s="15" t="n">
        <f aca="false">($C11*($E$74*F$8-$E$76))/$E$92</f>
        <v>1.78841807909605</v>
      </c>
      <c r="G11" s="15" t="n">
        <f aca="false">($C11*($E$74*G$8-$E$76))/$E$92</f>
        <v>3.09943502824859</v>
      </c>
      <c r="H11" s="15" t="n">
        <f aca="false">($C11*($E$74*H$8-$E$76))/$E$92</f>
        <v>4.41045197740113</v>
      </c>
      <c r="I11" s="15" t="n">
        <f aca="false">($C11*($E$74*I$8-$E$76))/$E$92</f>
        <v>5.72146892655367</v>
      </c>
      <c r="J11" s="16" t="n">
        <f aca="false">($C11*($E$74*J$8-$E$76))/$E$92</f>
        <v>7.03248587570622</v>
      </c>
    </row>
    <row r="12" customFormat="false" ht="12.75" hidden="false" customHeight="false" outlineLevel="0" collapsed="false">
      <c r="B12" s="17" t="s">
        <v>5</v>
      </c>
      <c r="C12" s="18" t="n">
        <f aca="false">+C11+0.1</f>
        <v>1.4</v>
      </c>
      <c r="D12" s="13"/>
      <c r="E12" s="19" t="n">
        <f aca="false">($C12*($E$74*E$8-$E$76))/$E$92</f>
        <v>0.514124293785311</v>
      </c>
      <c r="F12" s="20" t="n">
        <f aca="false">($C12*($E$74*F$8-$E$76))/$E$92</f>
        <v>1.92598870056497</v>
      </c>
      <c r="G12" s="20" t="n">
        <f aca="false">($C12*($E$74*G$8-$E$76))/$E$92</f>
        <v>3.33785310734463</v>
      </c>
      <c r="H12" s="20" t="n">
        <f aca="false">($C12*($E$74*H$8-$E$76))/$E$92</f>
        <v>4.7497175141243</v>
      </c>
      <c r="I12" s="20" t="n">
        <f aca="false">($C12*($E$74*I$8-$E$76))/$E$92</f>
        <v>6.16158192090396</v>
      </c>
      <c r="J12" s="21" t="n">
        <f aca="false">($C12*($E$74*J$8-$E$76))/$E$92</f>
        <v>7.57344632768362</v>
      </c>
    </row>
    <row r="13" customFormat="false" ht="12.75" hidden="false" customHeight="false" outlineLevel="0" collapsed="false">
      <c r="B13" s="17" t="s">
        <v>6</v>
      </c>
      <c r="C13" s="18" t="n">
        <f aca="false">+C12+0.1</f>
        <v>1.5</v>
      </c>
      <c r="D13" s="13"/>
      <c r="E13" s="19" t="n">
        <f aca="false">($C13*($E$74*E$8-$E$76))/$E$92</f>
        <v>0.550847457627119</v>
      </c>
      <c r="F13" s="20" t="n">
        <f aca="false">($C13*($E$74*F$8-$E$76))/$E$92</f>
        <v>2.0635593220339</v>
      </c>
      <c r="G13" s="22" t="n">
        <f aca="false">($C13*($E$74*G$8-$E$76))/$E$92</f>
        <v>3.57627118644068</v>
      </c>
      <c r="H13" s="23" t="n">
        <f aca="false">($C13*($E$74*H$8-$E$76))/$E$92</f>
        <v>5.08898305084746</v>
      </c>
      <c r="I13" s="20" t="n">
        <f aca="false">($C13*($E$74*I$8-$E$76))/$E$92</f>
        <v>6.60169491525424</v>
      </c>
      <c r="J13" s="21" t="n">
        <f aca="false">($C13*($E$74*J$8-$E$76))/$E$92</f>
        <v>8.11440677966102</v>
      </c>
    </row>
    <row r="14" customFormat="false" ht="12.75" hidden="false" customHeight="false" outlineLevel="0" collapsed="false">
      <c r="B14" s="17" t="s">
        <v>7</v>
      </c>
      <c r="C14" s="18" t="n">
        <f aca="false">+C13+0.1</f>
        <v>1.6</v>
      </c>
      <c r="D14" s="13"/>
      <c r="E14" s="19" t="n">
        <f aca="false">($C14*($E$74*E$8-$E$76))/$E$92</f>
        <v>0.587570621468927</v>
      </c>
      <c r="F14" s="20" t="n">
        <f aca="false">($C14*($E$74*F$8-$E$76))/$E$92</f>
        <v>2.20112994350283</v>
      </c>
      <c r="G14" s="20" t="n">
        <f aca="false">($C14*($E$74*G$8-$E$76))/$E$92</f>
        <v>3.81468926553672</v>
      </c>
      <c r="H14" s="20" t="n">
        <f aca="false">($C14*($E$74*H$8-$E$76))/$E$92</f>
        <v>5.42824858757062</v>
      </c>
      <c r="I14" s="20" t="n">
        <f aca="false">($C14*($E$74*I$8-$E$76))/$E$92</f>
        <v>7.04180790960452</v>
      </c>
      <c r="J14" s="21" t="n">
        <f aca="false">($C14*($E$74*J$8-$E$76))/$E$92</f>
        <v>8.65536723163842</v>
      </c>
    </row>
    <row r="15" customFormat="false" ht="12.75" hidden="false" customHeight="false" outlineLevel="0" collapsed="false">
      <c r="B15" s="24"/>
      <c r="C15" s="18" t="n">
        <f aca="false">+C14+0.1</f>
        <v>1.7</v>
      </c>
      <c r="D15" s="13"/>
      <c r="E15" s="25" t="n">
        <f aca="false">($C15*($E$74*E$8-$E$76))/$E$92</f>
        <v>0.624293785310735</v>
      </c>
      <c r="F15" s="26" t="n">
        <f aca="false">($C15*($E$74*F$8-$E$76))/$E$92</f>
        <v>2.33870056497175</v>
      </c>
      <c r="G15" s="26" t="n">
        <f aca="false">($C15*($E$74*G$8-$E$76))/$E$92</f>
        <v>4.05310734463277</v>
      </c>
      <c r="H15" s="26" t="n">
        <f aca="false">($C15*($E$74*H$8-$E$76))/$E$92</f>
        <v>5.76751412429379</v>
      </c>
      <c r="I15" s="26" t="n">
        <f aca="false">($C15*($E$74*I$8-$E$76))/$E$92</f>
        <v>7.4819209039548</v>
      </c>
      <c r="J15" s="27" t="n">
        <f aca="false">($C15*($E$74*J$8-$E$76))/$E$92</f>
        <v>9.19632768361582</v>
      </c>
    </row>
    <row r="17" customFormat="false" ht="12.75" hidden="false" customHeight="false" outlineLevel="0" collapsed="false">
      <c r="E17" s="10" t="s">
        <v>8</v>
      </c>
      <c r="F17" s="10"/>
      <c r="G17" s="10"/>
      <c r="H17" s="10"/>
      <c r="I17" s="10"/>
      <c r="J17" s="10"/>
    </row>
    <row r="18" customFormat="false" ht="12.75" hidden="false" customHeight="false" outlineLevel="0" collapsed="false">
      <c r="B18" s="11"/>
      <c r="C18" s="12" t="n">
        <f aca="false">+C11</f>
        <v>1.3</v>
      </c>
      <c r="D18" s="13"/>
      <c r="E18" s="14" t="n">
        <f aca="false">($C18*($F$74*E$8-$F$76))/$F$92</f>
        <v>1.26768361581921</v>
      </c>
      <c r="F18" s="15" t="n">
        <f aca="false">($C18*($F$74*F$8-$F$76))/$F$92</f>
        <v>2.70870056497175</v>
      </c>
      <c r="G18" s="15" t="n">
        <f aca="false">($C18*($F$74*G$8-$F$76))/$F$92</f>
        <v>4.14971751412429</v>
      </c>
      <c r="H18" s="15" t="n">
        <f aca="false">($C18*($F$74*H$8-$F$76))/$F$92</f>
        <v>5.59073446327684</v>
      </c>
      <c r="I18" s="15" t="n">
        <f aca="false">($C18*($F$74*I$8-$F$76))/$F$92</f>
        <v>7.03175141242938</v>
      </c>
      <c r="J18" s="16" t="n">
        <f aca="false">($C18*($F$74*J$8-$F$76))/$F$92</f>
        <v>8.47276836158192</v>
      </c>
    </row>
    <row r="19" customFormat="false" ht="12.75" hidden="false" customHeight="false" outlineLevel="0" collapsed="false">
      <c r="B19" s="17" t="s">
        <v>5</v>
      </c>
      <c r="C19" s="18" t="n">
        <f aca="false">+C12</f>
        <v>1.4</v>
      </c>
      <c r="D19" s="13"/>
      <c r="E19" s="19" t="n">
        <f aca="false">($C19*($F$74*E$8-$F$76))/$F$92</f>
        <v>1.365197740113</v>
      </c>
      <c r="F19" s="20" t="n">
        <f aca="false">($C19*($F$74*F$8-$F$76))/$F$92</f>
        <v>2.91706214689266</v>
      </c>
      <c r="G19" s="20" t="n">
        <f aca="false">($C19*($F$74*G$8-$F$76))/$F$92</f>
        <v>4.46892655367232</v>
      </c>
      <c r="H19" s="20" t="n">
        <f aca="false">($C19*($F$74*H$8-$F$76))/$F$92</f>
        <v>6.02079096045198</v>
      </c>
      <c r="I19" s="20" t="n">
        <f aca="false">($C19*($F$74*I$8-$F$76))/$F$92</f>
        <v>7.57265536723164</v>
      </c>
      <c r="J19" s="21" t="n">
        <f aca="false">($C19*($F$74*J$8-$F$76))/$F$92</f>
        <v>9.1245197740113</v>
      </c>
    </row>
    <row r="20" customFormat="false" ht="12.75" hidden="false" customHeight="false" outlineLevel="0" collapsed="false">
      <c r="B20" s="17" t="s">
        <v>6</v>
      </c>
      <c r="C20" s="18" t="n">
        <f aca="false">+C13</f>
        <v>1.5</v>
      </c>
      <c r="D20" s="13"/>
      <c r="E20" s="19" t="n">
        <f aca="false">($C20*($F$74*E$8-$F$76))/$F$92</f>
        <v>1.46271186440678</v>
      </c>
      <c r="F20" s="20" t="n">
        <f aca="false">($C20*($F$74*F$8-$F$76))/$F$92</f>
        <v>3.12542372881356</v>
      </c>
      <c r="G20" s="22" t="n">
        <f aca="false">($C20*($F$74*G$8-$F$76))/$F$92</f>
        <v>4.78813559322034</v>
      </c>
      <c r="H20" s="23" t="n">
        <f aca="false">($C20*($F$74*H$8-$F$76))/$F$92</f>
        <v>6.45084745762712</v>
      </c>
      <c r="I20" s="20" t="n">
        <f aca="false">($C20*($F$74*I$8-$F$76))/$F$92</f>
        <v>8.1135593220339</v>
      </c>
      <c r="J20" s="21" t="n">
        <f aca="false">($C20*($F$74*J$8-$F$76))/$F$92</f>
        <v>9.77627118644068</v>
      </c>
    </row>
    <row r="21" customFormat="false" ht="12.75" hidden="false" customHeight="false" outlineLevel="0" collapsed="false">
      <c r="B21" s="17" t="s">
        <v>7</v>
      </c>
      <c r="C21" s="18" t="n">
        <f aca="false">+C14</f>
        <v>1.6</v>
      </c>
      <c r="D21" s="13"/>
      <c r="E21" s="19" t="n">
        <f aca="false">($C21*($F$74*E$8-$F$76))/$F$92</f>
        <v>1.56022598870057</v>
      </c>
      <c r="F21" s="20" t="n">
        <f aca="false">($C21*($F$74*F$8-$F$76))/$F$92</f>
        <v>3.33378531073446</v>
      </c>
      <c r="G21" s="20" t="n">
        <f aca="false">($C21*($F$74*G$8-$F$76))/$F$92</f>
        <v>5.10734463276836</v>
      </c>
      <c r="H21" s="20" t="n">
        <f aca="false">($C21*($F$74*H$8-$F$76))/$F$92</f>
        <v>6.88090395480226</v>
      </c>
      <c r="I21" s="20" t="n">
        <f aca="false">($C21*($F$74*I$8-$F$76))/$F$92</f>
        <v>8.65446327683616</v>
      </c>
      <c r="J21" s="21" t="n">
        <f aca="false">($C21*($F$74*J$8-$F$76))/$F$92</f>
        <v>10.4280225988701</v>
      </c>
    </row>
    <row r="22" customFormat="false" ht="12.75" hidden="false" customHeight="false" outlineLevel="0" collapsed="false">
      <c r="B22" s="24"/>
      <c r="C22" s="18" t="n">
        <f aca="false">+C15</f>
        <v>1.7</v>
      </c>
      <c r="D22" s="13"/>
      <c r="E22" s="25" t="n">
        <f aca="false">($C22*($F$74*E$8-$F$76))/$F$92</f>
        <v>1.65774011299435</v>
      </c>
      <c r="F22" s="26" t="n">
        <f aca="false">($C22*($F$74*F$8-$F$76))/$F$92</f>
        <v>3.54214689265537</v>
      </c>
      <c r="G22" s="26" t="n">
        <f aca="false">($C22*($F$74*G$8-$F$76))/$F$92</f>
        <v>5.42655367231638</v>
      </c>
      <c r="H22" s="26" t="n">
        <f aca="false">($C22*($F$74*H$8-$F$76))/$F$92</f>
        <v>7.3109604519774</v>
      </c>
      <c r="I22" s="26" t="n">
        <f aca="false">($C22*($F$74*I$8-$F$76))/$F$92</f>
        <v>9.19536723163842</v>
      </c>
      <c r="J22" s="27" t="n">
        <f aca="false">($C22*($F$74*J$8-$F$76))/$F$92</f>
        <v>11.0797740112994</v>
      </c>
    </row>
    <row r="24" customFormat="false" ht="12.75" hidden="false" customHeight="false" outlineLevel="0" collapsed="false">
      <c r="E24" s="10" t="s">
        <v>9</v>
      </c>
      <c r="F24" s="10"/>
      <c r="G24" s="10"/>
      <c r="H24" s="10"/>
      <c r="I24" s="10"/>
      <c r="J24" s="10"/>
    </row>
    <row r="25" customFormat="false" ht="12.75" hidden="false" customHeight="false" outlineLevel="0" collapsed="false">
      <c r="B25" s="11"/>
      <c r="C25" s="12" t="n">
        <f aca="false">+C18</f>
        <v>1.3</v>
      </c>
      <c r="D25" s="13"/>
      <c r="E25" s="14" t="n">
        <f aca="false">($C25*($G$74*E$8-$G$76))/$G$92</f>
        <v>1.3264406779661</v>
      </c>
      <c r="F25" s="15" t="n">
        <f aca="false">($C25*($G$74*F$8-$G$76))/$G$92</f>
        <v>2.87762711864407</v>
      </c>
      <c r="G25" s="15" t="n">
        <f aca="false">($C25*($G$74*G$8-$G$76))/$G$92</f>
        <v>4.42881355932203</v>
      </c>
      <c r="H25" s="15" t="n">
        <f aca="false">($C25*($G$74*H$8-$G$76))/$G$92</f>
        <v>5.98</v>
      </c>
      <c r="I25" s="15" t="n">
        <f aca="false">($C25*($G$74*I$8-$G$76))/$G$92</f>
        <v>7.53118644067797</v>
      </c>
      <c r="J25" s="16" t="n">
        <f aca="false">($C25*($G$74*J$8-$G$76))/$G$92</f>
        <v>9.08237288135594</v>
      </c>
    </row>
    <row r="26" customFormat="false" ht="12.75" hidden="false" customHeight="false" outlineLevel="0" collapsed="false">
      <c r="B26" s="17" t="s">
        <v>5</v>
      </c>
      <c r="C26" s="18" t="n">
        <f aca="false">+C19</f>
        <v>1.4</v>
      </c>
      <c r="D26" s="13"/>
      <c r="E26" s="19" t="n">
        <f aca="false">($C26*($G$74*E$8-$G$76))/$G$92</f>
        <v>1.42847457627119</v>
      </c>
      <c r="F26" s="20" t="n">
        <f aca="false">($C26*($G$74*F$8-$G$76))/$G$92</f>
        <v>3.09898305084746</v>
      </c>
      <c r="G26" s="20" t="n">
        <f aca="false">($C26*($G$74*G$8-$G$76))/$G$92</f>
        <v>4.76949152542373</v>
      </c>
      <c r="H26" s="20" t="n">
        <f aca="false">($C26*($G$74*H$8-$G$76))/$G$92</f>
        <v>6.44</v>
      </c>
      <c r="I26" s="20" t="n">
        <f aca="false">($C26*($G$74*I$8-$G$76))/$G$92</f>
        <v>8.11050847457627</v>
      </c>
      <c r="J26" s="21" t="n">
        <f aca="false">($C26*($G$74*J$8-$G$76))/$G$92</f>
        <v>9.78101694915254</v>
      </c>
    </row>
    <row r="27" customFormat="false" ht="12.75" hidden="false" customHeight="false" outlineLevel="0" collapsed="false">
      <c r="B27" s="17" t="s">
        <v>6</v>
      </c>
      <c r="C27" s="18" t="n">
        <f aca="false">+C20</f>
        <v>1.5</v>
      </c>
      <c r="D27" s="13"/>
      <c r="E27" s="19" t="n">
        <f aca="false">($C27*($G$74*E$8-$G$76))/$G$92</f>
        <v>1.53050847457627</v>
      </c>
      <c r="F27" s="20" t="n">
        <f aca="false">($C27*($G$74*F$8-$G$76))/$G$92</f>
        <v>3.32033898305085</v>
      </c>
      <c r="G27" s="22" t="n">
        <f aca="false">($C27*($G$74*G$8-$G$76))/$G$92</f>
        <v>5.11016949152543</v>
      </c>
      <c r="H27" s="23" t="n">
        <f aca="false">($C27*($G$74*H$8-$G$76))/$G$92</f>
        <v>6.9</v>
      </c>
      <c r="I27" s="20" t="n">
        <f aca="false">($C27*($G$74*I$8-$G$76))/$G$92</f>
        <v>8.68983050847458</v>
      </c>
      <c r="J27" s="21" t="n">
        <f aca="false">($C27*($G$74*J$8-$G$76))/$G$92</f>
        <v>10.4796610169492</v>
      </c>
    </row>
    <row r="28" customFormat="false" ht="12.75" hidden="false" customHeight="false" outlineLevel="0" collapsed="false">
      <c r="B28" s="17" t="s">
        <v>7</v>
      </c>
      <c r="C28" s="18" t="n">
        <f aca="false">+C21</f>
        <v>1.6</v>
      </c>
      <c r="D28" s="13"/>
      <c r="E28" s="19" t="n">
        <f aca="false">($C28*($G$74*E$8-$G$76))/$G$92</f>
        <v>1.63254237288136</v>
      </c>
      <c r="F28" s="20" t="n">
        <f aca="false">($C28*($G$74*F$8-$G$76))/$G$92</f>
        <v>3.54169491525424</v>
      </c>
      <c r="G28" s="20" t="n">
        <f aca="false">($C28*($G$74*G$8-$G$76))/$G$92</f>
        <v>5.45084745762712</v>
      </c>
      <c r="H28" s="20" t="n">
        <f aca="false">($C28*($G$74*H$8-$G$76))/$G$92</f>
        <v>7.36</v>
      </c>
      <c r="I28" s="20" t="n">
        <f aca="false">($C28*($G$74*I$8-$G$76))/$G$92</f>
        <v>9.26915254237288</v>
      </c>
      <c r="J28" s="21" t="n">
        <f aca="false">($C28*($G$74*J$8-$G$76))/$G$92</f>
        <v>11.1783050847458</v>
      </c>
    </row>
    <row r="29" customFormat="false" ht="12.75" hidden="false" customHeight="false" outlineLevel="0" collapsed="false">
      <c r="B29" s="24"/>
      <c r="C29" s="18" t="n">
        <f aca="false">+C22</f>
        <v>1.7</v>
      </c>
      <c r="D29" s="13"/>
      <c r="E29" s="25" t="n">
        <f aca="false">($C29*($G$74*E$8-$G$76))/$G$92</f>
        <v>1.73457627118644</v>
      </c>
      <c r="F29" s="26" t="n">
        <f aca="false">($C29*($G$74*F$8-$G$76))/$G$92</f>
        <v>3.76305084745763</v>
      </c>
      <c r="G29" s="26" t="n">
        <f aca="false">($C29*($G$74*G$8-$G$76))/$G$92</f>
        <v>5.79152542372882</v>
      </c>
      <c r="H29" s="26" t="n">
        <f aca="false">($C29*($G$74*H$8-$G$76))/$G$92</f>
        <v>7.82000000000001</v>
      </c>
      <c r="I29" s="26" t="n">
        <f aca="false">($C29*($G$74*I$8-$G$76))/$G$92</f>
        <v>9.84847457627119</v>
      </c>
      <c r="J29" s="27" t="n">
        <f aca="false">($C29*($G$74*J$8-$G$76))/$G$92</f>
        <v>11.8769491525424</v>
      </c>
    </row>
    <row r="31" customFormat="false" ht="12.75" hidden="false" customHeight="false" outlineLevel="0" collapsed="false">
      <c r="E31" s="10" t="s">
        <v>10</v>
      </c>
      <c r="F31" s="10"/>
      <c r="G31" s="10"/>
      <c r="H31" s="10"/>
      <c r="I31" s="10"/>
      <c r="J31" s="10"/>
    </row>
    <row r="32" customFormat="false" ht="12.75" hidden="false" customHeight="false" outlineLevel="0" collapsed="false">
      <c r="B32" s="11"/>
      <c r="C32" s="12" t="n">
        <f aca="false">+C25</f>
        <v>1.3</v>
      </c>
      <c r="D32" s="13"/>
      <c r="E32" s="14" t="n">
        <f aca="false">($C32*($H$74*E$8-$H$76))/$H$92</f>
        <v>1.40870056497175</v>
      </c>
      <c r="F32" s="15" t="n">
        <f aca="false">($C32*($H$74*F$8-$H$76))/$H$92</f>
        <v>3.0711581920904</v>
      </c>
      <c r="G32" s="15" t="n">
        <f aca="false">($C32*($H$74*G$8-$H$76))/$H$92</f>
        <v>4.73361581920904</v>
      </c>
      <c r="H32" s="15" t="n">
        <f aca="false">($C32*($H$74*H$8-$H$76))/$H$92</f>
        <v>6.39607344632769</v>
      </c>
      <c r="I32" s="15" t="n">
        <f aca="false">($C32*($H$74*I$8-$H$76))/$H$92</f>
        <v>8.05853107344633</v>
      </c>
      <c r="J32" s="16" t="n">
        <f aca="false">($C32*($H$74*J$8-$H$76))/$H$92</f>
        <v>9.72098870056497</v>
      </c>
    </row>
    <row r="33" customFormat="false" ht="12.75" hidden="false" customHeight="false" outlineLevel="0" collapsed="false">
      <c r="B33" s="17" t="s">
        <v>5</v>
      </c>
      <c r="C33" s="18" t="n">
        <f aca="false">+C26</f>
        <v>1.4</v>
      </c>
      <c r="D33" s="13"/>
      <c r="E33" s="19" t="n">
        <f aca="false">($C33*($H$74*E$8-$H$76))/$H$92</f>
        <v>1.51706214689266</v>
      </c>
      <c r="F33" s="20" t="n">
        <f aca="false">($C33*($H$74*F$8-$H$76))/$H$92</f>
        <v>3.30740112994351</v>
      </c>
      <c r="G33" s="20" t="n">
        <f aca="false">($C33*($H$74*G$8-$H$76))/$H$92</f>
        <v>5.09774011299435</v>
      </c>
      <c r="H33" s="20" t="n">
        <f aca="false">($C33*($H$74*H$8-$H$76))/$H$92</f>
        <v>6.8880790960452</v>
      </c>
      <c r="I33" s="20" t="n">
        <f aca="false">($C33*($H$74*I$8-$H$76))/$H$92</f>
        <v>8.67841807909605</v>
      </c>
      <c r="J33" s="21" t="n">
        <f aca="false">($C33*($H$74*J$8-$H$76))/$H$92</f>
        <v>10.4687570621469</v>
      </c>
    </row>
    <row r="34" customFormat="false" ht="12.75" hidden="false" customHeight="false" outlineLevel="0" collapsed="false">
      <c r="B34" s="17" t="s">
        <v>6</v>
      </c>
      <c r="C34" s="18" t="n">
        <f aca="false">+C27</f>
        <v>1.5</v>
      </c>
      <c r="D34" s="13"/>
      <c r="E34" s="19" t="n">
        <f aca="false">($C34*($H$74*E$8-$H$76))/$H$92</f>
        <v>1.62542372881356</v>
      </c>
      <c r="F34" s="20" t="n">
        <f aca="false">($C34*($H$74*F$8-$H$76))/$H$92</f>
        <v>3.54364406779661</v>
      </c>
      <c r="G34" s="22" t="n">
        <f aca="false">($C34*($H$74*G$8-$H$76))/$H$92</f>
        <v>5.46186440677966</v>
      </c>
      <c r="H34" s="23" t="n">
        <f aca="false">($C34*($H$74*H$8-$H$76))/$H$92</f>
        <v>7.38008474576272</v>
      </c>
      <c r="I34" s="20" t="n">
        <f aca="false">($C34*($H$74*I$8-$H$76))/$H$92</f>
        <v>9.29830508474577</v>
      </c>
      <c r="J34" s="21" t="n">
        <f aca="false">($C34*($H$74*J$8-$H$76))/$H$92</f>
        <v>11.2165254237288</v>
      </c>
    </row>
    <row r="35" customFormat="false" ht="12.75" hidden="false" customHeight="false" outlineLevel="0" collapsed="false">
      <c r="B35" s="17" t="s">
        <v>7</v>
      </c>
      <c r="C35" s="18" t="n">
        <f aca="false">+C28</f>
        <v>1.6</v>
      </c>
      <c r="D35" s="13"/>
      <c r="E35" s="19" t="n">
        <f aca="false">($C35*($H$74*E$8-$H$76))/$H$92</f>
        <v>1.73378531073447</v>
      </c>
      <c r="F35" s="20" t="n">
        <f aca="false">($C35*($H$74*F$8-$H$76))/$H$92</f>
        <v>3.77988700564972</v>
      </c>
      <c r="G35" s="20" t="n">
        <f aca="false">($C35*($H$74*G$8-$H$76))/$H$92</f>
        <v>5.82598870056497</v>
      </c>
      <c r="H35" s="20" t="n">
        <f aca="false">($C35*($H$74*H$8-$H$76))/$H$92</f>
        <v>7.87209039548023</v>
      </c>
      <c r="I35" s="20" t="n">
        <f aca="false">($C35*($H$74*I$8-$H$76))/$H$92</f>
        <v>9.91819209039548</v>
      </c>
      <c r="J35" s="21" t="n">
        <f aca="false">($C35*($H$74*J$8-$H$76))/$H$92</f>
        <v>11.9642937853107</v>
      </c>
    </row>
    <row r="36" customFormat="false" ht="12.75" hidden="false" customHeight="false" outlineLevel="0" collapsed="false">
      <c r="B36" s="24"/>
      <c r="C36" s="18" t="n">
        <f aca="false">+C29</f>
        <v>1.7</v>
      </c>
      <c r="D36" s="13"/>
      <c r="E36" s="25" t="n">
        <f aca="false">($C36*($H$74*E$8-$H$76))/$H$92</f>
        <v>1.84214689265537</v>
      </c>
      <c r="F36" s="26" t="n">
        <f aca="false">($C36*($H$74*F$8-$H$76))/$H$92</f>
        <v>4.01612994350283</v>
      </c>
      <c r="G36" s="26" t="n">
        <f aca="false">($C36*($H$74*G$8-$H$76))/$H$92</f>
        <v>6.19011299435029</v>
      </c>
      <c r="H36" s="26" t="n">
        <f aca="false">($C36*($H$74*H$8-$H$76))/$H$92</f>
        <v>8.36409604519774</v>
      </c>
      <c r="I36" s="26" t="n">
        <f aca="false">($C36*($H$74*I$8-$H$76))/$H$92</f>
        <v>10.5380790960452</v>
      </c>
      <c r="J36" s="27" t="n">
        <f aca="false">($C36*($H$74*J$8-$H$76))/$H$92</f>
        <v>12.7120621468927</v>
      </c>
    </row>
    <row r="40" customFormat="false" ht="26.25" hidden="false" customHeight="false" outlineLevel="0" collapsed="false">
      <c r="A40" s="1" t="s">
        <v>0</v>
      </c>
    </row>
    <row r="41" customFormat="false" ht="18.75" hidden="false" customHeight="false" outlineLevel="0" collapsed="false">
      <c r="A41" s="2" t="s">
        <v>1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customFormat="false" ht="12.75" hidden="false" customHeight="false" outlineLevel="0" collapsed="false">
      <c r="A42" s="4" t="s">
        <v>2</v>
      </c>
    </row>
    <row r="43" customFormat="false" ht="12.75" hidden="false" customHeight="false" outlineLevel="0" collapsed="false">
      <c r="A43" s="4"/>
    </row>
    <row r="44" customFormat="false" ht="12.75" hidden="false" customHeight="false" outlineLevel="0" collapsed="false">
      <c r="A44" s="4"/>
    </row>
    <row r="45" customFormat="false" ht="12.75" hidden="false" customHeight="false" outlineLevel="0" collapsed="false">
      <c r="B45" s="28"/>
      <c r="C45" s="28"/>
      <c r="D45" s="28"/>
      <c r="E45" s="29"/>
      <c r="F45" s="29"/>
      <c r="G45" s="29"/>
      <c r="H45" s="29"/>
      <c r="I45" s="29"/>
      <c r="J45" s="29"/>
      <c r="K45" s="28"/>
    </row>
    <row r="46" customFormat="false" ht="12.75" hidden="false" customHeight="false" outlineLevel="0" collapsed="false">
      <c r="B46" s="28"/>
      <c r="C46" s="28"/>
      <c r="D46" s="28"/>
      <c r="E46" s="30"/>
      <c r="F46" s="30"/>
      <c r="G46" s="30"/>
      <c r="H46" s="30"/>
      <c r="I46" s="30"/>
      <c r="J46" s="30"/>
      <c r="K46" s="28"/>
    </row>
    <row r="47" customFormat="false" ht="12.75" hidden="false" customHeight="false" outlineLevel="0" collapsed="false">
      <c r="C47" s="28"/>
      <c r="D47" s="28"/>
      <c r="E47" s="28"/>
      <c r="F47" s="28"/>
      <c r="G47" s="28"/>
      <c r="H47" s="28"/>
      <c r="I47" s="28"/>
      <c r="J47" s="28"/>
      <c r="K47" s="28"/>
    </row>
    <row r="48" customFormat="false" ht="12.75" hidden="false" customHeight="false" outlineLevel="0" collapsed="false">
      <c r="B48" s="28"/>
      <c r="C48" s="28"/>
      <c r="D48" s="28"/>
      <c r="E48" s="29"/>
      <c r="F48" s="29"/>
      <c r="G48" s="29"/>
      <c r="H48" s="29"/>
      <c r="I48" s="29"/>
      <c r="J48" s="29"/>
      <c r="K48" s="28"/>
    </row>
    <row r="49" customFormat="false" ht="12.75" hidden="false" customHeight="false" outlineLevel="0" collapsed="false">
      <c r="B49" s="31"/>
      <c r="C49" s="13"/>
      <c r="D49" s="13"/>
      <c r="F49" s="32" t="n">
        <v>2000</v>
      </c>
      <c r="G49" s="32" t="n">
        <v>2001</v>
      </c>
      <c r="H49" s="32" t="n">
        <v>2002</v>
      </c>
      <c r="I49" s="32" t="n">
        <v>2003</v>
      </c>
      <c r="J49" s="33"/>
      <c r="K49" s="28"/>
    </row>
    <row r="50" customFormat="false" ht="12.75" hidden="false" customHeight="false" outlineLevel="0" collapsed="false">
      <c r="B50" s="31"/>
      <c r="C50" s="13"/>
      <c r="D50" s="13"/>
      <c r="F50" s="34"/>
      <c r="G50" s="34"/>
      <c r="H50" s="34"/>
      <c r="I50" s="34"/>
      <c r="J50" s="33"/>
      <c r="K50" s="28"/>
    </row>
    <row r="51" customFormat="false" ht="12.75" hidden="false" customHeight="false" outlineLevel="0" collapsed="false">
      <c r="B51" s="35"/>
      <c r="C51" s="36"/>
      <c r="D51" s="36" t="n">
        <v>5</v>
      </c>
      <c r="E51" s="20"/>
      <c r="F51" s="37" t="n">
        <v>0.0849</v>
      </c>
      <c r="G51" s="38" t="n">
        <v>0.2808</v>
      </c>
      <c r="H51" s="38" t="n">
        <v>0.4441</v>
      </c>
      <c r="I51" s="39" t="n">
        <v>0.6317</v>
      </c>
      <c r="J51" s="20"/>
      <c r="K51" s="28"/>
    </row>
    <row r="52" customFormat="false" ht="12.75" hidden="false" customHeight="false" outlineLevel="0" collapsed="false">
      <c r="B52" s="35"/>
      <c r="C52" s="36"/>
      <c r="D52" s="36" t="n">
        <f aca="false">+D51+1</f>
        <v>6</v>
      </c>
      <c r="E52" s="20"/>
      <c r="F52" s="37" t="n">
        <v>0.0396</v>
      </c>
      <c r="G52" s="38" t="n">
        <v>0.1607</v>
      </c>
      <c r="H52" s="38" t="n">
        <v>0.3102</v>
      </c>
      <c r="I52" s="39" t="n">
        <v>0.5119</v>
      </c>
      <c r="J52" s="20"/>
      <c r="K52" s="28"/>
    </row>
    <row r="53" customFormat="false" ht="12.75" hidden="false" customHeight="false" outlineLevel="0" collapsed="false">
      <c r="B53" s="35"/>
      <c r="C53" s="36"/>
      <c r="D53" s="36" t="n">
        <f aca="false">+D52+1</f>
        <v>7</v>
      </c>
      <c r="E53" s="20"/>
      <c r="F53" s="37" t="n">
        <v>0.0145</v>
      </c>
      <c r="G53" s="38" t="n">
        <v>0.0968</v>
      </c>
      <c r="H53" s="38" t="n">
        <v>0.2113</v>
      </c>
      <c r="I53" s="39" t="n">
        <v>0.4023</v>
      </c>
      <c r="J53" s="40"/>
      <c r="K53" s="28"/>
    </row>
    <row r="54" customFormat="false" ht="12.75" hidden="false" customHeight="false" outlineLevel="0" collapsed="false">
      <c r="B54" s="28" t="s">
        <v>11</v>
      </c>
      <c r="C54" s="36"/>
      <c r="D54" s="36" t="n">
        <f aca="false">+D53+1</f>
        <v>8</v>
      </c>
      <c r="E54" s="20"/>
      <c r="F54" s="37" t="n">
        <v>0.00660000000000005</v>
      </c>
      <c r="G54" s="38" t="n">
        <v>0.0563</v>
      </c>
      <c r="H54" s="38" t="n">
        <v>0.1381</v>
      </c>
      <c r="I54" s="39" t="n">
        <v>0.2652</v>
      </c>
      <c r="J54" s="20"/>
      <c r="K54" s="28"/>
    </row>
    <row r="55" customFormat="false" ht="12.75" hidden="false" customHeight="false" outlineLevel="0" collapsed="false">
      <c r="B55" s="28" t="s">
        <v>12</v>
      </c>
      <c r="C55" s="28"/>
      <c r="D55" s="36" t="n">
        <f aca="false">+D54+1</f>
        <v>9</v>
      </c>
      <c r="E55" s="28"/>
      <c r="F55" s="37" t="n">
        <v>0.00290000000000001</v>
      </c>
      <c r="G55" s="41" t="n">
        <v>0.0326</v>
      </c>
      <c r="H55" s="41" t="n">
        <v>0.0862000000000001</v>
      </c>
      <c r="I55" s="42" t="n">
        <v>0.2013</v>
      </c>
      <c r="J55" s="28"/>
      <c r="K55" s="28"/>
    </row>
    <row r="56" customFormat="false" ht="12.75" hidden="false" customHeight="false" outlineLevel="0" collapsed="false">
      <c r="B56" s="28"/>
      <c r="C56" s="28"/>
      <c r="D56" s="36" t="n">
        <f aca="false">+D55+1</f>
        <v>10</v>
      </c>
      <c r="E56" s="28"/>
      <c r="F56" s="37" t="n">
        <v>0.000800000000000023</v>
      </c>
      <c r="G56" s="41" t="n">
        <v>0.0171</v>
      </c>
      <c r="H56" s="41" t="n">
        <v>0.0614</v>
      </c>
      <c r="I56" s="42" t="n">
        <v>0.1462</v>
      </c>
      <c r="J56" s="28"/>
      <c r="K56" s="28"/>
    </row>
    <row r="57" customFormat="false" ht="12.75" hidden="false" customHeight="false" outlineLevel="0" collapsed="false">
      <c r="B57" s="28"/>
      <c r="C57" s="28"/>
      <c r="D57" s="36" t="n">
        <f aca="false">+D56+1</f>
        <v>11</v>
      </c>
      <c r="E57" s="29"/>
      <c r="F57" s="37" t="n">
        <v>0.000299999999999967</v>
      </c>
      <c r="G57" s="41" t="n">
        <v>0.00839999999999996</v>
      </c>
      <c r="H57" s="41" t="n">
        <v>0.038</v>
      </c>
      <c r="I57" s="43" t="n">
        <v>0.1033</v>
      </c>
      <c r="J57" s="29"/>
      <c r="K57" s="28"/>
    </row>
    <row r="58" customFormat="false" ht="12.75" hidden="false" customHeight="false" outlineLevel="0" collapsed="false">
      <c r="B58" s="31"/>
      <c r="C58" s="13"/>
      <c r="D58" s="36" t="n">
        <f aca="false">+D57+1</f>
        <v>12</v>
      </c>
      <c r="E58" s="44"/>
      <c r="F58" s="37" t="n">
        <v>0.000299999999999967</v>
      </c>
      <c r="G58" s="45" t="n">
        <v>0.00519999999999998</v>
      </c>
      <c r="H58" s="45" t="n">
        <v>0.0242</v>
      </c>
      <c r="I58" s="46" t="n">
        <v>0.0753</v>
      </c>
      <c r="J58" s="47"/>
      <c r="K58" s="28"/>
    </row>
    <row r="59" customFormat="false" ht="12.75" hidden="false" customHeight="false" outlineLevel="0" collapsed="false">
      <c r="B59" s="31"/>
      <c r="C59" s="13"/>
      <c r="D59" s="36" t="n">
        <f aca="false">+D58+1</f>
        <v>13</v>
      </c>
      <c r="E59" s="20"/>
      <c r="F59" s="37" t="n">
        <v>0.000299999999999967</v>
      </c>
      <c r="G59" s="45" t="n">
        <v>0.00280000000000002</v>
      </c>
      <c r="H59" s="45" t="n">
        <v>0.0164</v>
      </c>
      <c r="I59" s="46" t="n">
        <v>0.0549</v>
      </c>
      <c r="J59" s="47"/>
      <c r="K59" s="28"/>
    </row>
    <row r="60" customFormat="false" ht="12.75" hidden="false" customHeight="false" outlineLevel="0" collapsed="false">
      <c r="B60" s="31"/>
      <c r="C60" s="13"/>
      <c r="D60" s="36" t="n">
        <f aca="false">+D59+1</f>
        <v>14</v>
      </c>
      <c r="E60" s="20"/>
      <c r="F60" s="37" t="n">
        <v>0.000299999999999967</v>
      </c>
      <c r="G60" s="45" t="n">
        <v>0.00180000000000002</v>
      </c>
      <c r="H60" s="45" t="n">
        <v>0.0124</v>
      </c>
      <c r="I60" s="46" t="n">
        <v>0.0392</v>
      </c>
      <c r="J60" s="47"/>
      <c r="K60" s="28"/>
    </row>
    <row r="61" customFormat="false" ht="12.75" hidden="false" customHeight="false" outlineLevel="0" collapsed="false">
      <c r="B61" s="31"/>
      <c r="C61" s="13"/>
      <c r="D61" s="13"/>
      <c r="E61" s="20"/>
      <c r="F61" s="47"/>
      <c r="G61" s="47"/>
      <c r="H61" s="47"/>
      <c r="I61" s="47"/>
      <c r="J61" s="47"/>
      <c r="K61" s="28"/>
    </row>
    <row r="62" customFormat="false" ht="12.75" hidden="false" customHeight="false" outlineLevel="0" collapsed="false">
      <c r="B62" s="31"/>
      <c r="C62" s="13"/>
      <c r="D62" s="13"/>
      <c r="E62" s="20"/>
      <c r="F62" s="47"/>
      <c r="G62" s="47"/>
      <c r="H62" s="47"/>
      <c r="I62" s="47"/>
      <c r="J62" s="47"/>
      <c r="K62" s="28"/>
    </row>
    <row r="63" customFormat="false" ht="12.75" hidden="false" customHeight="false" outlineLevel="0" collapsed="false">
      <c r="B63" s="28"/>
      <c r="C63" s="28"/>
      <c r="D63" s="28"/>
      <c r="E63" s="28"/>
      <c r="F63" s="28"/>
      <c r="G63" s="28"/>
      <c r="H63" s="28"/>
      <c r="I63" s="28"/>
      <c r="J63" s="28"/>
      <c r="K63" s="28"/>
    </row>
    <row r="66" customFormat="false" ht="12.75" hidden="false" customHeight="false" outlineLevel="0" collapsed="false">
      <c r="F66" s="48"/>
      <c r="G66" s="48"/>
    </row>
    <row r="67" customFormat="false" ht="12.75" hidden="false" customHeight="false" outlineLevel="0" collapsed="false">
      <c r="F67" s="48"/>
      <c r="G67" s="48"/>
    </row>
    <row r="68" customFormat="false" ht="12.75" hidden="false" customHeight="false" outlineLevel="0" collapsed="false">
      <c r="F68" s="48"/>
    </row>
    <row r="69" customFormat="false" ht="12.75" hidden="false" customHeight="false" outlineLevel="0" collapsed="false">
      <c r="F69" s="48"/>
    </row>
    <row r="74" customFormat="false" ht="12.75" hidden="false" customHeight="false" outlineLevel="0" collapsed="false">
      <c r="C74" s="49" t="s">
        <v>13</v>
      </c>
      <c r="E74" s="50" t="n">
        <v>1190</v>
      </c>
      <c r="F74" s="50" t="n">
        <v>1308</v>
      </c>
      <c r="G74" s="50" t="n">
        <v>1408</v>
      </c>
      <c r="H74" s="50" t="n">
        <v>1509</v>
      </c>
    </row>
    <row r="75" customFormat="false" ht="12.75" hidden="false" customHeight="false" outlineLevel="0" collapsed="false">
      <c r="C75" s="49" t="s">
        <v>14</v>
      </c>
      <c r="E75" s="50" t="n">
        <v>1363</v>
      </c>
      <c r="F75" s="50" t="n">
        <v>1397</v>
      </c>
      <c r="G75" s="50" t="n">
        <v>1509</v>
      </c>
      <c r="H75" s="50" t="n">
        <v>1619</v>
      </c>
    </row>
    <row r="76" customFormat="false" ht="12.75" hidden="false" customHeight="false" outlineLevel="0" collapsed="false">
      <c r="C76" s="49" t="s">
        <v>15</v>
      </c>
      <c r="E76" s="51" t="n">
        <f aca="false">+E75/1.5</f>
        <v>908.666666666667</v>
      </c>
      <c r="F76" s="51" t="n">
        <f aca="false">+F75/1.5</f>
        <v>931.333333333333</v>
      </c>
      <c r="G76" s="51" t="n">
        <f aca="false">+G75/1.5</f>
        <v>1006</v>
      </c>
      <c r="H76" s="51" t="n">
        <f aca="false">+H75/1.5</f>
        <v>1079.33333333333</v>
      </c>
    </row>
    <row r="78" customFormat="false" ht="12.75" hidden="false" customHeight="false" outlineLevel="0" collapsed="false">
      <c r="E78" s="49" t="n">
        <f aca="false">E76/(E74-E76)</f>
        <v>3.22985781990521</v>
      </c>
      <c r="F78" s="49" t="n">
        <f aca="false">F76/(F74-F76)</f>
        <v>2.47256637168142</v>
      </c>
      <c r="G78" s="49" t="n">
        <f aca="false">G76/(G74-G76)</f>
        <v>2.50248756218905</v>
      </c>
      <c r="H78" s="49" t="n">
        <f aca="false">H76/(H74-H76)</f>
        <v>2.51202482544608</v>
      </c>
    </row>
    <row r="92" customFormat="false" ht="12.75" hidden="false" customHeight="false" outlineLevel="0" collapsed="false">
      <c r="C92" s="49" t="s">
        <v>16</v>
      </c>
      <c r="E92" s="49" t="n">
        <v>118</v>
      </c>
      <c r="F92" s="49" t="n">
        <f aca="false">+E92</f>
        <v>118</v>
      </c>
      <c r="G92" s="49" t="n">
        <f aca="false">+F92</f>
        <v>118</v>
      </c>
      <c r="H92" s="49" t="n">
        <f aca="false">+G92</f>
        <v>118</v>
      </c>
      <c r="I92" s="49" t="n">
        <f aca="false">+H92</f>
        <v>118</v>
      </c>
    </row>
  </sheetData>
  <mergeCells count="5">
    <mergeCell ref="E7:J7"/>
    <mergeCell ref="E10:J10"/>
    <mergeCell ref="E17:J17"/>
    <mergeCell ref="E24:J24"/>
    <mergeCell ref="E31:J3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4:J60"/>
  <sheetViews>
    <sheetView showFormulas="false" showGridLines="true" showRowColHeaders="true" showZeros="true" rightToLeft="false" tabSelected="false" showOutlineSymbols="true" defaultGridColor="true" view="normal" topLeftCell="D5" colorId="64" zoomScale="100" zoomScaleNormal="100" zoomScalePageLayoutView="100" workbookViewId="0">
      <selection pane="topLeft" activeCell="L33" activeCellId="0" sqref="L33"/>
    </sheetView>
  </sheetViews>
  <sheetFormatPr defaultColWidth="9.0546875" defaultRowHeight="12.75" customHeight="true" zeroHeight="false" outlineLevelRow="0" outlineLevelCol="0"/>
  <sheetData>
    <row r="4" customFormat="false" ht="12.75" hidden="false" customHeight="false" outlineLevel="0" collapsed="false">
      <c r="C4" s="5"/>
      <c r="D4" s="5"/>
      <c r="E4" s="6" t="s">
        <v>3</v>
      </c>
      <c r="F4" s="6"/>
      <c r="G4" s="6"/>
      <c r="H4" s="6"/>
      <c r="I4" s="6"/>
      <c r="J4" s="6"/>
    </row>
    <row r="5" customFormat="false" ht="12.75" hidden="false" customHeight="false" outlineLevel="0" collapsed="false">
      <c r="C5" s="5"/>
      <c r="D5" s="5"/>
      <c r="E5" s="7" t="n">
        <v>0.8</v>
      </c>
      <c r="F5" s="8" t="n">
        <v>0.9</v>
      </c>
      <c r="G5" s="8" t="n">
        <v>1</v>
      </c>
      <c r="H5" s="8" t="n">
        <v>1.1</v>
      </c>
      <c r="I5" s="8" t="n">
        <v>1.2</v>
      </c>
      <c r="J5" s="9" t="n">
        <v>1.3</v>
      </c>
    </row>
    <row r="7" customFormat="false" ht="12.75" hidden="false" customHeight="false" outlineLevel="0" collapsed="false">
      <c r="E7" s="10" t="s">
        <v>4</v>
      </c>
      <c r="F7" s="10"/>
      <c r="G7" s="10"/>
      <c r="H7" s="10"/>
      <c r="I7" s="10"/>
      <c r="J7" s="10"/>
    </row>
    <row r="8" customFormat="false" ht="12.75" hidden="false" customHeight="false" outlineLevel="0" collapsed="false">
      <c r="B8" s="11"/>
      <c r="C8" s="12" t="n">
        <v>1.3</v>
      </c>
      <c r="D8" s="13"/>
      <c r="E8" s="14" t="n">
        <v>0.477401129943503</v>
      </c>
      <c r="F8" s="15" t="n">
        <v>1.78841807909605</v>
      </c>
      <c r="G8" s="15" t="n">
        <v>3.09943502824859</v>
      </c>
      <c r="H8" s="15" t="n">
        <v>4.41045197740113</v>
      </c>
      <c r="I8" s="15" t="n">
        <v>5.72146892655367</v>
      </c>
      <c r="J8" s="16" t="n">
        <v>7.03248587570622</v>
      </c>
    </row>
    <row r="9" customFormat="false" ht="12.75" hidden="false" customHeight="false" outlineLevel="0" collapsed="false">
      <c r="B9" s="17" t="s">
        <v>5</v>
      </c>
      <c r="C9" s="18" t="n">
        <v>1.4</v>
      </c>
      <c r="D9" s="13"/>
      <c r="E9" s="19" t="n">
        <v>0.514124293785311</v>
      </c>
      <c r="F9" s="20" t="n">
        <v>1.92598870056497</v>
      </c>
      <c r="G9" s="20" t="n">
        <v>3.33785310734463</v>
      </c>
      <c r="H9" s="20" t="n">
        <v>4.7497175141243</v>
      </c>
      <c r="I9" s="20" t="n">
        <v>6.16158192090396</v>
      </c>
      <c r="J9" s="21" t="n">
        <v>7.57344632768362</v>
      </c>
    </row>
    <row r="10" customFormat="false" ht="12.75" hidden="false" customHeight="false" outlineLevel="0" collapsed="false">
      <c r="B10" s="17" t="s">
        <v>6</v>
      </c>
      <c r="C10" s="18" t="n">
        <v>1.5</v>
      </c>
      <c r="D10" s="13"/>
      <c r="E10" s="19" t="n">
        <v>0.550847457627119</v>
      </c>
      <c r="F10" s="20" t="n">
        <v>2.0635593220339</v>
      </c>
      <c r="G10" s="22" t="n">
        <v>3.57627118644068</v>
      </c>
      <c r="H10" s="23" t="n">
        <v>5.08898305084746</v>
      </c>
      <c r="I10" s="20" t="n">
        <v>6.60169491525424</v>
      </c>
      <c r="J10" s="21" t="n">
        <v>8.11440677966102</v>
      </c>
    </row>
    <row r="11" customFormat="false" ht="12.75" hidden="false" customHeight="false" outlineLevel="0" collapsed="false">
      <c r="B11" s="17" t="s">
        <v>7</v>
      </c>
      <c r="C11" s="18" t="n">
        <v>1.6</v>
      </c>
      <c r="D11" s="13"/>
      <c r="E11" s="19" t="n">
        <v>0.587570621468927</v>
      </c>
      <c r="F11" s="20" t="n">
        <v>2.20112994350283</v>
      </c>
      <c r="G11" s="20" t="n">
        <v>3.81468926553672</v>
      </c>
      <c r="H11" s="20" t="n">
        <v>5.42824858757062</v>
      </c>
      <c r="I11" s="20" t="n">
        <v>7.04180790960452</v>
      </c>
      <c r="J11" s="21" t="n">
        <v>8.65536723163842</v>
      </c>
    </row>
    <row r="12" customFormat="false" ht="12.75" hidden="false" customHeight="false" outlineLevel="0" collapsed="false">
      <c r="B12" s="24"/>
      <c r="C12" s="18" t="n">
        <v>1.7</v>
      </c>
      <c r="D12" s="13"/>
      <c r="E12" s="25" t="n">
        <v>0.624293785310735</v>
      </c>
      <c r="F12" s="26" t="n">
        <v>2.33870056497175</v>
      </c>
      <c r="G12" s="26" t="n">
        <v>4.05310734463277</v>
      </c>
      <c r="H12" s="26" t="n">
        <v>5.76751412429379</v>
      </c>
      <c r="I12" s="26" t="n">
        <v>7.4819209039548</v>
      </c>
      <c r="J12" s="27" t="n">
        <v>9.19632768361582</v>
      </c>
    </row>
    <row r="13" customFormat="false" ht="12.75" hidden="false" customHeight="false" outlineLevel="0" collapsed="false">
      <c r="E13" s="7" t="n">
        <v>0.8</v>
      </c>
      <c r="F13" s="8" t="n">
        <v>0.9</v>
      </c>
      <c r="G13" s="8" t="n">
        <v>1</v>
      </c>
      <c r="H13" s="8" t="n">
        <v>1.1</v>
      </c>
      <c r="I13" s="8" t="n">
        <v>1.2</v>
      </c>
      <c r="J13" s="9" t="n">
        <v>1.3</v>
      </c>
    </row>
    <row r="14" customFormat="false" ht="12.75" hidden="false" customHeight="false" outlineLevel="0" collapsed="false">
      <c r="E14" s="49" t="n">
        <f aca="false">E8/$C8</f>
        <v>0.367231638418079</v>
      </c>
      <c r="F14" s="49" t="n">
        <f aca="false">F8/$C8</f>
        <v>1.37570621468927</v>
      </c>
      <c r="G14" s="49" t="n">
        <f aca="false">G8/$C8</f>
        <v>2.38418079096045</v>
      </c>
      <c r="H14" s="49" t="n">
        <f aca="false">H8/$C8</f>
        <v>3.39265536723164</v>
      </c>
      <c r="I14" s="49" t="n">
        <f aca="false">I8/$C8</f>
        <v>4.40112994350283</v>
      </c>
      <c r="J14" s="49" t="n">
        <f aca="false">J8/$C8</f>
        <v>5.40960451977401</v>
      </c>
    </row>
    <row r="15" customFormat="false" ht="12.75" hidden="false" customHeight="false" outlineLevel="0" collapsed="false">
      <c r="E15" s="49" t="n">
        <f aca="false">E9/$C9</f>
        <v>0.36723163841808</v>
      </c>
      <c r="F15" s="49" t="n">
        <f aca="false">F9/$C9</f>
        <v>1.37570621468927</v>
      </c>
      <c r="G15" s="49" t="n">
        <f aca="false">G9/$C9</f>
        <v>2.38418079096045</v>
      </c>
      <c r="H15" s="49" t="n">
        <f aca="false">H9/$C9</f>
        <v>3.39265536723164</v>
      </c>
      <c r="I15" s="49" t="n">
        <f aca="false">I9/$C9</f>
        <v>4.40112994350283</v>
      </c>
      <c r="J15" s="49" t="n">
        <f aca="false">J9/$C9</f>
        <v>5.40960451977401</v>
      </c>
    </row>
    <row r="16" customFormat="false" ht="12.75" hidden="false" customHeight="false" outlineLevel="0" collapsed="false">
      <c r="E16" s="49" t="n">
        <f aca="false">E10/$C10</f>
        <v>0.36723163841808</v>
      </c>
      <c r="F16" s="49" t="n">
        <f aca="false">F10/$C10</f>
        <v>1.37570621468927</v>
      </c>
      <c r="G16" s="49" t="n">
        <f aca="false">G10/$C10</f>
        <v>2.38418079096045</v>
      </c>
      <c r="H16" s="49" t="n">
        <f aca="false">H10/$C10</f>
        <v>3.39265536723164</v>
      </c>
      <c r="I16" s="49" t="n">
        <f aca="false">I10/$C10</f>
        <v>4.40112994350283</v>
      </c>
      <c r="J16" s="49" t="n">
        <f aca="false">J10/$C10</f>
        <v>5.40960451977401</v>
      </c>
    </row>
    <row r="17" customFormat="false" ht="12.75" hidden="false" customHeight="false" outlineLevel="0" collapsed="false">
      <c r="E17" s="49" t="n">
        <f aca="false">E11/$C11</f>
        <v>0.36723163841808</v>
      </c>
      <c r="F17" s="49" t="n">
        <f aca="false">F11/$C11</f>
        <v>1.37570621468927</v>
      </c>
      <c r="G17" s="49" t="n">
        <f aca="false">G11/$C11</f>
        <v>2.38418079096045</v>
      </c>
      <c r="H17" s="49" t="n">
        <f aca="false">H11/$C11</f>
        <v>3.39265536723164</v>
      </c>
      <c r="I17" s="49" t="n">
        <f aca="false">I11/$C11</f>
        <v>4.40112994350283</v>
      </c>
      <c r="J17" s="49" t="n">
        <f aca="false">J11/$C11</f>
        <v>5.40960451977401</v>
      </c>
    </row>
    <row r="18" customFormat="false" ht="12.75" hidden="false" customHeight="false" outlineLevel="0" collapsed="false">
      <c r="E18" s="49" t="n">
        <f aca="false">E12/$C12</f>
        <v>0.36723163841808</v>
      </c>
      <c r="F18" s="49" t="n">
        <f aca="false">F12/$C12</f>
        <v>1.37570621468927</v>
      </c>
      <c r="G18" s="49" t="n">
        <f aca="false">G12/$C12</f>
        <v>2.38418079096045</v>
      </c>
      <c r="H18" s="49" t="n">
        <f aca="false">H12/$C12</f>
        <v>3.39265536723164</v>
      </c>
      <c r="I18" s="49" t="n">
        <f aca="false">I12/$C12</f>
        <v>4.40112994350283</v>
      </c>
      <c r="J18" s="49" t="n">
        <f aca="false">J12/$C12</f>
        <v>5.40960451977401</v>
      </c>
    </row>
    <row r="21" customFormat="false" ht="12.75" hidden="false" customHeight="false" outlineLevel="0" collapsed="false">
      <c r="E21" s="49" t="s">
        <v>8</v>
      </c>
    </row>
    <row r="22" customFormat="false" ht="12.75" hidden="false" customHeight="false" outlineLevel="0" collapsed="false">
      <c r="C22" s="49" t="n">
        <v>1.3</v>
      </c>
      <c r="E22" s="49" t="n">
        <v>1.26768361581921</v>
      </c>
      <c r="F22" s="49" t="n">
        <v>2.70870056497175</v>
      </c>
      <c r="G22" s="49" t="n">
        <v>4.14971751412429</v>
      </c>
      <c r="H22" s="49" t="n">
        <v>5.59073446327684</v>
      </c>
      <c r="I22" s="49" t="n">
        <v>7.03175141242938</v>
      </c>
      <c r="J22" s="49" t="n">
        <v>8.47276836158192</v>
      </c>
    </row>
    <row r="23" customFormat="false" ht="12.75" hidden="false" customHeight="false" outlineLevel="0" collapsed="false">
      <c r="B23" s="49" t="s">
        <v>5</v>
      </c>
      <c r="C23" s="49" t="n">
        <v>1.4</v>
      </c>
      <c r="E23" s="49" t="n">
        <v>1.365197740113</v>
      </c>
      <c r="F23" s="49" t="n">
        <v>2.91706214689266</v>
      </c>
      <c r="G23" s="49" t="n">
        <v>4.46892655367232</v>
      </c>
      <c r="H23" s="49" t="n">
        <v>6.02079096045198</v>
      </c>
      <c r="I23" s="49" t="n">
        <v>7.57265536723164</v>
      </c>
      <c r="J23" s="49" t="n">
        <v>9.1245197740113</v>
      </c>
    </row>
    <row r="24" customFormat="false" ht="12.75" hidden="false" customHeight="false" outlineLevel="0" collapsed="false">
      <c r="B24" s="49" t="s">
        <v>6</v>
      </c>
      <c r="C24" s="49" t="n">
        <v>1.5</v>
      </c>
      <c r="E24" s="49" t="n">
        <v>1.46271186440678</v>
      </c>
      <c r="F24" s="49" t="n">
        <v>3.12542372881356</v>
      </c>
      <c r="G24" s="49" t="n">
        <v>4.78813559322034</v>
      </c>
      <c r="H24" s="49" t="n">
        <v>6.45084745762712</v>
      </c>
      <c r="I24" s="49" t="n">
        <v>8.1135593220339</v>
      </c>
      <c r="J24" s="49" t="n">
        <v>9.77627118644068</v>
      </c>
    </row>
    <row r="25" customFormat="false" ht="12.75" hidden="false" customHeight="false" outlineLevel="0" collapsed="false">
      <c r="B25" s="49" t="s">
        <v>7</v>
      </c>
      <c r="C25" s="49" t="n">
        <v>1.6</v>
      </c>
      <c r="E25" s="49" t="n">
        <v>1.56022598870057</v>
      </c>
      <c r="F25" s="49" t="n">
        <v>3.33378531073446</v>
      </c>
      <c r="G25" s="49" t="n">
        <v>5.10734463276836</v>
      </c>
      <c r="H25" s="49" t="n">
        <v>6.88090395480226</v>
      </c>
      <c r="I25" s="49" t="n">
        <v>8.65446327683616</v>
      </c>
      <c r="J25" s="49" t="n">
        <v>10.4280225988701</v>
      </c>
    </row>
    <row r="26" customFormat="false" ht="12.75" hidden="false" customHeight="false" outlineLevel="0" collapsed="false">
      <c r="C26" s="49" t="n">
        <v>1.7</v>
      </c>
      <c r="E26" s="49" t="n">
        <v>1.65774011299435</v>
      </c>
      <c r="F26" s="49" t="n">
        <v>3.54214689265537</v>
      </c>
      <c r="G26" s="49" t="n">
        <v>5.42655367231638</v>
      </c>
      <c r="H26" s="49" t="n">
        <v>7.3109604519774</v>
      </c>
      <c r="I26" s="49" t="n">
        <v>9.19536723163842</v>
      </c>
      <c r="J26" s="49" t="n">
        <v>11.0797740112994</v>
      </c>
    </row>
    <row r="28" customFormat="false" ht="12.75" hidden="false" customHeight="false" outlineLevel="0" collapsed="false">
      <c r="E28" s="49" t="n">
        <f aca="false">E22/$C22</f>
        <v>0.975141242937853</v>
      </c>
      <c r="F28" s="49" t="n">
        <f aca="false">F22/$C22</f>
        <v>2.08361581920904</v>
      </c>
      <c r="G28" s="49" t="n">
        <f aca="false">G22/$C22</f>
        <v>3.19209039548023</v>
      </c>
      <c r="H28" s="49" t="n">
        <f aca="false">H22/$C22</f>
        <v>4.30056497175141</v>
      </c>
      <c r="I28" s="49" t="n">
        <f aca="false">I22/$C22</f>
        <v>5.4090395480226</v>
      </c>
      <c r="J28" s="49" t="n">
        <f aca="false">J22/$C22</f>
        <v>6.51751412429379</v>
      </c>
    </row>
    <row r="29" customFormat="false" ht="12.75" hidden="false" customHeight="false" outlineLevel="0" collapsed="false">
      <c r="E29" s="49" t="n">
        <f aca="false">E23/$C23</f>
        <v>0.975141242937854</v>
      </c>
      <c r="F29" s="49" t="n">
        <f aca="false">F23/$C23</f>
        <v>2.08361581920904</v>
      </c>
      <c r="G29" s="49" t="n">
        <f aca="false">G23/$C23</f>
        <v>3.19209039548023</v>
      </c>
      <c r="H29" s="49" t="n">
        <f aca="false">H23/$C23</f>
        <v>4.30056497175142</v>
      </c>
      <c r="I29" s="49" t="n">
        <f aca="false">I23/$C23</f>
        <v>5.4090395480226</v>
      </c>
      <c r="J29" s="49" t="n">
        <f aca="false">J23/$C23</f>
        <v>6.51751412429379</v>
      </c>
    </row>
    <row r="30" customFormat="false" ht="12.75" hidden="false" customHeight="false" outlineLevel="0" collapsed="false">
      <c r="E30" s="49" t="n">
        <f aca="false">E24/$C24</f>
        <v>0.975141242937854</v>
      </c>
      <c r="F30" s="49" t="n">
        <f aca="false">F24/$C24</f>
        <v>2.08361581920904</v>
      </c>
      <c r="G30" s="49" t="n">
        <f aca="false">G24/$C24</f>
        <v>3.19209039548023</v>
      </c>
      <c r="H30" s="49" t="n">
        <f aca="false">H24/$C24</f>
        <v>4.30056497175141</v>
      </c>
      <c r="I30" s="49" t="n">
        <f aca="false">I24/$C24</f>
        <v>5.4090395480226</v>
      </c>
      <c r="J30" s="49" t="n">
        <f aca="false">J24/$C24</f>
        <v>6.51751412429379</v>
      </c>
    </row>
    <row r="31" customFormat="false" ht="12.75" hidden="false" customHeight="false" outlineLevel="0" collapsed="false">
      <c r="E31" s="49" t="n">
        <f aca="false">E25/$C25</f>
        <v>0.975141242937854</v>
      </c>
      <c r="F31" s="49" t="n">
        <f aca="false">F25/$C25</f>
        <v>2.08361581920904</v>
      </c>
      <c r="G31" s="49" t="n">
        <f aca="false">G25/$C25</f>
        <v>3.19209039548023</v>
      </c>
      <c r="H31" s="49" t="n">
        <f aca="false">H25/$C25</f>
        <v>4.30056497175141</v>
      </c>
      <c r="I31" s="49" t="n">
        <f aca="false">I25/$C25</f>
        <v>5.4090395480226</v>
      </c>
      <c r="J31" s="49" t="n">
        <f aca="false">J25/$C25</f>
        <v>6.51751412429379</v>
      </c>
    </row>
    <row r="32" customFormat="false" ht="12.75" hidden="false" customHeight="false" outlineLevel="0" collapsed="false">
      <c r="E32" s="49" t="n">
        <f aca="false">E26/$C26</f>
        <v>0.975141242937854</v>
      </c>
      <c r="F32" s="49" t="n">
        <f aca="false">F26/$C26</f>
        <v>2.08361581920904</v>
      </c>
      <c r="G32" s="49" t="n">
        <f aca="false">G26/$C26</f>
        <v>3.19209039548023</v>
      </c>
      <c r="H32" s="49" t="n">
        <f aca="false">H26/$C26</f>
        <v>4.30056497175142</v>
      </c>
      <c r="I32" s="49" t="n">
        <f aca="false">I26/$C26</f>
        <v>5.4090395480226</v>
      </c>
      <c r="J32" s="49" t="n">
        <f aca="false">J26/$C26</f>
        <v>6.51751412429379</v>
      </c>
    </row>
    <row r="35" customFormat="false" ht="12.75" hidden="false" customHeight="false" outlineLevel="0" collapsed="false">
      <c r="E35" s="49" t="s">
        <v>9</v>
      </c>
    </row>
    <row r="36" customFormat="false" ht="12.75" hidden="false" customHeight="false" outlineLevel="0" collapsed="false">
      <c r="C36" s="49" t="n">
        <v>1.3</v>
      </c>
      <c r="E36" s="49" t="n">
        <v>1.3264406779661</v>
      </c>
      <c r="F36" s="49" t="n">
        <v>2.87762711864407</v>
      </c>
      <c r="G36" s="49" t="n">
        <v>4.42881355932203</v>
      </c>
      <c r="H36" s="49" t="n">
        <v>5.98</v>
      </c>
      <c r="I36" s="49" t="n">
        <v>7.53118644067797</v>
      </c>
      <c r="J36" s="49" t="n">
        <v>9.08237288135594</v>
      </c>
    </row>
    <row r="37" customFormat="false" ht="12.75" hidden="false" customHeight="false" outlineLevel="0" collapsed="false">
      <c r="B37" s="49" t="s">
        <v>5</v>
      </c>
      <c r="C37" s="49" t="n">
        <v>1.4</v>
      </c>
      <c r="E37" s="49" t="n">
        <v>1.42847457627119</v>
      </c>
      <c r="F37" s="49" t="n">
        <v>3.09898305084746</v>
      </c>
      <c r="G37" s="49" t="n">
        <v>4.76949152542373</v>
      </c>
      <c r="H37" s="49" t="n">
        <v>6.44</v>
      </c>
      <c r="I37" s="49" t="n">
        <v>8.11050847457627</v>
      </c>
      <c r="J37" s="49" t="n">
        <v>9.78101694915254</v>
      </c>
    </row>
    <row r="38" customFormat="false" ht="12.75" hidden="false" customHeight="false" outlineLevel="0" collapsed="false">
      <c r="B38" s="49" t="s">
        <v>6</v>
      </c>
      <c r="C38" s="49" t="n">
        <v>1.5</v>
      </c>
      <c r="E38" s="49" t="n">
        <v>1.53050847457627</v>
      </c>
      <c r="F38" s="49" t="n">
        <v>3.32033898305085</v>
      </c>
      <c r="G38" s="49" t="n">
        <v>5.11016949152543</v>
      </c>
      <c r="H38" s="49" t="n">
        <v>6.9</v>
      </c>
      <c r="I38" s="49" t="n">
        <v>8.68983050847458</v>
      </c>
      <c r="J38" s="49" t="n">
        <v>10.4796610169492</v>
      </c>
    </row>
    <row r="39" customFormat="false" ht="12.75" hidden="false" customHeight="false" outlineLevel="0" collapsed="false">
      <c r="B39" s="49" t="s">
        <v>7</v>
      </c>
      <c r="C39" s="49" t="n">
        <v>1.6</v>
      </c>
      <c r="E39" s="49" t="n">
        <v>1.63254237288136</v>
      </c>
      <c r="F39" s="49" t="n">
        <v>3.54169491525424</v>
      </c>
      <c r="G39" s="49" t="n">
        <v>5.45084745762712</v>
      </c>
      <c r="H39" s="49" t="n">
        <v>7.36</v>
      </c>
      <c r="I39" s="49" t="n">
        <v>9.26915254237288</v>
      </c>
      <c r="J39" s="49" t="n">
        <v>11.1783050847458</v>
      </c>
    </row>
    <row r="40" customFormat="false" ht="12.75" hidden="false" customHeight="false" outlineLevel="0" collapsed="false">
      <c r="C40" s="49" t="n">
        <v>1.7</v>
      </c>
      <c r="E40" s="49" t="n">
        <v>1.73457627118644</v>
      </c>
      <c r="F40" s="49" t="n">
        <v>3.76305084745763</v>
      </c>
      <c r="G40" s="49" t="n">
        <v>5.79152542372882</v>
      </c>
      <c r="H40" s="49" t="n">
        <v>7.82</v>
      </c>
      <c r="I40" s="49" t="n">
        <v>9.84847457627119</v>
      </c>
      <c r="J40" s="49" t="n">
        <v>11.8769491525424</v>
      </c>
    </row>
    <row r="42" customFormat="false" ht="12.75" hidden="false" customHeight="false" outlineLevel="0" collapsed="false">
      <c r="E42" s="49" t="n">
        <f aca="false">E36/$C36</f>
        <v>1.02033898305085</v>
      </c>
      <c r="F42" s="49" t="n">
        <f aca="false">F36/$C36</f>
        <v>2.2135593220339</v>
      </c>
      <c r="G42" s="49" t="n">
        <f aca="false">G36/$C36</f>
        <v>3.40677966101695</v>
      </c>
      <c r="H42" s="49" t="n">
        <f aca="false">H36/$C36</f>
        <v>4.6</v>
      </c>
      <c r="I42" s="49" t="n">
        <f aca="false">I36/$C36</f>
        <v>5.79322033898305</v>
      </c>
      <c r="J42" s="49" t="n">
        <f aca="false">J36/$C36</f>
        <v>6.9864406779661</v>
      </c>
    </row>
    <row r="43" customFormat="false" ht="12.75" hidden="false" customHeight="false" outlineLevel="0" collapsed="false">
      <c r="E43" s="49" t="n">
        <f aca="false">E37/$C37</f>
        <v>1.02033898305085</v>
      </c>
      <c r="F43" s="49" t="n">
        <f aca="false">F37/$C37</f>
        <v>2.2135593220339</v>
      </c>
      <c r="G43" s="49" t="n">
        <f aca="false">G37/$C37</f>
        <v>3.40677966101695</v>
      </c>
      <c r="H43" s="49" t="n">
        <f aca="false">H37/$C37</f>
        <v>4.6</v>
      </c>
      <c r="I43" s="49" t="n">
        <f aca="false">I37/$C37</f>
        <v>5.79322033898305</v>
      </c>
      <c r="J43" s="49" t="n">
        <f aca="false">J37/$C37</f>
        <v>6.9864406779661</v>
      </c>
    </row>
    <row r="44" customFormat="false" ht="12.75" hidden="false" customHeight="false" outlineLevel="0" collapsed="false">
      <c r="E44" s="49" t="n">
        <f aca="false">E38/$C38</f>
        <v>1.02033898305085</v>
      </c>
      <c r="F44" s="49" t="n">
        <f aca="false">F38/$C38</f>
        <v>2.2135593220339</v>
      </c>
      <c r="G44" s="49" t="n">
        <f aca="false">G38/$C38</f>
        <v>3.40677966101695</v>
      </c>
      <c r="H44" s="49" t="n">
        <f aca="false">H38/$C38</f>
        <v>4.6</v>
      </c>
      <c r="I44" s="49" t="n">
        <f aca="false">I38/$C38</f>
        <v>5.79322033898305</v>
      </c>
      <c r="J44" s="49" t="n">
        <f aca="false">J38/$C38</f>
        <v>6.9864406779661</v>
      </c>
    </row>
    <row r="45" customFormat="false" ht="12.75" hidden="false" customHeight="false" outlineLevel="0" collapsed="false">
      <c r="E45" s="49" t="n">
        <f aca="false">E39/$C39</f>
        <v>1.02033898305085</v>
      </c>
      <c r="F45" s="49" t="n">
        <f aca="false">F39/$C39</f>
        <v>2.2135593220339</v>
      </c>
      <c r="G45" s="49" t="n">
        <f aca="false">G39/$C39</f>
        <v>3.40677966101695</v>
      </c>
      <c r="H45" s="49" t="n">
        <f aca="false">H39/$C39</f>
        <v>4.6</v>
      </c>
      <c r="I45" s="49" t="n">
        <f aca="false">I39/$C39</f>
        <v>5.79322033898305</v>
      </c>
      <c r="J45" s="49" t="n">
        <f aca="false">J39/$C39</f>
        <v>6.9864406779661</v>
      </c>
    </row>
    <row r="46" customFormat="false" ht="12.75" hidden="false" customHeight="false" outlineLevel="0" collapsed="false">
      <c r="E46" s="49" t="n">
        <f aca="false">E40/$C40</f>
        <v>1.02033898305085</v>
      </c>
      <c r="F46" s="49" t="n">
        <f aca="false">F40/$C40</f>
        <v>2.2135593220339</v>
      </c>
      <c r="G46" s="49" t="n">
        <f aca="false">G40/$C40</f>
        <v>3.40677966101695</v>
      </c>
      <c r="H46" s="49" t="n">
        <f aca="false">H40/$C40</f>
        <v>4.6</v>
      </c>
      <c r="I46" s="49" t="n">
        <f aca="false">I40/$C40</f>
        <v>5.79322033898305</v>
      </c>
      <c r="J46" s="49" t="n">
        <f aca="false">J40/$C40</f>
        <v>6.9864406779661</v>
      </c>
    </row>
    <row r="49" customFormat="false" ht="12.75" hidden="false" customHeight="false" outlineLevel="0" collapsed="false">
      <c r="E49" s="49" t="s">
        <v>10</v>
      </c>
    </row>
    <row r="50" customFormat="false" ht="12.75" hidden="false" customHeight="false" outlineLevel="0" collapsed="false">
      <c r="C50" s="49" t="n">
        <v>1.3</v>
      </c>
      <c r="E50" s="49" t="n">
        <v>1.40870056497175</v>
      </c>
      <c r="F50" s="49" t="n">
        <v>3.0711581920904</v>
      </c>
      <c r="G50" s="49" t="n">
        <v>4.73361581920904</v>
      </c>
      <c r="H50" s="49" t="n">
        <v>6.39607344632769</v>
      </c>
      <c r="I50" s="49" t="n">
        <v>8.05853107344633</v>
      </c>
      <c r="J50" s="49" t="n">
        <v>9.72098870056497</v>
      </c>
    </row>
    <row r="51" customFormat="false" ht="12.75" hidden="false" customHeight="false" outlineLevel="0" collapsed="false">
      <c r="B51" s="49" t="s">
        <v>5</v>
      </c>
      <c r="C51" s="49" t="n">
        <v>1.4</v>
      </c>
      <c r="E51" s="49" t="n">
        <v>1.51706214689266</v>
      </c>
      <c r="F51" s="49" t="n">
        <v>3.30740112994351</v>
      </c>
      <c r="G51" s="49" t="n">
        <v>5.09774011299435</v>
      </c>
      <c r="H51" s="49" t="n">
        <v>6.8880790960452</v>
      </c>
      <c r="I51" s="49" t="n">
        <v>8.67841807909605</v>
      </c>
      <c r="J51" s="49" t="n">
        <v>10.4687570621469</v>
      </c>
    </row>
    <row r="52" customFormat="false" ht="12.75" hidden="false" customHeight="false" outlineLevel="0" collapsed="false">
      <c r="B52" s="49" t="s">
        <v>6</v>
      </c>
      <c r="C52" s="49" t="n">
        <v>1.5</v>
      </c>
      <c r="E52" s="49" t="n">
        <v>1.62542372881356</v>
      </c>
      <c r="F52" s="49" t="n">
        <v>3.54364406779661</v>
      </c>
      <c r="G52" s="49" t="n">
        <v>5.46186440677966</v>
      </c>
      <c r="H52" s="49" t="n">
        <v>7.38008474576272</v>
      </c>
      <c r="I52" s="49" t="n">
        <v>9.29830508474577</v>
      </c>
      <c r="J52" s="49" t="n">
        <v>11.2165254237288</v>
      </c>
    </row>
    <row r="53" customFormat="false" ht="12.75" hidden="false" customHeight="false" outlineLevel="0" collapsed="false">
      <c r="B53" s="49" t="s">
        <v>7</v>
      </c>
      <c r="C53" s="49" t="n">
        <v>1.6</v>
      </c>
      <c r="E53" s="49" t="n">
        <v>1.73378531073447</v>
      </c>
      <c r="F53" s="49" t="n">
        <v>3.77988700564972</v>
      </c>
      <c r="G53" s="49" t="n">
        <v>5.82598870056497</v>
      </c>
      <c r="H53" s="49" t="n">
        <v>7.87209039548023</v>
      </c>
      <c r="I53" s="49" t="n">
        <v>9.91819209039548</v>
      </c>
      <c r="J53" s="49" t="n">
        <v>11.9642937853107</v>
      </c>
    </row>
    <row r="54" customFormat="false" ht="12.75" hidden="false" customHeight="false" outlineLevel="0" collapsed="false">
      <c r="C54" s="49" t="n">
        <v>1.7</v>
      </c>
      <c r="E54" s="49" t="n">
        <v>1.84214689265537</v>
      </c>
      <c r="F54" s="49" t="n">
        <v>4.01612994350283</v>
      </c>
      <c r="G54" s="49" t="n">
        <v>6.19011299435029</v>
      </c>
      <c r="H54" s="49" t="n">
        <v>8.36409604519774</v>
      </c>
      <c r="I54" s="49" t="n">
        <v>10.5380790960452</v>
      </c>
      <c r="J54" s="49" t="n">
        <v>12.7120621468927</v>
      </c>
    </row>
    <row r="56" customFormat="false" ht="12.75" hidden="false" customHeight="false" outlineLevel="0" collapsed="false">
      <c r="E56" s="49" t="n">
        <f aca="false">E50/$C50</f>
        <v>1.08361581920904</v>
      </c>
      <c r="F56" s="49" t="n">
        <f aca="false">F50/$C50</f>
        <v>2.36242937853108</v>
      </c>
      <c r="G56" s="49" t="n">
        <f aca="false">G50/$C50</f>
        <v>3.64124293785311</v>
      </c>
      <c r="H56" s="49" t="n">
        <f aca="false">H50/$C50</f>
        <v>4.92005649717514</v>
      </c>
      <c r="I56" s="49" t="n">
        <f aca="false">I50/$C50</f>
        <v>6.19887005649718</v>
      </c>
      <c r="J56" s="49" t="n">
        <f aca="false">J50/$C50</f>
        <v>7.47768361581921</v>
      </c>
    </row>
    <row r="57" customFormat="false" ht="12.75" hidden="false" customHeight="false" outlineLevel="0" collapsed="false">
      <c r="E57" s="49" t="n">
        <f aca="false">E51/$C51</f>
        <v>1.08361581920904</v>
      </c>
      <c r="F57" s="49" t="n">
        <f aca="false">F51/$C51</f>
        <v>2.36242937853108</v>
      </c>
      <c r="G57" s="49" t="n">
        <f aca="false">G51/$C51</f>
        <v>3.64124293785311</v>
      </c>
      <c r="H57" s="49" t="n">
        <f aca="false">H51/$C51</f>
        <v>4.92005649717514</v>
      </c>
      <c r="I57" s="49" t="n">
        <f aca="false">I51/$C51</f>
        <v>6.19887005649718</v>
      </c>
      <c r="J57" s="49" t="n">
        <f aca="false">J51/$C51</f>
        <v>7.47768361581921</v>
      </c>
    </row>
    <row r="58" customFormat="false" ht="12.75" hidden="false" customHeight="false" outlineLevel="0" collapsed="false">
      <c r="E58" s="49" t="n">
        <f aca="false">E52/$C52</f>
        <v>1.08361581920904</v>
      </c>
      <c r="F58" s="49" t="n">
        <f aca="false">F52/$C52</f>
        <v>2.36242937853108</v>
      </c>
      <c r="G58" s="49" t="n">
        <f aca="false">G52/$C52</f>
        <v>3.64124293785311</v>
      </c>
      <c r="H58" s="49" t="n">
        <f aca="false">H52/$C52</f>
        <v>4.92005649717514</v>
      </c>
      <c r="I58" s="49" t="n">
        <f aca="false">I52/$C52</f>
        <v>6.19887005649718</v>
      </c>
      <c r="J58" s="49" t="n">
        <f aca="false">J52/$C52</f>
        <v>7.47768361581921</v>
      </c>
    </row>
    <row r="59" customFormat="false" ht="12.75" hidden="false" customHeight="false" outlineLevel="0" collapsed="false">
      <c r="E59" s="49" t="n">
        <f aca="false">E53/$C53</f>
        <v>1.08361581920904</v>
      </c>
      <c r="F59" s="49" t="n">
        <f aca="false">F53/$C53</f>
        <v>2.36242937853108</v>
      </c>
      <c r="G59" s="49" t="n">
        <f aca="false">G53/$C53</f>
        <v>3.64124293785311</v>
      </c>
      <c r="H59" s="49" t="n">
        <f aca="false">H53/$C53</f>
        <v>4.92005649717514</v>
      </c>
      <c r="I59" s="49" t="n">
        <f aca="false">I53/$C53</f>
        <v>6.19887005649718</v>
      </c>
      <c r="J59" s="49" t="n">
        <f aca="false">J53/$C53</f>
        <v>7.47768361581921</v>
      </c>
    </row>
    <row r="60" customFormat="false" ht="12.75" hidden="false" customHeight="false" outlineLevel="0" collapsed="false">
      <c r="E60" s="49" t="n">
        <f aca="false">E54/$C54</f>
        <v>1.08361581920904</v>
      </c>
      <c r="F60" s="49" t="n">
        <f aca="false">F54/$C54</f>
        <v>2.36242937853108</v>
      </c>
      <c r="G60" s="49" t="n">
        <f aca="false">G54/$C54</f>
        <v>3.64124293785311</v>
      </c>
      <c r="H60" s="49" t="n">
        <f aca="false">H54/$C54</f>
        <v>4.92005649717514</v>
      </c>
      <c r="I60" s="49" t="n">
        <f aca="false">I54/$C54</f>
        <v>6.19887005649718</v>
      </c>
      <c r="J60" s="49" t="n">
        <f aca="false">J54/$C54</f>
        <v>7.47768361581921</v>
      </c>
    </row>
  </sheetData>
  <mergeCells count="2">
    <mergeCell ref="E4:J4"/>
    <mergeCell ref="E7:J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2000-08-30T17:17:23Z</dcterms:created>
  <dc:creator>J Michael Anderson</dc:creator>
  <dc:description/>
  <dc:language>en-US</dc:language>
  <cp:lastModifiedBy>blee5</cp:lastModifiedBy>
  <cp:lastPrinted>2000-08-31T11:50:36Z</cp:lastPrinted>
  <cp:revision>0</cp:revision>
  <dc:subject/>
  <dc:title/>
</cp:coreProperties>
</file>