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ing 80-15-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<sst xmlns="http://schemas.openxmlformats.org/spreadsheetml/2006/main" count="86" uniqueCount="70">
  <si>
    <t xml:space="preserve">Payments</t>
  </si>
  <si>
    <t xml:space="preserve">3 Costs</t>
  </si>
  <si>
    <t xml:space="preserve">5 Costs</t>
  </si>
  <si>
    <t xml:space="preserve">30 Costs</t>
  </si>
  <si>
    <t xml:space="preserve">Loan Amount</t>
  </si>
  <si>
    <t xml:space="preserve">Sales Price</t>
  </si>
  <si>
    <t xml:space="preserve">Down</t>
  </si>
  <si>
    <t xml:space="preserve">Costs</t>
  </si>
  <si>
    <t xml:space="preserve">Annual %</t>
  </si>
  <si>
    <t xml:space="preserve">Principle</t>
  </si>
  <si>
    <t xml:space="preserve">Origination</t>
  </si>
  <si>
    <t xml:space="preserve">Return</t>
  </si>
  <si>
    <t xml:space="preserve">Discount Fee</t>
  </si>
  <si>
    <t xml:space="preserve">Total PV Interest</t>
  </si>
  <si>
    <t xml:space="preserve">Appraisal</t>
  </si>
  <si>
    <t xml:space="preserve">Credit</t>
  </si>
  <si>
    <t xml:space="preserve">Loan Cost</t>
  </si>
  <si>
    <t xml:space="preserve">Tax Service</t>
  </si>
  <si>
    <t xml:space="preserve">Total Cost</t>
  </si>
  <si>
    <t xml:space="preserve">Processing</t>
  </si>
  <si>
    <t xml:space="preserve">Annual</t>
  </si>
  <si>
    <t xml:space="preserve">Accum.</t>
  </si>
  <si>
    <t xml:space="preserve">PV</t>
  </si>
  <si>
    <t xml:space="preserve">Underwriting</t>
  </si>
  <si>
    <t xml:space="preserve">Interest</t>
  </si>
  <si>
    <t xml:space="preserve">Payment</t>
  </si>
  <si>
    <t xml:space="preserve">Loan</t>
  </si>
  <si>
    <t xml:space="preserve">Tax</t>
  </si>
  <si>
    <t xml:space="preserve">Ins.</t>
  </si>
  <si>
    <t xml:space="preserve">Tax Savings</t>
  </si>
  <si>
    <t xml:space="preserve">Net Payment</t>
  </si>
  <si>
    <t xml:space="preserve">payment</t>
  </si>
  <si>
    <t xml:space="preserve">Wire</t>
  </si>
  <si>
    <t xml:space="preserve">Recording</t>
  </si>
  <si>
    <t xml:space="preserve">Year 0</t>
  </si>
  <si>
    <t xml:space="preserve">Document</t>
  </si>
  <si>
    <t xml:space="preserve">Attorney</t>
  </si>
  <si>
    <t xml:space="preserve">Title Ins.</t>
  </si>
  <si>
    <t xml:space="preserve">Closing/Esc</t>
  </si>
  <si>
    <t xml:space="preserve">Survey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</si>
  <si>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</si>
  <si>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</si>
  <si>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</si>
  <si>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</si>
  <si>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</si>
  <si>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</si>
  <si>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</si>
  <si>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</si>
  <si>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</si>
  <si>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</si>
  <si>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Year 11</t>
  </si>
  <si>
    <t xml:space="preserve">Year 12</t>
  </si>
  <si>
    <t xml:space="preserve">Year 13</t>
  </si>
  <si>
    <t xml:space="preserve">Year 14</t>
  </si>
  <si>
    <t xml:space="preserve">Year 15</t>
  </si>
  <si>
    <t xml:space="preserve">Year 16</t>
  </si>
  <si>
    <t xml:space="preserve">Year 17</t>
  </si>
  <si>
    <t xml:space="preserve">Year 18</t>
  </si>
  <si>
    <t xml:space="preserve">Year 19</t>
  </si>
  <si>
    <t xml:space="preserve">Year 20</t>
  </si>
  <si>
    <t xml:space="preserve">Year 21</t>
  </si>
  <si>
    <t xml:space="preserve">Year 22</t>
  </si>
  <si>
    <t xml:space="preserve">Year 23</t>
  </si>
  <si>
    <t xml:space="preserve">Year 24</t>
  </si>
  <si>
    <t xml:space="preserve">Year 25</t>
  </si>
  <si>
    <t xml:space="preserve">Year 26</t>
  </si>
  <si>
    <t xml:space="preserve">Year 27</t>
  </si>
  <si>
    <t xml:space="preserve">Year 28</t>
  </si>
  <si>
    <t xml:space="preserve">Year 29</t>
  </si>
  <si>
    <t xml:space="preserve">Year 30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</si>
</sst>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_);[RED]&quot;($&quot;#,##0\)"/>
    <numFmt numFmtId="168" formatCode="0%"/>
    <numFmt numFmtId="169" formatCode="0.000%"/>
    <numFmt numFmtId="170" formatCode="0.00%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7"/>
    <col collapsed="false" customWidth="true" hidden="false" outlineLevel="0" max="4" min="4" style="0" width="10.71"/>
    <col collapsed="false" customWidth="true" hidden="false" outlineLevel="0" max="6" min="5" style="0" width="11.13"/>
    <col collapsed="false" customWidth="true" hidden="false" outlineLevel="0" max="7" min="7" style="0" width="12.28"/>
    <col collapsed="false" customWidth="true" hidden="false" outlineLevel="0" max="10" min="8" style="0" width="9.7"/>
    <col collapsed="false" customWidth="true" hidden="false" outlineLevel="0" max="11" min="11" style="0" width="11.28"/>
    <col collapsed="false" customWidth="true" hidden="false" outlineLevel="0" max="12" min="12" style="0" width="9.7"/>
    <col collapsed="false" customWidth="true" hidden="false" outlineLevel="0" max="13" min="13" style="0" width="11.28"/>
    <col collapsed="false" customWidth="true" hidden="false" outlineLevel="0" max="19" min="14" style="0" width="9.7"/>
    <col collapsed="false" customWidth="true" hidden="false" outlineLevel="0" max="24" min="21" style="0" width="10.28"/>
    <col collapsed="false" customWidth="true" hidden="false" outlineLevel="0" max="25" min="25" style="0" width="11.85"/>
    <col collapsed="false" customWidth="true" hidden="false" outlineLevel="0" max="29" min="26" style="0" width="11.28"/>
    <col collapsed="false" customWidth="true" hidden="false" outlineLevel="0" max="30" min="30" style="0" width="10.71"/>
    <col collapsed="false" customWidth="true" hidden="false" outlineLevel="0" max="31" min="31" style="0" width="10.28"/>
    <col collapsed="false" customWidth="true" hidden="false" outlineLevel="0" max="32" min="32" style="0" width="10.71"/>
  </cols>
  <sheetData>
    <row r="1" customFormat="false" ht="12.75" hidden="false" customHeight="false" outlineLevel="0" collapsed="false">
      <c r="G1" s="1" t="s">
        <v>0</v>
      </c>
      <c r="H1" s="2"/>
      <c r="I1" s="2" t="s">
        <v>1</v>
      </c>
      <c r="J1" s="2" t="s">
        <v>2</v>
      </c>
      <c r="K1" s="2" t="s">
        <v>3</v>
      </c>
      <c r="L1" s="3"/>
    </row>
    <row r="2" customFormat="false" ht="12.75" hidden="false" customHeight="false" outlineLevel="0" collapsed="false">
      <c r="B2" s="4" t="s">
        <v>4</v>
      </c>
      <c r="C2" s="5" t="n">
        <f aca="false">E2*0.8</f>
        <v>220000</v>
      </c>
      <c r="D2" s="6" t="s">
        <v>5</v>
      </c>
      <c r="E2" s="5" t="n">
        <v>275000</v>
      </c>
      <c r="G2" s="7" t="n">
        <f aca="false">S13</f>
        <v>2512.80642812459</v>
      </c>
      <c r="H2" s="8"/>
      <c r="I2" s="9" t="n">
        <f aca="false">J2</f>
        <v>13750</v>
      </c>
      <c r="J2" s="9" t="n">
        <f aca="false">K2</f>
        <v>13750</v>
      </c>
      <c r="K2" s="8" t="n">
        <f aca="false">E2*0.05</f>
        <v>13750</v>
      </c>
      <c r="L2" s="10" t="s">
        <v>6</v>
      </c>
      <c r="M2" s="10"/>
      <c r="N2" s="10"/>
      <c r="O2" s="10"/>
      <c r="P2" s="10"/>
      <c r="Q2" s="10"/>
      <c r="R2" s="10"/>
      <c r="S2" s="10"/>
      <c r="AD2" s="11" t="s">
        <v>7</v>
      </c>
    </row>
    <row r="3" customFormat="false" ht="12.75" hidden="false" customHeight="false" outlineLevel="0" collapsed="false">
      <c r="B3" s="4" t="s">
        <v>8</v>
      </c>
      <c r="C3" s="12" t="n">
        <v>0.07875</v>
      </c>
      <c r="D3" s="4"/>
      <c r="H3" s="8"/>
      <c r="I3" s="8" t="n">
        <f aca="false">SUM($V$13:$V$48)</f>
        <v>9140.09579961701</v>
      </c>
      <c r="J3" s="8" t="n">
        <f aca="false">SUM($V$13:$V$72)</f>
        <v>15332.6948130705</v>
      </c>
      <c r="K3" s="8" t="n">
        <f aca="false">SUM($V$13:$V$372)</f>
        <v>73936.2217725924</v>
      </c>
      <c r="L3" s="6" t="s">
        <v>9</v>
      </c>
      <c r="M3" s="10"/>
      <c r="N3" s="10"/>
      <c r="O3" s="10"/>
      <c r="P3" s="10"/>
      <c r="Q3" s="10"/>
      <c r="R3" s="10"/>
      <c r="S3" s="10"/>
      <c r="AD3" s="0" t="s">
        <v>10</v>
      </c>
      <c r="AE3" s="13" t="n">
        <f aca="false">$C$2*AF3</f>
        <v>550</v>
      </c>
      <c r="AF3" s="14" t="n">
        <v>0.0025</v>
      </c>
    </row>
    <row r="4" customFormat="false" ht="12.75" hidden="false" customHeight="false" outlineLevel="0" collapsed="false">
      <c r="B4" s="6" t="s">
        <v>11</v>
      </c>
      <c r="C4" s="12" t="n">
        <v>0.08</v>
      </c>
      <c r="H4" s="15"/>
      <c r="AD4" s="0" t="s">
        <v>12</v>
      </c>
      <c r="AE4" s="13" t="n">
        <v>-400</v>
      </c>
      <c r="AF4" s="16" t="n">
        <v>-0.02</v>
      </c>
    </row>
    <row r="5" customFormat="false" ht="12.75" hidden="false" customHeight="false" outlineLevel="0" collapsed="false">
      <c r="C5" s="12"/>
      <c r="H5" s="5"/>
      <c r="I5" s="5" t="n">
        <f aca="false">SUM($U$13:$U$48)</f>
        <v>55709.1530374602</v>
      </c>
      <c r="J5" s="5" t="n">
        <f aca="false">SUM($U$13:$U$72)</f>
        <v>84889.2545410672</v>
      </c>
      <c r="K5" s="5" t="n">
        <f aca="false">SUM($U$13:$U$372)</f>
        <v>189183.345557549</v>
      </c>
      <c r="L5" s="10" t="s">
        <v>13</v>
      </c>
      <c r="M5" s="5"/>
      <c r="S5" s="5"/>
      <c r="T5" s="5"/>
      <c r="U5" s="8"/>
      <c r="V5" s="8"/>
      <c r="AD5" s="0" t="s">
        <v>14</v>
      </c>
      <c r="AE5" s="13"/>
    </row>
    <row r="6" customFormat="false" ht="12.75" hidden="false" customHeight="false" outlineLevel="0" collapsed="false">
      <c r="C6" s="12"/>
      <c r="F6" s="15"/>
      <c r="H6" s="17"/>
      <c r="I6" s="17" t="n">
        <f aca="false">J6</f>
        <v>1764</v>
      </c>
      <c r="J6" s="17" t="n">
        <f aca="false">K6</f>
        <v>1764</v>
      </c>
      <c r="K6" s="17" t="n">
        <f aca="false">AE18</f>
        <v>1764</v>
      </c>
      <c r="L6" s="6" t="s">
        <v>7</v>
      </c>
      <c r="M6" s="5"/>
      <c r="S6" s="5"/>
      <c r="T6" s="5"/>
      <c r="U6" s="8"/>
      <c r="V6" s="8"/>
      <c r="Z6" s="15" t="n">
        <f aca="false">SUM(Z13:Z372)</f>
        <v>249616.474438625</v>
      </c>
      <c r="AD6" s="0" t="s">
        <v>15</v>
      </c>
      <c r="AE6" s="13"/>
    </row>
    <row r="7" customFormat="false" ht="12.75" hidden="false" customHeight="false" outlineLevel="0" collapsed="false">
      <c r="C7" s="12"/>
      <c r="H7" s="8"/>
      <c r="I7" s="8" t="n">
        <f aca="false">SUM(I5:I6)</f>
        <v>57473.1530374602</v>
      </c>
      <c r="J7" s="8" t="n">
        <f aca="false">SUM(J5:J6)</f>
        <v>86653.2545410672</v>
      </c>
      <c r="K7" s="8" t="n">
        <f aca="false">SUM(K5:K6)</f>
        <v>190947.345557549</v>
      </c>
      <c r="L7" s="5" t="s">
        <v>16</v>
      </c>
      <c r="O7" s="5"/>
      <c r="Z7" s="15" t="n">
        <f aca="false">SUM(Z13:Z71)</f>
        <v>93717.3509811201</v>
      </c>
      <c r="AD7" s="0" t="s">
        <v>17</v>
      </c>
      <c r="AE7" s="13" t="n">
        <v>115</v>
      </c>
    </row>
    <row r="8" customFormat="false" ht="12.75" hidden="false" customHeight="false" outlineLevel="0" collapsed="false">
      <c r="C8" s="12"/>
      <c r="I8" s="8" t="n">
        <f aca="false">+I7+I3+I2</f>
        <v>80363.2488370772</v>
      </c>
      <c r="J8" s="8" t="n">
        <f aca="false">+J7+J3+J2</f>
        <v>115735.949354138</v>
      </c>
      <c r="K8" s="8" t="n">
        <f aca="false">+K7+K3+K2</f>
        <v>278633.567330141</v>
      </c>
      <c r="L8" s="6" t="s">
        <v>18</v>
      </c>
      <c r="Z8" s="15" t="n">
        <f aca="false">SUM(Z13:Z48)</f>
        <v>57836.5918193612</v>
      </c>
      <c r="AD8" s="0" t="s">
        <v>19</v>
      </c>
      <c r="AE8" s="13" t="n">
        <f aca="false">390+100+20+35</f>
        <v>545</v>
      </c>
    </row>
    <row r="9" customFormat="false" ht="12.75" hidden="false" customHeight="false" outlineLevel="0" collapsed="false">
      <c r="C9" s="12"/>
      <c r="J9" s="15" t="e">
        <f aca="false">J8-#REF!</f>
        <v>#REF!</v>
      </c>
      <c r="O9" s="5" t="n">
        <f aca="false">160000*0.031</f>
        <v>4960</v>
      </c>
      <c r="S9" s="18"/>
      <c r="AE9" s="13"/>
    </row>
    <row r="10" customFormat="false" ht="12.75" hidden="false" customHeight="false" outlineLevel="0" collapsed="false">
      <c r="D10" s="5" t="n">
        <f aca="false">SUM(D13:D372)</f>
        <v>354254.958588752</v>
      </c>
      <c r="E10" s="5" t="n">
        <f aca="false">SUM(E13:E372)</f>
        <v>219999.999999999</v>
      </c>
      <c r="F10" s="5" t="n">
        <f aca="false">SUM(F13:F372)</f>
        <v>574254.958588751</v>
      </c>
      <c r="I10" s="19" t="n">
        <v>0.0975</v>
      </c>
      <c r="J10" s="5" t="n">
        <f aca="false">SUM(J13:J372)</f>
        <v>37407.6777680496</v>
      </c>
      <c r="K10" s="5" t="n">
        <f aca="false">SUM(K13:K372)</f>
        <v>41250.0000000001</v>
      </c>
      <c r="L10" s="5" t="n">
        <f aca="false">SUM(L13:L372)</f>
        <v>78657.6777680497</v>
      </c>
      <c r="N10" s="5" t="s">
        <v>20</v>
      </c>
      <c r="O10" s="5" t="n">
        <f aca="false">O9*0.8</f>
        <v>3968</v>
      </c>
      <c r="P10" s="5" t="n">
        <v>1800</v>
      </c>
      <c r="Q10" s="5"/>
      <c r="R10" s="5"/>
      <c r="S10" s="18"/>
      <c r="T10" s="3" t="s">
        <v>21</v>
      </c>
      <c r="U10" s="3" t="s">
        <v>22</v>
      </c>
      <c r="V10" s="3" t="s">
        <v>22</v>
      </c>
      <c r="W10" s="3"/>
      <c r="X10" s="3" t="s">
        <v>22</v>
      </c>
      <c r="Y10" s="3"/>
      <c r="Z10" s="3" t="s">
        <v>22</v>
      </c>
      <c r="AD10" s="0" t="s">
        <v>23</v>
      </c>
      <c r="AE10" s="13"/>
    </row>
    <row r="11" customFormat="false" ht="12.75" hidden="false" customHeight="false" outlineLevel="0" collapsed="false">
      <c r="D11" s="3" t="s">
        <v>24</v>
      </c>
      <c r="E11" s="3" t="s">
        <v>9</v>
      </c>
      <c r="F11" s="3" t="s">
        <v>25</v>
      </c>
      <c r="G11" s="3" t="s">
        <v>26</v>
      </c>
      <c r="J11" s="3" t="s">
        <v>24</v>
      </c>
      <c r="K11" s="3" t="s">
        <v>9</v>
      </c>
      <c r="L11" s="3" t="s">
        <v>25</v>
      </c>
      <c r="M11" s="3" t="s">
        <v>26</v>
      </c>
      <c r="O11" s="3" t="s">
        <v>27</v>
      </c>
      <c r="P11" s="3" t="s">
        <v>28</v>
      </c>
      <c r="Q11" s="3" t="s">
        <v>24</v>
      </c>
      <c r="R11" s="3" t="s">
        <v>9</v>
      </c>
      <c r="S11" s="3" t="s">
        <v>0</v>
      </c>
      <c r="T11" s="3" t="s">
        <v>9</v>
      </c>
      <c r="U11" s="3" t="s">
        <v>24</v>
      </c>
      <c r="V11" s="3" t="s">
        <v>9</v>
      </c>
      <c r="W11" s="3" t="s">
        <v>29</v>
      </c>
      <c r="X11" s="3" t="s">
        <v>29</v>
      </c>
      <c r="Y11" s="3" t="s">
        <v>30</v>
      </c>
      <c r="Z11" s="3" t="s">
        <v>31</v>
      </c>
      <c r="AD11" s="0" t="s">
        <v>32</v>
      </c>
      <c r="AE11" s="13"/>
    </row>
    <row r="12" customFormat="false" ht="12.75" hidden="false" customHeight="false" outlineLevel="0" collapsed="false">
      <c r="G12" s="20" t="n">
        <f aca="false">C2</f>
        <v>220000</v>
      </c>
      <c r="M12" s="20" t="n">
        <f aca="false">(E2-C2)*0.75</f>
        <v>41250</v>
      </c>
      <c r="S12" s="21"/>
      <c r="W12" s="21"/>
      <c r="X12" s="21"/>
      <c r="Y12" s="21"/>
      <c r="AA12" s="21"/>
      <c r="AB12" s="21"/>
      <c r="AC12" s="21"/>
      <c r="AD12" s="0" t="s">
        <v>33</v>
      </c>
      <c r="AE12" s="13"/>
    </row>
    <row r="13" customFormat="false" ht="12.75" hidden="false" customHeight="false" outlineLevel="0" collapsed="false">
      <c r="A13" s="0" t="s">
        <v>34</v>
      </c>
      <c r="B13" s="22" t="n">
        <v>1</v>
      </c>
      <c r="C13" s="23" t="n">
        <f aca="false">$C$3</f>
        <v>0.07875</v>
      </c>
      <c r="D13" s="24" t="n">
        <f aca="false">G12*C13/12</f>
        <v>1443.75</v>
      </c>
      <c r="E13" s="24" t="n">
        <f aca="false">F13-D13</f>
        <v>151.402662746532</v>
      </c>
      <c r="F13" s="25" t="n">
        <v>1595.15266274653</v>
      </c>
      <c r="G13" s="26" t="n">
        <f aca="false">G12-E13</f>
        <v>219848.597337253</v>
      </c>
      <c r="H13" s="22"/>
      <c r="I13" s="23" t="n">
        <f aca="false">I10</f>
        <v>0.0975</v>
      </c>
      <c r="J13" s="24" t="n">
        <f aca="false">M12*I13/12</f>
        <v>335.15625</v>
      </c>
      <c r="K13" s="24" t="n">
        <f aca="false">L13-J13</f>
        <v>101.830848711387</v>
      </c>
      <c r="L13" s="25" t="n">
        <v>436.987098711387</v>
      </c>
      <c r="M13" s="26" t="n">
        <f aca="false">M12-K13</f>
        <v>41148.1691512886</v>
      </c>
      <c r="O13" s="21" t="n">
        <f aca="false">O10/12</f>
        <v>330.666666666667</v>
      </c>
      <c r="P13" s="21" t="n">
        <f aca="false">1800/12</f>
        <v>150</v>
      </c>
      <c r="Q13" s="21" t="n">
        <f aca="false">D13+J13</f>
        <v>1778.90625</v>
      </c>
      <c r="R13" s="21" t="n">
        <f aca="false">+K13+E13</f>
        <v>253.233511457919</v>
      </c>
      <c r="S13" s="27" t="n">
        <f aca="false">+O13+P13+Q13+R13</f>
        <v>2512.80642812459</v>
      </c>
      <c r="T13" s="18" t="n">
        <f aca="false">E13+K13</f>
        <v>253.233511457919</v>
      </c>
      <c r="U13" s="21" t="n">
        <f aca="false">Q13/(1+$C$4/12)^B13</f>
        <v>1767.12541390728</v>
      </c>
      <c r="V13" s="21" t="n">
        <f aca="false">R13/(1+$C$4/12)^B13</f>
        <v>251.556468335681</v>
      </c>
      <c r="W13" s="18"/>
      <c r="X13" s="21" t="n">
        <f aca="false">W13/(1+$C$4/12)^$B13</f>
        <v>0</v>
      </c>
      <c r="Y13" s="18" t="n">
        <f aca="false">S13-W13</f>
        <v>2512.80642812459</v>
      </c>
      <c r="Z13" s="21" t="n">
        <f aca="false">Y13/(1+$C$4/12)^$B13</f>
        <v>2496.16532595157</v>
      </c>
      <c r="AA13" s="21" t="n">
        <f aca="false">+U13+V13</f>
        <v>2018.68188224297</v>
      </c>
      <c r="AB13" s="21"/>
      <c r="AC13" s="21"/>
      <c r="AD13" s="28" t="s">
        <v>35</v>
      </c>
      <c r="AE13" s="13"/>
    </row>
    <row r="14" customFormat="false" ht="12.75" hidden="false" customHeight="false" outlineLevel="0" collapsed="false">
      <c r="B14" s="29" t="n">
        <f aca="false">+B13+1</f>
        <v>2</v>
      </c>
      <c r="C14" s="23" t="n">
        <f aca="false">$C$3</f>
        <v>0.07875</v>
      </c>
      <c r="D14" s="24" t="n">
        <f aca="false">G13*C14/12</f>
        <v>1442.75642002573</v>
      </c>
      <c r="E14" s="24" t="n">
        <f aca="false">F14-D14</f>
        <v>152.396242720806</v>
      </c>
      <c r="F14" s="24" t="n">
        <f aca="false">F13</f>
        <v>1595.15266274653</v>
      </c>
      <c r="G14" s="24" t="n">
        <f aca="false">G13-E14</f>
        <v>219696.201094533</v>
      </c>
      <c r="I14" s="23" t="n">
        <f aca="false">I13</f>
        <v>0.0975</v>
      </c>
      <c r="J14" s="24" t="n">
        <f aca="false">M13*I14/12</f>
        <v>334.32887435422</v>
      </c>
      <c r="K14" s="24" t="n">
        <f aca="false">L14-J14</f>
        <v>102.658224357167</v>
      </c>
      <c r="L14" s="24" t="n">
        <f aca="false">L13</f>
        <v>436.987098711387</v>
      </c>
      <c r="M14" s="24" t="n">
        <f aca="false">M13-K14</f>
        <v>41045.5109269314</v>
      </c>
      <c r="O14" s="21" t="n">
        <f aca="false">O13</f>
        <v>330.666666666667</v>
      </c>
      <c r="P14" s="21" t="n">
        <f aca="false">P13</f>
        <v>150</v>
      </c>
      <c r="Q14" s="21" t="n">
        <f aca="false">D14+J14</f>
        <v>1777.08529437995</v>
      </c>
      <c r="R14" s="21" t="n">
        <f aca="false">+K14+E14</f>
        <v>255.054467077973</v>
      </c>
      <c r="S14" s="27" t="n">
        <f aca="false">+O14+P14+Q14+R14</f>
        <v>2512.80642812459</v>
      </c>
      <c r="T14" s="18" t="n">
        <f aca="false">+T13+E14+K14</f>
        <v>508.287978535891</v>
      </c>
      <c r="U14" s="21" t="n">
        <f aca="false">Q14/(1+$C$4/12)^B14</f>
        <v>1753.6256797311</v>
      </c>
      <c r="V14" s="21" t="n">
        <f aca="false">R14/(1+$C$4/12)^B14</f>
        <v>251.687448324827</v>
      </c>
      <c r="W14" s="18"/>
      <c r="X14" s="21" t="n">
        <f aca="false">W14/(1+$C$4/12)^$B14</f>
        <v>0</v>
      </c>
      <c r="Y14" s="18" t="n">
        <f aca="false">S14-W14</f>
        <v>2512.80642812459</v>
      </c>
      <c r="Z14" s="21" t="n">
        <f aca="false">Y14/(1+$C$4/12)^$B14</f>
        <v>2479.63442975322</v>
      </c>
      <c r="AA14" s="21" t="n">
        <f aca="false">+U14+V14+AA13</f>
        <v>4023.99501029889</v>
      </c>
      <c r="AB14" s="21"/>
      <c r="AC14" s="21"/>
      <c r="AD14" s="28" t="s">
        <v>36</v>
      </c>
      <c r="AE14" s="5"/>
    </row>
    <row r="15" customFormat="false" ht="12.75" hidden="false" customHeight="false" outlineLevel="0" collapsed="false">
      <c r="B15" s="29" t="n">
        <f aca="false">+B14+1</f>
        <v>3</v>
      </c>
      <c r="C15" s="23" t="n">
        <f aca="false">$C$3</f>
        <v>0.07875</v>
      </c>
      <c r="D15" s="24" t="n">
        <f aca="false">G14*C15/12</f>
        <v>1441.75631968287</v>
      </c>
      <c r="E15" s="24" t="n">
        <f aca="false">F15-D15</f>
        <v>153.396343063661</v>
      </c>
      <c r="F15" s="24" t="n">
        <f aca="false">F14</f>
        <v>1595.15266274653</v>
      </c>
      <c r="G15" s="24" t="n">
        <f aca="false">G14-E15</f>
        <v>219542.804751469</v>
      </c>
      <c r="I15" s="23" t="n">
        <f aca="false">I14</f>
        <v>0.0975</v>
      </c>
      <c r="J15" s="24" t="n">
        <f aca="false">M14*I15/12</f>
        <v>333.494776281318</v>
      </c>
      <c r="K15" s="24" t="n">
        <f aca="false">L15-J15</f>
        <v>103.492322430069</v>
      </c>
      <c r="L15" s="24" t="n">
        <f aca="false">L14</f>
        <v>436.987098711387</v>
      </c>
      <c r="M15" s="24" t="n">
        <f aca="false">M14-K15</f>
        <v>40942.0186045014</v>
      </c>
      <c r="O15" s="21" t="n">
        <f aca="false">O14</f>
        <v>330.666666666667</v>
      </c>
      <c r="P15" s="21" t="n">
        <f aca="false">P14</f>
        <v>150</v>
      </c>
      <c r="Q15" s="21" t="n">
        <f aca="false">D15+J15</f>
        <v>1775.25109596419</v>
      </c>
      <c r="R15" s="21" t="n">
        <f aca="false">+K15+E15</f>
        <v>256.88866549373</v>
      </c>
      <c r="S15" s="27" t="n">
        <f aca="false">+O15+P15+Q15+R15</f>
        <v>2512.80642812459</v>
      </c>
      <c r="T15" s="18" t="n">
        <f aca="false">+T14+E15+K15</f>
        <v>765.176644029621</v>
      </c>
      <c r="U15" s="21" t="n">
        <f aca="false">Q15/(1+$C$4/12)^B15</f>
        <v>1740.21426644734</v>
      </c>
      <c r="V15" s="21" t="n">
        <f aca="false">R15/(1+$C$4/12)^B15</f>
        <v>251.818642217487</v>
      </c>
      <c r="W15" s="18"/>
      <c r="X15" s="21" t="n">
        <f aca="false">W15/(1+$C$4/12)^$B15</f>
        <v>0</v>
      </c>
      <c r="Y15" s="18" t="n">
        <f aca="false">S15-W15</f>
        <v>2512.80642812459</v>
      </c>
      <c r="Z15" s="21" t="n">
        <f aca="false">Y15/(1+$C$4/12)^$B15</f>
        <v>2463.21300968863</v>
      </c>
      <c r="AA15" s="21" t="n">
        <f aca="false">+U15+V15+AA14</f>
        <v>6016.02791896372</v>
      </c>
      <c r="AB15" s="21"/>
      <c r="AC15" s="21"/>
      <c r="AD15" s="28" t="s">
        <v>37</v>
      </c>
      <c r="AE15" s="5" t="n">
        <v>674</v>
      </c>
    </row>
    <row r="16" customFormat="false" ht="12.75" hidden="false" customHeight="false" outlineLevel="0" collapsed="false">
      <c r="B16" s="29" t="n">
        <f aca="false">+B15+1</f>
        <v>4</v>
      </c>
      <c r="C16" s="23" t="n">
        <f aca="false">$C$3</f>
        <v>0.07875</v>
      </c>
      <c r="D16" s="24" t="n">
        <f aca="false">G15*C16/12</f>
        <v>1440.74965618152</v>
      </c>
      <c r="E16" s="24" t="n">
        <f aca="false">F16-D16</f>
        <v>154.403006565016</v>
      </c>
      <c r="F16" s="24" t="n">
        <f aca="false">F15</f>
        <v>1595.15266274653</v>
      </c>
      <c r="G16" s="24" t="n">
        <f aca="false">G15-E16</f>
        <v>219388.401744904</v>
      </c>
      <c r="I16" s="23" t="n">
        <f aca="false">I15</f>
        <v>0.0975</v>
      </c>
      <c r="J16" s="24" t="n">
        <f aca="false">M15*I16/12</f>
        <v>332.653901161574</v>
      </c>
      <c r="K16" s="24" t="n">
        <f aca="false">L16-J16</f>
        <v>104.333197549813</v>
      </c>
      <c r="L16" s="24" t="n">
        <f aca="false">L15</f>
        <v>436.987098711387</v>
      </c>
      <c r="M16" s="24" t="n">
        <f aca="false">M15-K16</f>
        <v>40837.6854069516</v>
      </c>
      <c r="O16" s="21" t="n">
        <f aca="false">O15</f>
        <v>330.666666666667</v>
      </c>
      <c r="P16" s="21" t="n">
        <f aca="false">P15</f>
        <v>150</v>
      </c>
      <c r="Q16" s="21" t="n">
        <f aca="false">D16+J16</f>
        <v>1773.40355734309</v>
      </c>
      <c r="R16" s="21" t="n">
        <f aca="false">+K16+E16</f>
        <v>258.73620411483</v>
      </c>
      <c r="S16" s="27" t="n">
        <f aca="false">+O16+P16+Q16+R16</f>
        <v>2512.80642812459</v>
      </c>
      <c r="T16" s="18" t="n">
        <f aca="false">+T15+E16+K16</f>
        <v>1023.91284814445</v>
      </c>
      <c r="U16" s="21" t="n">
        <f aca="false">Q16/(1+$C$4/12)^B16</f>
        <v>1726.89058742548</v>
      </c>
      <c r="V16" s="21" t="n">
        <f aca="false">R16/(1+$C$4/12)^B16</f>
        <v>251.950050321037</v>
      </c>
      <c r="W16" s="18"/>
      <c r="X16" s="21" t="n">
        <f aca="false">W16/(1+$C$4/12)^$B16</f>
        <v>0</v>
      </c>
      <c r="Y16" s="18" t="n">
        <f aca="false">S16-W16</f>
        <v>2512.80642812459</v>
      </c>
      <c r="Z16" s="21" t="n">
        <f aca="false">Y16/(1+$C$4/12)^$B16</f>
        <v>2446.90034075029</v>
      </c>
      <c r="AA16" s="21" t="n">
        <f aca="false">+U16+V16+AA15</f>
        <v>7994.86855671024</v>
      </c>
      <c r="AB16" s="21"/>
      <c r="AC16" s="21"/>
      <c r="AD16" s="28" t="s">
        <v>38</v>
      </c>
      <c r="AE16" s="5"/>
    </row>
    <row r="17" customFormat="false" ht="12.75" hidden="false" customHeight="false" outlineLevel="0" collapsed="false">
      <c r="B17" s="29" t="n">
        <f aca="false">+B16+1</f>
        <v>5</v>
      </c>
      <c r="C17" s="23" t="n">
        <f aca="false">$C$3</f>
        <v>0.07875</v>
      </c>
      <c r="D17" s="24" t="n">
        <f aca="false">G16*C17/12</f>
        <v>1439.73638645093</v>
      </c>
      <c r="E17" s="24" t="n">
        <f aca="false">F17-D17</f>
        <v>155.416276295599</v>
      </c>
      <c r="F17" s="24" t="n">
        <f aca="false">F16</f>
        <v>1595.15266274653</v>
      </c>
      <c r="G17" s="24" t="n">
        <f aca="false">G16-E17</f>
        <v>219232.985468608</v>
      </c>
      <c r="I17" s="23" t="n">
        <f aca="false">I16</f>
        <v>0.0975</v>
      </c>
      <c r="J17" s="24" t="n">
        <f aca="false">M16*I17/12</f>
        <v>331.806193931481</v>
      </c>
      <c r="K17" s="24" t="n">
        <f aca="false">L17-J17</f>
        <v>105.180904779905</v>
      </c>
      <c r="L17" s="24" t="n">
        <f aca="false">L16</f>
        <v>436.987098711387</v>
      </c>
      <c r="M17" s="24" t="n">
        <f aca="false">M16-K17</f>
        <v>40732.5045021717</v>
      </c>
      <c r="O17" s="21" t="n">
        <f aca="false">O16</f>
        <v>330.666666666667</v>
      </c>
      <c r="P17" s="21" t="n">
        <f aca="false">P16</f>
        <v>150</v>
      </c>
      <c r="Q17" s="21" t="n">
        <f aca="false">D17+J17</f>
        <v>1771.54258038241</v>
      </c>
      <c r="R17" s="21" t="n">
        <f aca="false">+K17+E17</f>
        <v>260.597181075505</v>
      </c>
      <c r="S17" s="27" t="n">
        <f aca="false">+O17+P17+Q17+R17</f>
        <v>2512.80642812459</v>
      </c>
      <c r="T17" s="18" t="n">
        <f aca="false">+T16+E17+K17</f>
        <v>1284.51002921996</v>
      </c>
      <c r="U17" s="21" t="n">
        <f aca="false">Q17/(1+$C$4/12)^B17</f>
        <v>1713.65405991748</v>
      </c>
      <c r="V17" s="21" t="n">
        <f aca="false">R17/(1+$C$4/12)^B17</f>
        <v>252.0816729433</v>
      </c>
      <c r="W17" s="18"/>
      <c r="X17" s="21" t="n">
        <f aca="false">W17/(1+$C$4/12)^$B17</f>
        <v>0</v>
      </c>
      <c r="Y17" s="18" t="n">
        <f aca="false">S17-W17</f>
        <v>2512.80642812459</v>
      </c>
      <c r="Z17" s="21" t="n">
        <f aca="false">Y17/(1+$C$4/12)^$B17</f>
        <v>2430.69570273208</v>
      </c>
      <c r="AA17" s="21" t="n">
        <f aca="false">+U17+V17+AA16</f>
        <v>9960.60428957101</v>
      </c>
      <c r="AB17" s="21"/>
      <c r="AC17" s="21"/>
      <c r="AD17" s="0" t="s">
        <v>39</v>
      </c>
      <c r="AE17" s="5" t="n">
        <v>280</v>
      </c>
    </row>
    <row r="18" customFormat="false" ht="12.75" hidden="false" customHeight="false" outlineLevel="0" collapsed="false">
      <c r="B18" s="29" t="n">
        <f aca="false">+B17+1</f>
        <v>6</v>
      </c>
      <c r="C18" s="23" t="n">
        <f aca="false">$C$3</f>
        <v>0.07875</v>
      </c>
      <c r="D18" s="24" t="n">
        <f aca="false">G17*C18/12</f>
        <v>1438.71646713774</v>
      </c>
      <c r="E18" s="24" t="n">
        <f aca="false">F18-D18</f>
        <v>156.436195608789</v>
      </c>
      <c r="F18" s="24" t="n">
        <f aca="false">F17</f>
        <v>1595.15266274653</v>
      </c>
      <c r="G18" s="24" t="n">
        <f aca="false">G17-E18</f>
        <v>219076.549273</v>
      </c>
      <c r="I18" s="23" t="n">
        <f aca="false">I17</f>
        <v>0.0975</v>
      </c>
      <c r="J18" s="24" t="n">
        <f aca="false">M17*I18/12</f>
        <v>330.951599080145</v>
      </c>
      <c r="K18" s="24" t="n">
        <f aca="false">L18-J18</f>
        <v>106.035499631242</v>
      </c>
      <c r="L18" s="24" t="n">
        <f aca="false">L17</f>
        <v>436.987098711387</v>
      </c>
      <c r="M18" s="24" t="n">
        <f aca="false">M17-K18</f>
        <v>40626.4690025404</v>
      </c>
      <c r="O18" s="21" t="n">
        <f aca="false">O17</f>
        <v>330.666666666667</v>
      </c>
      <c r="P18" s="21" t="n">
        <f aca="false">P17</f>
        <v>150</v>
      </c>
      <c r="Q18" s="21" t="n">
        <f aca="false">D18+J18</f>
        <v>1769.66806621789</v>
      </c>
      <c r="R18" s="21" t="n">
        <f aca="false">+K18+E18</f>
        <v>262.471695240031</v>
      </c>
      <c r="S18" s="27" t="n">
        <f aca="false">+O18+P18+Q18+R18</f>
        <v>2512.80642812459</v>
      </c>
      <c r="T18" s="18" t="n">
        <f aca="false">+T17+E18+K18</f>
        <v>1546.98172445999</v>
      </c>
      <c r="U18" s="21" t="n">
        <f aca="false">Q18/(1+$C$4/12)^B18</f>
        <v>1700.50410503207</v>
      </c>
      <c r="V18" s="21" t="n">
        <f aca="false">R18/(1+$C$4/12)^B18</f>
        <v>252.213510392545</v>
      </c>
      <c r="W18" s="18"/>
      <c r="X18" s="21" t="n">
        <f aca="false">W18/(1+$C$4/12)^$B18</f>
        <v>0</v>
      </c>
      <c r="Y18" s="18" t="n">
        <f aca="false">S18-W18</f>
        <v>2512.80642812459</v>
      </c>
      <c r="Z18" s="21" t="n">
        <f aca="false">Y18/(1+$C$4/12)^$B18</f>
        <v>2414.59838019743</v>
      </c>
      <c r="AA18" s="21" t="n">
        <f aca="false">+U18+V18+AA17</f>
        <v>11913.3219049956</v>
      </c>
      <c r="AB18" s="21"/>
      <c r="AC18" s="21"/>
      <c r="AE18" s="5" t="n">
        <f aca="false">SUM(AE3:AE17)</f>
        <v>1764</v>
      </c>
    </row>
    <row r="19" customFormat="false" ht="12.75" hidden="false" customHeight="false" outlineLevel="0" collapsed="false">
      <c r="B19" s="29" t="n">
        <f aca="false">+B18+1</f>
        <v>7</v>
      </c>
      <c r="C19" s="23" t="n">
        <f aca="false">$C$3</f>
        <v>0.07875</v>
      </c>
      <c r="D19" s="24" t="n">
        <f aca="false">G18*C19/12</f>
        <v>1437.68985460406</v>
      </c>
      <c r="E19" s="24" t="n">
        <f aca="false">F19-D19</f>
        <v>157.462808142472</v>
      </c>
      <c r="F19" s="24" t="n">
        <f aca="false">F18</f>
        <v>1595.15266274653</v>
      </c>
      <c r="G19" s="24" t="n">
        <f aca="false">G18-E19</f>
        <v>218919.086464857</v>
      </c>
      <c r="I19" s="23" t="n">
        <f aca="false">I18</f>
        <v>0.0975</v>
      </c>
      <c r="J19" s="24" t="n">
        <f aca="false">M18*I19/12</f>
        <v>330.090060645641</v>
      </c>
      <c r="K19" s="24" t="n">
        <f aca="false">L19-J19</f>
        <v>106.897038065746</v>
      </c>
      <c r="L19" s="24" t="n">
        <f aca="false">L18</f>
        <v>436.987098711387</v>
      </c>
      <c r="M19" s="24" t="n">
        <f aca="false">M18-K19</f>
        <v>40519.5719644747</v>
      </c>
      <c r="O19" s="21" t="n">
        <f aca="false">O18</f>
        <v>330.666666666667</v>
      </c>
      <c r="P19" s="21" t="n">
        <f aca="false">P18</f>
        <v>150</v>
      </c>
      <c r="Q19" s="21" t="n">
        <f aca="false">D19+J19</f>
        <v>1767.7799152497</v>
      </c>
      <c r="R19" s="21" t="n">
        <f aca="false">+K19+E19</f>
        <v>264.359846208218</v>
      </c>
      <c r="S19" s="27" t="n">
        <f aca="false">+O19+P19+Q19+R19</f>
        <v>2512.80642812459</v>
      </c>
      <c r="T19" s="18" t="n">
        <f aca="false">+T18+E19+K19</f>
        <v>1811.3415706682</v>
      </c>
      <c r="U19" s="21" t="n">
        <f aca="false">Q19/(1+$C$4/12)^B19</f>
        <v>1687.44014770922</v>
      </c>
      <c r="V19" s="21" t="n">
        <f aca="false">R19/(1+$C$4/12)^B19</f>
        <v>252.345562977487</v>
      </c>
      <c r="W19" s="18"/>
      <c r="X19" s="21" t="n">
        <f aca="false">W19/(1+$C$4/12)^$B19</f>
        <v>0</v>
      </c>
      <c r="Y19" s="18" t="n">
        <f aca="false">S19-W19</f>
        <v>2512.80642812459</v>
      </c>
      <c r="Z19" s="21" t="n">
        <f aca="false">Y19/(1+$C$4/12)^$B19</f>
        <v>2398.60766244778</v>
      </c>
      <c r="AA19" s="21" t="n">
        <f aca="false">+U19+V19+AA18</f>
        <v>13853.1076156823</v>
      </c>
      <c r="AB19" s="21"/>
      <c r="AC19" s="21"/>
      <c r="AE19" s="5"/>
    </row>
    <row r="20" customFormat="false" ht="12.75" hidden="false" customHeight="false" outlineLevel="0" collapsed="false">
      <c r="B20" s="29" t="n">
        <f aca="false">+B19+1</f>
        <v>8</v>
      </c>
      <c r="C20" s="23" t="n">
        <f aca="false">$C$3</f>
        <v>0.07875</v>
      </c>
      <c r="D20" s="24" t="n">
        <f aca="false">G19*C20/12</f>
        <v>1436.65650492562</v>
      </c>
      <c r="E20" s="24" t="n">
        <f aca="false">F20-D20</f>
        <v>158.496157820907</v>
      </c>
      <c r="F20" s="24" t="n">
        <f aca="false">F19</f>
        <v>1595.15266274653</v>
      </c>
      <c r="G20" s="24" t="n">
        <f aca="false">G19-E20</f>
        <v>218760.590307036</v>
      </c>
      <c r="I20" s="23" t="n">
        <f aca="false">I19</f>
        <v>0.0975</v>
      </c>
      <c r="J20" s="24" t="n">
        <f aca="false">M19*I20/12</f>
        <v>329.221522211357</v>
      </c>
      <c r="K20" s="24" t="n">
        <f aca="false">L20-J20</f>
        <v>107.76557650003</v>
      </c>
      <c r="L20" s="24" t="n">
        <f aca="false">L19</f>
        <v>436.987098711387</v>
      </c>
      <c r="M20" s="24" t="n">
        <f aca="false">M19-K20</f>
        <v>40411.8063879746</v>
      </c>
      <c r="O20" s="21" t="n">
        <f aca="false">O19</f>
        <v>330.666666666667</v>
      </c>
      <c r="P20" s="21" t="n">
        <f aca="false">P19</f>
        <v>150</v>
      </c>
      <c r="Q20" s="21" t="n">
        <f aca="false">D20+J20</f>
        <v>1765.87802713698</v>
      </c>
      <c r="R20" s="21" t="n">
        <f aca="false">+K20+E20</f>
        <v>266.261734320937</v>
      </c>
      <c r="S20" s="27" t="n">
        <f aca="false">+O20+P20+Q20+R20</f>
        <v>2512.80642812459</v>
      </c>
      <c r="T20" s="18" t="n">
        <f aca="false">+T19+E20+K20</f>
        <v>2077.60330498914</v>
      </c>
      <c r="U20" s="21" t="n">
        <f aca="false">Q20/(1+$C$4/12)^B20</f>
        <v>1674.46161669473</v>
      </c>
      <c r="V20" s="21" t="n">
        <f aca="false">R20/(1+$C$4/12)^B20</f>
        <v>252.477831007291</v>
      </c>
      <c r="W20" s="18"/>
      <c r="X20" s="21" t="n">
        <f aca="false">W20/(1+$C$4/12)^$B20</f>
        <v>0</v>
      </c>
      <c r="Y20" s="18" t="n">
        <f aca="false">S20-W20</f>
        <v>2512.80642812459</v>
      </c>
      <c r="Z20" s="21" t="n">
        <f aca="false">Y20/(1+$C$4/12)^$B20</f>
        <v>2382.72284349117</v>
      </c>
      <c r="AA20" s="21" t="n">
        <f aca="false">+U20+V20+AA19</f>
        <v>15780.0470633844</v>
      </c>
      <c r="AB20" s="21"/>
      <c r="AC20" s="21"/>
    </row>
    <row r="21" customFormat="false" ht="12.75" hidden="false" customHeight="false" outlineLevel="0" collapsed="false">
      <c r="B21" s="29" t="n">
        <f aca="false">+B20+1</f>
        <v>9</v>
      </c>
      <c r="C21" s="23" t="n">
        <f aca="false">$C$3</f>
        <v>0.07875</v>
      </c>
      <c r="D21" s="24" t="n">
        <f aca="false">G20*C21/12</f>
        <v>1435.61637388993</v>
      </c>
      <c r="E21" s="24" t="n">
        <f aca="false">F21-D21</f>
        <v>159.536288856606</v>
      </c>
      <c r="F21" s="24" t="n">
        <f aca="false">F20</f>
        <v>1595.15266274653</v>
      </c>
      <c r="G21" s="24" t="n">
        <f aca="false">G20-E21</f>
        <v>218601.05401818</v>
      </c>
      <c r="I21" s="23" t="n">
        <f aca="false">I20</f>
        <v>0.0975</v>
      </c>
      <c r="J21" s="24" t="n">
        <f aca="false">M20*I21/12</f>
        <v>328.345926902294</v>
      </c>
      <c r="K21" s="24" t="n">
        <f aca="false">L21-J21</f>
        <v>108.641171809093</v>
      </c>
      <c r="L21" s="24" t="n">
        <f aca="false">L20</f>
        <v>436.987098711387</v>
      </c>
      <c r="M21" s="24" t="n">
        <f aca="false">M20-K21</f>
        <v>40303.1652161655</v>
      </c>
      <c r="O21" s="21" t="n">
        <f aca="false">O20</f>
        <v>330.666666666667</v>
      </c>
      <c r="P21" s="21" t="n">
        <f aca="false">P20</f>
        <v>150</v>
      </c>
      <c r="Q21" s="21" t="n">
        <f aca="false">D21+J21</f>
        <v>1763.96230079222</v>
      </c>
      <c r="R21" s="21" t="n">
        <f aca="false">+K21+E21</f>
        <v>268.177460665699</v>
      </c>
      <c r="S21" s="27" t="n">
        <f aca="false">+O21+P21+Q21+R21</f>
        <v>2512.80642812459</v>
      </c>
      <c r="T21" s="18" t="n">
        <f aca="false">+T20+E21+K21</f>
        <v>2345.78076565484</v>
      </c>
      <c r="U21" s="21" t="n">
        <f aca="false">Q21/(1+$C$4/12)^B21</f>
        <v>1661.56794451508</v>
      </c>
      <c r="V21" s="21" t="n">
        <f aca="false">R21/(1+$C$4/12)^B21</f>
        <v>252.610314791567</v>
      </c>
      <c r="W21" s="18"/>
      <c r="X21" s="21" t="n">
        <f aca="false">W21/(1+$C$4/12)^$B21</f>
        <v>0</v>
      </c>
      <c r="Y21" s="18" t="n">
        <f aca="false">S21-W21</f>
        <v>2512.80642812459</v>
      </c>
      <c r="Z21" s="21" t="n">
        <f aca="false">Y21/(1+$C$4/12)^$B21</f>
        <v>2366.9432220111</v>
      </c>
      <c r="AA21" s="21" t="n">
        <f aca="false">+U21+V21+AA20</f>
        <v>17694.225322691</v>
      </c>
      <c r="AB21" s="21"/>
      <c r="AC21" s="21"/>
    </row>
    <row r="22" customFormat="false" ht="12.75" hidden="false" customHeight="false" outlineLevel="0" collapsed="false">
      <c r="B22" s="29" t="n">
        <f aca="false">+B21+1</f>
        <v>10</v>
      </c>
      <c r="C22" s="23" t="n">
        <f aca="false">$C$3</f>
        <v>0.07875</v>
      </c>
      <c r="D22" s="24" t="n">
        <f aca="false">G21*C22/12</f>
        <v>1434.5694169943</v>
      </c>
      <c r="E22" s="24" t="n">
        <f aca="false">F22-D22</f>
        <v>160.583245752228</v>
      </c>
      <c r="F22" s="24" t="n">
        <f aca="false">F21</f>
        <v>1595.15266274653</v>
      </c>
      <c r="G22" s="24" t="n">
        <f aca="false">G21-E22</f>
        <v>218440.470772427</v>
      </c>
      <c r="I22" s="23" t="n">
        <f aca="false">I21</f>
        <v>0.0975</v>
      </c>
      <c r="J22" s="24" t="n">
        <f aca="false">M21*I22/12</f>
        <v>327.463217381345</v>
      </c>
      <c r="K22" s="24" t="n">
        <f aca="false">L22-J22</f>
        <v>109.523881330042</v>
      </c>
      <c r="L22" s="24" t="n">
        <f aca="false">L21</f>
        <v>436.987098711387</v>
      </c>
      <c r="M22" s="24" t="n">
        <f aca="false">M21-K22</f>
        <v>40193.6413348355</v>
      </c>
      <c r="O22" s="21" t="n">
        <f aca="false">O21</f>
        <v>330.666666666667</v>
      </c>
      <c r="P22" s="21" t="n">
        <f aca="false">P21</f>
        <v>150</v>
      </c>
      <c r="Q22" s="21" t="n">
        <f aca="false">D22+J22</f>
        <v>1762.03263437565</v>
      </c>
      <c r="R22" s="21" t="n">
        <f aca="false">+K22+E22</f>
        <v>270.10712708227</v>
      </c>
      <c r="S22" s="27" t="n">
        <f aca="false">+O22+P22+Q22+R22</f>
        <v>2512.80642812459</v>
      </c>
      <c r="T22" s="18" t="n">
        <f aca="false">+T21+E22+K22</f>
        <v>2615.88789273711</v>
      </c>
      <c r="U22" s="21" t="n">
        <f aca="false">Q22/(1+$C$4/12)^B22</f>
        <v>1648.75856745232</v>
      </c>
      <c r="V22" s="21" t="n">
        <f aca="false">R22/(1+$C$4/12)^B22</f>
        <v>252.743014640376</v>
      </c>
      <c r="W22" s="18"/>
      <c r="X22" s="21" t="n">
        <f aca="false">W22/(1+$C$4/12)^$B22</f>
        <v>0</v>
      </c>
      <c r="Y22" s="18" t="n">
        <f aca="false">S22-W22</f>
        <v>2512.80642812459</v>
      </c>
      <c r="Z22" s="21" t="n">
        <f aca="false">Y22/(1+$C$4/12)^$B22</f>
        <v>2351.26810133553</v>
      </c>
      <c r="AA22" s="21" t="n">
        <f aca="false">+U22+V22+AA21</f>
        <v>19595.7269047837</v>
      </c>
      <c r="AB22" s="21"/>
      <c r="AC22" s="21"/>
    </row>
    <row r="23" customFormat="false" ht="12.75" hidden="false" customHeight="false" outlineLevel="0" collapsed="false">
      <c r="B23" s="29" t="n">
        <f aca="false">+B22+1</f>
        <v>11</v>
      </c>
      <c r="C23" s="23" t="n">
        <f aca="false">$C$3</f>
        <v>0.07875</v>
      </c>
      <c r="D23" s="24" t="n">
        <f aca="false">G22*C23/12</f>
        <v>1433.51558944405</v>
      </c>
      <c r="E23" s="24" t="n">
        <f aca="false">F23-D23</f>
        <v>161.637073302477</v>
      </c>
      <c r="F23" s="24" t="n">
        <f aca="false">F22</f>
        <v>1595.15266274653</v>
      </c>
      <c r="G23" s="24" t="n">
        <f aca="false">G22-E23</f>
        <v>218278.833699125</v>
      </c>
      <c r="I23" s="23" t="n">
        <f aca="false">I22</f>
        <v>0.0975</v>
      </c>
      <c r="J23" s="24" t="n">
        <f aca="false">M22*I23/12</f>
        <v>326.573335845539</v>
      </c>
      <c r="K23" s="24" t="n">
        <f aca="false">L23-J23</f>
        <v>110.413762865848</v>
      </c>
      <c r="L23" s="24" t="n">
        <f aca="false">L22</f>
        <v>436.987098711387</v>
      </c>
      <c r="M23" s="24" t="n">
        <f aca="false">M22-K23</f>
        <v>40083.2275719697</v>
      </c>
      <c r="O23" s="21" t="n">
        <f aca="false">O22</f>
        <v>330.666666666667</v>
      </c>
      <c r="P23" s="21" t="n">
        <f aca="false">P22</f>
        <v>150</v>
      </c>
      <c r="Q23" s="21" t="n">
        <f aca="false">D23+J23</f>
        <v>1760.08892528959</v>
      </c>
      <c r="R23" s="21" t="n">
        <f aca="false">+K23+E23</f>
        <v>272.050836168325</v>
      </c>
      <c r="S23" s="27" t="n">
        <f aca="false">+O23+P23+Q23+R23</f>
        <v>2512.80642812459</v>
      </c>
      <c r="T23" s="18" t="n">
        <f aca="false">+T22+E23+K23</f>
        <v>2887.93872890544</v>
      </c>
      <c r="U23" s="21" t="n">
        <f aca="false">Q23/(1+$C$4/12)^B23</f>
        <v>1636.03292551925</v>
      </c>
      <c r="V23" s="21" t="n">
        <f aca="false">R23/(1+$C$4/12)^B23</f>
        <v>252.875930864227</v>
      </c>
      <c r="W23" s="18"/>
      <c r="X23" s="21" t="n">
        <f aca="false">W23/(1+$C$4/12)^$B23</f>
        <v>0</v>
      </c>
      <c r="Y23" s="18" t="n">
        <f aca="false">S23-W23</f>
        <v>2512.80642812459</v>
      </c>
      <c r="Z23" s="21" t="n">
        <f aca="false">Y23/(1+$C$4/12)^$B23</f>
        <v>2335.69678940615</v>
      </c>
      <c r="AA23" s="21" t="n">
        <f aca="false">+U23+V23+AA22</f>
        <v>21484.6357611672</v>
      </c>
      <c r="AB23" s="21"/>
      <c r="AC23" s="21"/>
    </row>
    <row r="24" customFormat="false" ht="12.75" hidden="false" customHeight="false" outlineLevel="0" collapsed="false">
      <c r="B24" s="29" t="n">
        <f aca="false">+B23+1</f>
        <v>12</v>
      </c>
      <c r="C24" s="23" t="n">
        <f aca="false">$C$3</f>
        <v>0.07875</v>
      </c>
      <c r="D24" s="24" t="n">
        <f aca="false">G23*C24/12</f>
        <v>1432.45484615051</v>
      </c>
      <c r="E24" s="24" t="n">
        <f aca="false">F24-D24</f>
        <v>162.697816596025</v>
      </c>
      <c r="F24" s="24" t="n">
        <f aca="false">F23</f>
        <v>1595.15266274653</v>
      </c>
      <c r="G24" s="24" t="n">
        <f aca="false">G23-E24</f>
        <v>218116.135882529</v>
      </c>
      <c r="I24" s="23" t="n">
        <f aca="false">I23</f>
        <v>0.0975</v>
      </c>
      <c r="J24" s="24" t="n">
        <f aca="false">M23*I24/12</f>
        <v>325.676224022253</v>
      </c>
      <c r="K24" s="24" t="n">
        <f aca="false">L24-J24</f>
        <v>111.310874689133</v>
      </c>
      <c r="L24" s="24" t="n">
        <f aca="false">L23</f>
        <v>436.987098711387</v>
      </c>
      <c r="M24" s="24" t="n">
        <f aca="false">M23-K24</f>
        <v>39971.9166972805</v>
      </c>
      <c r="O24" s="21" t="n">
        <f aca="false">O23</f>
        <v>330.666666666667</v>
      </c>
      <c r="P24" s="21" t="n">
        <f aca="false">P23</f>
        <v>150</v>
      </c>
      <c r="Q24" s="21" t="n">
        <f aca="false">D24+J24</f>
        <v>1758.13107017276</v>
      </c>
      <c r="R24" s="21" t="n">
        <f aca="false">+K24+E24</f>
        <v>274.008691285158</v>
      </c>
      <c r="S24" s="27" t="n">
        <f aca="false">+O24+P24+Q24+R24</f>
        <v>2512.80642812459</v>
      </c>
      <c r="T24" s="18" t="n">
        <f aca="false">+T23+E24+K24</f>
        <v>3161.94742019059</v>
      </c>
      <c r="U24" s="21" t="n">
        <f aca="false">Q24/(1+$C$4/12)^B24</f>
        <v>1623.39046243467</v>
      </c>
      <c r="V24" s="21" t="n">
        <f aca="false">R24/(1+$C$4/12)^B24</f>
        <v>253.00906377408</v>
      </c>
      <c r="W24" s="15" t="n">
        <f aca="false">(SUM(O13:O24)+SUM(Q13:Q24))*0.35</f>
        <v>8817.10540105655</v>
      </c>
      <c r="X24" s="21" t="n">
        <f aca="false">W24/(1+$C$4/12)^$B24</f>
        <v>8141.3752689951</v>
      </c>
      <c r="Y24" s="18" t="n">
        <f aca="false">S24-W24</f>
        <v>-6304.29897293196</v>
      </c>
      <c r="Z24" s="21" t="n">
        <f aca="false">Y24/(1+$C$4/12)^$B24</f>
        <v>-5821.14667024726</v>
      </c>
      <c r="AA24" s="21" t="n">
        <f aca="false">+U24+V24+AA23</f>
        <v>23361.0352873759</v>
      </c>
      <c r="AB24" s="21"/>
      <c r="AC24" s="21"/>
    </row>
    <row r="25" customFormat="false" ht="12.75" hidden="false" customHeight="false" outlineLevel="0" collapsed="false">
      <c r="A25" s="0" t="s">
        <v>40</v>
      </c>
      <c r="B25" s="29" t="n">
        <f aca="false">+B24+1</f>
        <v>13</v>
      </c>
      <c r="C25" s="23" t="n">
        <f aca="false">$C$3</f>
        <v>0.07875</v>
      </c>
      <c r="D25" s="24" t="n">
        <f aca="false">G24*C25/12</f>
        <v>1431.3871417291</v>
      </c>
      <c r="E25" s="24" t="n">
        <f aca="false">F25-D25</f>
        <v>163.765521017436</v>
      </c>
      <c r="F25" s="24" t="n">
        <f aca="false">F24</f>
        <v>1595.15266274653</v>
      </c>
      <c r="G25" s="24" t="n">
        <f aca="false">G24-E25</f>
        <v>217952.370361511</v>
      </c>
      <c r="I25" s="23" t="n">
        <f aca="false">I24</f>
        <v>0.0975</v>
      </c>
      <c r="J25" s="24" t="n">
        <f aca="false">M24*I25/12</f>
        <v>324.771823165404</v>
      </c>
      <c r="K25" s="24" t="n">
        <f aca="false">L25-J25</f>
        <v>112.215275545983</v>
      </c>
      <c r="L25" s="24" t="n">
        <f aca="false">L24</f>
        <v>436.987098711387</v>
      </c>
      <c r="M25" s="24" t="n">
        <f aca="false">M24-K25</f>
        <v>39859.7014217345</v>
      </c>
      <c r="O25" s="21" t="n">
        <f aca="false">O24</f>
        <v>330.666666666667</v>
      </c>
      <c r="P25" s="21" t="n">
        <f aca="false">P24</f>
        <v>150</v>
      </c>
      <c r="Q25" s="21" t="n">
        <f aca="false">D25+J25</f>
        <v>1756.1589648945</v>
      </c>
      <c r="R25" s="21" t="n">
        <f aca="false">+K25+E25</f>
        <v>275.980796563419</v>
      </c>
      <c r="S25" s="27" t="n">
        <f aca="false">+O25+P25+Q25+R25</f>
        <v>2512.80642812459</v>
      </c>
      <c r="T25" s="18" t="n">
        <f aca="false">+T24+E25+K25</f>
        <v>3437.92821675401</v>
      </c>
      <c r="U25" s="21" t="n">
        <f aca="false">Q25/(1+$C$4/12)^B25</f>
        <v>1610.83062559887</v>
      </c>
      <c r="V25" s="21" t="n">
        <f aca="false">R25/(1+$C$4/12)^B25</f>
        <v>253.142413681345</v>
      </c>
      <c r="W25" s="18"/>
      <c r="X25" s="21" t="n">
        <f aca="false">W25/(1+$C$4/12)^$B25</f>
        <v>0</v>
      </c>
      <c r="Y25" s="18" t="n">
        <f aca="false">S25-W25</f>
        <v>2512.80642812459</v>
      </c>
      <c r="Z25" s="21" t="n">
        <f aca="false">Y25/(1+$C$4/12)^$B25</f>
        <v>2304.86284643825</v>
      </c>
      <c r="AA25" s="21" t="n">
        <f aca="false">+U25+V25+AA24</f>
        <v>25225.0083266561</v>
      </c>
      <c r="AB25" s="21"/>
      <c r="AC25" s="21"/>
      <c r="AD25" s="24"/>
      <c r="AE25" s="24"/>
      <c r="AF25" s="24"/>
    </row>
    <row r="26" customFormat="false" ht="12.75" hidden="false" customHeight="false" outlineLevel="0" collapsed="false">
      <c r="B26" s="29" t="n">
        <f aca="false">+B25+1</f>
        <v>14</v>
      </c>
      <c r="C26" s="23" t="n">
        <f aca="false">$C$3</f>
        <v>0.07875</v>
      </c>
      <c r="D26" s="24" t="n">
        <f aca="false">G25*C26/12</f>
        <v>1430.31243049742</v>
      </c>
      <c r="E26" s="24" t="n">
        <f aca="false">F26-D26</f>
        <v>164.840232249113</v>
      </c>
      <c r="F26" s="24" t="n">
        <f aca="false">F25</f>
        <v>1595.15266274653</v>
      </c>
      <c r="G26" s="24" t="n">
        <f aca="false">G25-E26</f>
        <v>217787.530129262</v>
      </c>
      <c r="I26" s="23" t="n">
        <f aca="false">I25</f>
        <v>0.0975</v>
      </c>
      <c r="J26" s="24" t="n">
        <f aca="false">M25*I26/12</f>
        <v>323.860074051593</v>
      </c>
      <c r="K26" s="24" t="n">
        <f aca="false">L26-J26</f>
        <v>113.127024659794</v>
      </c>
      <c r="L26" s="24" t="n">
        <f aca="false">L25</f>
        <v>436.987098711387</v>
      </c>
      <c r="M26" s="24" t="n">
        <f aca="false">M25-K26</f>
        <v>39746.5743970748</v>
      </c>
      <c r="O26" s="21" t="n">
        <f aca="false">O25</f>
        <v>330.666666666667</v>
      </c>
      <c r="P26" s="21" t="n">
        <f aca="false">P25</f>
        <v>150</v>
      </c>
      <c r="Q26" s="21" t="n">
        <f aca="false">D26+J26</f>
        <v>1754.17250454901</v>
      </c>
      <c r="R26" s="21" t="n">
        <f aca="false">+K26+E26</f>
        <v>277.967256908906</v>
      </c>
      <c r="S26" s="27" t="n">
        <f aca="false">+O26+P26+Q26+R26</f>
        <v>2512.80642812459</v>
      </c>
      <c r="T26" s="18" t="n">
        <f aca="false">+T25+E26+K26</f>
        <v>3715.89547366292</v>
      </c>
      <c r="U26" s="21" t="n">
        <f aca="false">Q26/(1+$C$4/12)^B26</f>
        <v>1598.35286606922</v>
      </c>
      <c r="V26" s="21" t="n">
        <f aca="false">R26/(1+$C$4/12)^B26</f>
        <v>253.275980897884</v>
      </c>
      <c r="W26" s="18"/>
      <c r="X26" s="21" t="n">
        <f aca="false">W26/(1+$C$4/12)^$B26</f>
        <v>0</v>
      </c>
      <c r="Y26" s="18" t="n">
        <f aca="false">S26-W26</f>
        <v>2512.80642812459</v>
      </c>
      <c r="Z26" s="21" t="n">
        <f aca="false">Y26/(1+$C$4/12)^$B26</f>
        <v>2289.59885407773</v>
      </c>
      <c r="AA26" s="21" t="n">
        <f aca="false">+U26+V26+AA25</f>
        <v>27076.6371736232</v>
      </c>
      <c r="AD26" s="24"/>
      <c r="AE26" s="24"/>
      <c r="AF26" s="24"/>
    </row>
    <row r="27" customFormat="false" ht="12.75" hidden="false" customHeight="false" outlineLevel="0" collapsed="false">
      <c r="B27" s="29" t="n">
        <f aca="false">+B26+1</f>
        <v>15</v>
      </c>
      <c r="C27" s="23" t="n">
        <f aca="false">$C$3</f>
        <v>0.07875</v>
      </c>
      <c r="D27" s="24" t="n">
        <f aca="false">G26*C27/12</f>
        <v>1429.23066647328</v>
      </c>
      <c r="E27" s="24" t="n">
        <f aca="false">F27-D27</f>
        <v>165.921996273248</v>
      </c>
      <c r="F27" s="24" t="n">
        <f aca="false">F26</f>
        <v>1595.15266274653</v>
      </c>
      <c r="G27" s="24" t="n">
        <f aca="false">G26-E27</f>
        <v>217621.608132989</v>
      </c>
      <c r="I27" s="23" t="n">
        <f aca="false">I26</f>
        <v>0.0975</v>
      </c>
      <c r="J27" s="24" t="n">
        <f aca="false">M26*I27/12</f>
        <v>322.940916976232</v>
      </c>
      <c r="K27" s="24" t="n">
        <f aca="false">L27-J27</f>
        <v>114.046181735155</v>
      </c>
      <c r="L27" s="24" t="n">
        <f aca="false">L26</f>
        <v>436.987098711387</v>
      </c>
      <c r="M27" s="24" t="n">
        <f aca="false">M26-K27</f>
        <v>39632.5282153396</v>
      </c>
      <c r="O27" s="21" t="n">
        <f aca="false">O26</f>
        <v>330.666666666667</v>
      </c>
      <c r="P27" s="21" t="n">
        <f aca="false">P26</f>
        <v>150</v>
      </c>
      <c r="Q27" s="21" t="n">
        <f aca="false">D27+J27</f>
        <v>1752.17158344952</v>
      </c>
      <c r="R27" s="21" t="n">
        <f aca="false">+K27+E27</f>
        <v>279.968178008402</v>
      </c>
      <c r="S27" s="27" t="n">
        <f aca="false">+O27+P27+Q27+R27</f>
        <v>2512.80642812459</v>
      </c>
      <c r="T27" s="18" t="n">
        <f aca="false">+T26+E27+K27</f>
        <v>3995.86365167132</v>
      </c>
      <c r="U27" s="21" t="n">
        <f aca="false">Q27/(1+$C$4/12)^B27</f>
        <v>1585.95663853594</v>
      </c>
      <c r="V27" s="21" t="n">
        <f aca="false">R27/(1+$C$4/12)^B27</f>
        <v>253.409765736011</v>
      </c>
      <c r="W27" s="18"/>
      <c r="X27" s="21" t="n">
        <f aca="false">W27/(1+$C$4/12)^$B27</f>
        <v>0</v>
      </c>
      <c r="Y27" s="18" t="n">
        <f aca="false">S27-W27</f>
        <v>2512.80642812459</v>
      </c>
      <c r="Z27" s="21" t="n">
        <f aca="false">Y27/(1+$C$4/12)^$B27</f>
        <v>2274.43594775933</v>
      </c>
      <c r="AA27" s="21" t="n">
        <f aca="false">+U27+V27+AA26</f>
        <v>28916.0035778952</v>
      </c>
      <c r="AD27" s="24"/>
      <c r="AE27" s="24"/>
      <c r="AF27" s="24"/>
    </row>
    <row r="28" customFormat="false" ht="12.75" hidden="false" customHeight="false" outlineLevel="0" collapsed="false">
      <c r="B28" s="29" t="n">
        <f aca="false">+B27+1</f>
        <v>16</v>
      </c>
      <c r="C28" s="23" t="n">
        <f aca="false">$C$3</f>
        <v>0.07875</v>
      </c>
      <c r="D28" s="24" t="n">
        <f aca="false">G27*C28/12</f>
        <v>1428.14180337274</v>
      </c>
      <c r="E28" s="24" t="n">
        <f aca="false">F28-D28</f>
        <v>167.010859373791</v>
      </c>
      <c r="F28" s="24" t="n">
        <f aca="false">F27</f>
        <v>1595.15266274653</v>
      </c>
      <c r="G28" s="24" t="n">
        <f aca="false">G27-E28</f>
        <v>217454.597273615</v>
      </c>
      <c r="I28" s="23" t="n">
        <f aca="false">I27</f>
        <v>0.0975</v>
      </c>
      <c r="J28" s="24" t="n">
        <f aca="false">M27*I28/12</f>
        <v>322.014291749634</v>
      </c>
      <c r="K28" s="24" t="n">
        <f aca="false">L28-J28</f>
        <v>114.972806961753</v>
      </c>
      <c r="L28" s="24" t="n">
        <f aca="false">L27</f>
        <v>436.987098711387</v>
      </c>
      <c r="M28" s="24" t="n">
        <f aca="false">M27-K28</f>
        <v>39517.5554083778</v>
      </c>
      <c r="O28" s="21" t="n">
        <f aca="false">O27</f>
        <v>330.666666666667</v>
      </c>
      <c r="P28" s="21" t="n">
        <f aca="false">P27</f>
        <v>150</v>
      </c>
      <c r="Q28" s="21" t="n">
        <f aca="false">D28+J28</f>
        <v>1750.15609512237</v>
      </c>
      <c r="R28" s="21" t="n">
        <f aca="false">+K28+E28</f>
        <v>281.983666335544</v>
      </c>
      <c r="S28" s="27" t="n">
        <f aca="false">+O28+P28+Q28+R28</f>
        <v>2512.80642812459</v>
      </c>
      <c r="T28" s="18" t="n">
        <f aca="false">+T27+E28+K28</f>
        <v>4277.84731800687</v>
      </c>
      <c r="U28" s="21" t="n">
        <f aca="false">Q28/(1+$C$4/12)^B28</f>
        <v>1573.64140129808</v>
      </c>
      <c r="V28" s="21" t="n">
        <f aca="false">R28/(1+$C$4/12)^B28</f>
        <v>253.543768508493</v>
      </c>
      <c r="W28" s="18"/>
      <c r="X28" s="21" t="n">
        <f aca="false">W28/(1+$C$4/12)^$B28</f>
        <v>0</v>
      </c>
      <c r="Y28" s="18" t="n">
        <f aca="false">S28-W28</f>
        <v>2512.80642812459</v>
      </c>
      <c r="Z28" s="21" t="n">
        <f aca="false">Y28/(1+$C$4/12)^$B28</f>
        <v>2259.37345803907</v>
      </c>
      <c r="AA28" s="21" t="n">
        <f aca="false">+U28+V28+AA27</f>
        <v>30743.1887477018</v>
      </c>
      <c r="AD28" s="24"/>
      <c r="AE28" s="24"/>
      <c r="AF28" s="24"/>
    </row>
    <row r="29" customFormat="false" ht="12.75" hidden="false" customHeight="false" outlineLevel="0" collapsed="false">
      <c r="B29" s="29" t="n">
        <f aca="false">+B28+1</f>
        <v>17</v>
      </c>
      <c r="C29" s="23" t="n">
        <f aca="false">$C$3</f>
        <v>0.07875</v>
      </c>
      <c r="D29" s="24" t="n">
        <f aca="false">G28*C29/12</f>
        <v>1427.0457946081</v>
      </c>
      <c r="E29" s="24" t="n">
        <f aca="false">F29-D29</f>
        <v>168.106868138431</v>
      </c>
      <c r="F29" s="24" t="n">
        <f aca="false">F28</f>
        <v>1595.15266274653</v>
      </c>
      <c r="G29" s="24" t="n">
        <f aca="false">G28-E29</f>
        <v>217286.490405477</v>
      </c>
      <c r="I29" s="23" t="n">
        <f aca="false">I28</f>
        <v>0.0975</v>
      </c>
      <c r="J29" s="24" t="n">
        <f aca="false">M28*I29/12</f>
        <v>321.08013769307</v>
      </c>
      <c r="K29" s="24" t="n">
        <f aca="false">L29-J29</f>
        <v>115.906961018317</v>
      </c>
      <c r="L29" s="24" t="n">
        <f aca="false">L28</f>
        <v>436.987098711387</v>
      </c>
      <c r="M29" s="24" t="n">
        <f aca="false">M28-K29</f>
        <v>39401.6484473595</v>
      </c>
      <c r="O29" s="21" t="n">
        <f aca="false">O28</f>
        <v>330.666666666667</v>
      </c>
      <c r="P29" s="21" t="n">
        <f aca="false">P28</f>
        <v>150</v>
      </c>
      <c r="Q29" s="21" t="n">
        <f aca="false">D29+J29</f>
        <v>1748.12593230117</v>
      </c>
      <c r="R29" s="21" t="n">
        <f aca="false">+K29+E29</f>
        <v>284.013829156748</v>
      </c>
      <c r="S29" s="27" t="n">
        <f aca="false">+O29+P29+Q29+R29</f>
        <v>2512.80642812459</v>
      </c>
      <c r="T29" s="18" t="n">
        <f aca="false">+T28+E29+K29</f>
        <v>4561.86114716361</v>
      </c>
      <c r="U29" s="21" t="n">
        <f aca="false">Q29/(1+$C$4/12)^B29</f>
        <v>1561.40661623957</v>
      </c>
      <c r="V29" s="21" t="n">
        <f aca="false">R29/(1+$C$4/12)^B29</f>
        <v>253.677989528549</v>
      </c>
      <c r="W29" s="18"/>
      <c r="X29" s="21" t="n">
        <f aca="false">W29/(1+$C$4/12)^$B29</f>
        <v>0</v>
      </c>
      <c r="Y29" s="18" t="n">
        <f aca="false">S29-W29</f>
        <v>2512.80642812459</v>
      </c>
      <c r="Z29" s="21" t="n">
        <f aca="false">Y29/(1+$C$4/12)^$B29</f>
        <v>2244.41071990636</v>
      </c>
      <c r="AA29" s="21" t="n">
        <f aca="false">+U29+V29+AA28</f>
        <v>32558.2733534699</v>
      </c>
      <c r="AD29" s="24"/>
      <c r="AE29" s="24"/>
      <c r="AF29" s="24"/>
    </row>
    <row r="30" customFormat="false" ht="12.75" hidden="false" customHeight="false" outlineLevel="0" collapsed="false">
      <c r="B30" s="29" t="n">
        <f aca="false">+B29+1</f>
        <v>18</v>
      </c>
      <c r="C30" s="23" t="n">
        <f aca="false">$C$3</f>
        <v>0.07875</v>
      </c>
      <c r="D30" s="24" t="n">
        <f aca="false">G29*C30/12</f>
        <v>1425.94259328594</v>
      </c>
      <c r="E30" s="24" t="n">
        <f aca="false">F30-D30</f>
        <v>169.210069460589</v>
      </c>
      <c r="F30" s="24" t="n">
        <f aca="false">F29</f>
        <v>1595.15266274653</v>
      </c>
      <c r="G30" s="24" t="n">
        <f aca="false">G29-E30</f>
        <v>217117.280336016</v>
      </c>
      <c r="I30" s="23" t="n">
        <f aca="false">I29</f>
        <v>0.0975</v>
      </c>
      <c r="J30" s="24" t="n">
        <f aca="false">M29*I30/12</f>
        <v>320.138393634796</v>
      </c>
      <c r="K30" s="24" t="n">
        <f aca="false">L30-J30</f>
        <v>116.848705076591</v>
      </c>
      <c r="L30" s="24" t="n">
        <f aca="false">L29</f>
        <v>436.987098711387</v>
      </c>
      <c r="M30" s="24" t="n">
        <f aca="false">M29-K30</f>
        <v>39284.7997422829</v>
      </c>
      <c r="O30" s="21" t="n">
        <f aca="false">O29</f>
        <v>330.666666666667</v>
      </c>
      <c r="P30" s="21" t="n">
        <f aca="false">P29</f>
        <v>150</v>
      </c>
      <c r="Q30" s="21" t="n">
        <f aca="false">D30+J30</f>
        <v>1746.08098692074</v>
      </c>
      <c r="R30" s="21" t="n">
        <f aca="false">+K30+E30</f>
        <v>286.05877453718</v>
      </c>
      <c r="S30" s="27" t="n">
        <f aca="false">+O30+P30+Q30+R30</f>
        <v>2512.80642812459</v>
      </c>
      <c r="T30" s="18" t="n">
        <f aca="false">+T29+E30+K30</f>
        <v>4847.91992170079</v>
      </c>
      <c r="U30" s="21" t="n">
        <f aca="false">Q30/(1+$C$4/12)^B30</f>
        <v>1549.2517488055</v>
      </c>
      <c r="V30" s="21" t="n">
        <f aca="false">R30/(1+$C$4/12)^B30</f>
        <v>253.812429109854</v>
      </c>
      <c r="W30" s="18"/>
      <c r="X30" s="21" t="n">
        <f aca="false">W30/(1+$C$4/12)^$B30</f>
        <v>0</v>
      </c>
      <c r="Y30" s="18" t="n">
        <f aca="false">S30-W30</f>
        <v>2512.80642812459</v>
      </c>
      <c r="Z30" s="21" t="n">
        <f aca="false">Y30/(1+$C$4/12)^$B30</f>
        <v>2229.54707275467</v>
      </c>
      <c r="AA30" s="21" t="n">
        <f aca="false">+U30+V30+AA29</f>
        <v>34361.3375313852</v>
      </c>
      <c r="AD30" s="24"/>
      <c r="AE30" s="24"/>
      <c r="AF30" s="24"/>
    </row>
    <row r="31" customFormat="false" ht="12.75" hidden="false" customHeight="false" outlineLevel="0" collapsed="false">
      <c r="B31" s="29" t="n">
        <f aca="false">+B30+1</f>
        <v>19</v>
      </c>
      <c r="C31" s="23" t="n">
        <f aca="false">$C$3</f>
        <v>0.07875</v>
      </c>
      <c r="D31" s="24" t="n">
        <f aca="false">G30*C31/12</f>
        <v>1424.83215220511</v>
      </c>
      <c r="E31" s="24" t="n">
        <f aca="false">F31-D31</f>
        <v>170.320510541424</v>
      </c>
      <c r="F31" s="24" t="n">
        <f aca="false">F30</f>
        <v>1595.15266274653</v>
      </c>
      <c r="G31" s="24" t="n">
        <f aca="false">G30-E31</f>
        <v>216946.959825475</v>
      </c>
      <c r="I31" s="23" t="n">
        <f aca="false">I30</f>
        <v>0.0975</v>
      </c>
      <c r="J31" s="24" t="n">
        <f aca="false">M30*I31/12</f>
        <v>319.188997906049</v>
      </c>
      <c r="K31" s="24" t="n">
        <f aca="false">L31-J31</f>
        <v>117.798100805338</v>
      </c>
      <c r="L31" s="24" t="n">
        <f aca="false">L30</f>
        <v>436.987098711387</v>
      </c>
      <c r="M31" s="24" t="n">
        <f aca="false">M30-K31</f>
        <v>39167.0016414776</v>
      </c>
      <c r="O31" s="21" t="n">
        <f aca="false">O30</f>
        <v>330.666666666667</v>
      </c>
      <c r="P31" s="21" t="n">
        <f aca="false">P30</f>
        <v>150</v>
      </c>
      <c r="Q31" s="21" t="n">
        <f aca="false">D31+J31</f>
        <v>1744.02115011116</v>
      </c>
      <c r="R31" s="21" t="n">
        <f aca="false">+K31+E31</f>
        <v>288.118611346763</v>
      </c>
      <c r="S31" s="27" t="n">
        <f aca="false">+O31+P31+Q31+R31</f>
        <v>2512.80642812459</v>
      </c>
      <c r="T31" s="18" t="n">
        <f aca="false">+T30+E31+K31</f>
        <v>5136.03853304756</v>
      </c>
      <c r="U31" s="21" t="n">
        <f aca="false">Q31/(1+$C$4/12)^B31</f>
        <v>1537.17626797852</v>
      </c>
      <c r="V31" s="21" t="n">
        <f aca="false">R31/(1+$C$4/12)^B31</f>
        <v>253.947087566536</v>
      </c>
      <c r="W31" s="18"/>
      <c r="X31" s="21" t="n">
        <f aca="false">W31/(1+$C$4/12)^$B31</f>
        <v>0</v>
      </c>
      <c r="Y31" s="18" t="n">
        <f aca="false">S31-W31</f>
        <v>2512.80642812459</v>
      </c>
      <c r="Z31" s="21" t="n">
        <f aca="false">Y31/(1+$C$4/12)^$B31</f>
        <v>2214.78186035232</v>
      </c>
      <c r="AA31" s="21" t="n">
        <f aca="false">+U31+V31+AA30</f>
        <v>36152.4608869303</v>
      </c>
      <c r="AD31" s="24"/>
      <c r="AE31" s="24"/>
      <c r="AF31" s="24"/>
    </row>
    <row r="32" customFormat="false" ht="12.75" hidden="false" customHeight="false" outlineLevel="0" collapsed="false">
      <c r="B32" s="29" t="n">
        <f aca="false">+B31+1</f>
        <v>20</v>
      </c>
      <c r="C32" s="23" t="n">
        <f aca="false">$C$3</f>
        <v>0.07875</v>
      </c>
      <c r="D32" s="24" t="n">
        <f aca="false">G31*C32/12</f>
        <v>1423.71442385468</v>
      </c>
      <c r="E32" s="24" t="n">
        <f aca="false">F32-D32</f>
        <v>171.438238891853</v>
      </c>
      <c r="F32" s="24" t="n">
        <f aca="false">F31</f>
        <v>1595.15266274653</v>
      </c>
      <c r="G32" s="24" t="n">
        <f aca="false">G31-E32</f>
        <v>216775.521586583</v>
      </c>
      <c r="I32" s="23" t="n">
        <f aca="false">I31</f>
        <v>0.0975</v>
      </c>
      <c r="J32" s="24" t="n">
        <f aca="false">M31*I32/12</f>
        <v>318.231888337006</v>
      </c>
      <c r="K32" s="24" t="n">
        <f aca="false">L32-J32</f>
        <v>118.755210374381</v>
      </c>
      <c r="L32" s="24" t="n">
        <f aca="false">L31</f>
        <v>436.987098711387</v>
      </c>
      <c r="M32" s="24" t="n">
        <f aca="false">M31-K32</f>
        <v>39048.2464311032</v>
      </c>
      <c r="O32" s="21" t="n">
        <f aca="false">O31</f>
        <v>330.666666666667</v>
      </c>
      <c r="P32" s="21" t="n">
        <f aca="false">P31</f>
        <v>150</v>
      </c>
      <c r="Q32" s="21" t="n">
        <f aca="false">D32+J32</f>
        <v>1741.94631219168</v>
      </c>
      <c r="R32" s="21" t="n">
        <f aca="false">+K32+E32</f>
        <v>290.193449266234</v>
      </c>
      <c r="S32" s="27" t="n">
        <f aca="false">+O32+P32+Q32+R32</f>
        <v>2512.80642812459</v>
      </c>
      <c r="T32" s="18" t="n">
        <f aca="false">+T31+E32+K32</f>
        <v>5426.23198231379</v>
      </c>
      <c r="U32" s="21" t="n">
        <f aca="false">Q32/(1+$C$4/12)^B32</f>
        <v>1525.17964625542</v>
      </c>
      <c r="V32" s="21" t="n">
        <f aca="false">R32/(1+$C$4/12)^B32</f>
        <v>254.08196521318</v>
      </c>
      <c r="W32" s="18"/>
      <c r="X32" s="21" t="n">
        <f aca="false">W32/(1+$C$4/12)^$B32</f>
        <v>0</v>
      </c>
      <c r="Y32" s="18" t="n">
        <f aca="false">S32-W32</f>
        <v>2512.80642812459</v>
      </c>
      <c r="Z32" s="21" t="n">
        <f aca="false">Y32/(1+$C$4/12)^$B32</f>
        <v>2200.11443081356</v>
      </c>
      <c r="AA32" s="21" t="n">
        <f aca="false">+U32+V32+AA31</f>
        <v>37931.7224983989</v>
      </c>
      <c r="AD32" s="24"/>
      <c r="AE32" s="24"/>
      <c r="AF32" s="24"/>
    </row>
    <row r="33" customFormat="false" ht="12.75" hidden="false" customHeight="false" outlineLevel="0" collapsed="false">
      <c r="B33" s="29" t="n">
        <f aca="false">+B32+1</f>
        <v>21</v>
      </c>
      <c r="C33" s="23" t="n">
        <f aca="false">$C$3</f>
        <v>0.07875</v>
      </c>
      <c r="D33" s="24" t="n">
        <f aca="false">G32*C33/12</f>
        <v>1422.58936041195</v>
      </c>
      <c r="E33" s="24" t="n">
        <f aca="false">F33-D33</f>
        <v>172.563302334581</v>
      </c>
      <c r="F33" s="24" t="n">
        <f aca="false">F32</f>
        <v>1595.15266274653</v>
      </c>
      <c r="G33" s="24" t="n">
        <f aca="false">G32-E33</f>
        <v>216602.958284248</v>
      </c>
      <c r="I33" s="23" t="n">
        <f aca="false">I32</f>
        <v>0.0975</v>
      </c>
      <c r="J33" s="24" t="n">
        <f aca="false">M32*I33/12</f>
        <v>317.267002252714</v>
      </c>
      <c r="K33" s="24" t="n">
        <f aca="false">L33-J33</f>
        <v>119.720096458673</v>
      </c>
      <c r="L33" s="24" t="n">
        <f aca="false">L32</f>
        <v>436.987098711387</v>
      </c>
      <c r="M33" s="24" t="n">
        <f aca="false">M32-K33</f>
        <v>38928.5263346445</v>
      </c>
      <c r="O33" s="21" t="n">
        <f aca="false">O32</f>
        <v>330.666666666667</v>
      </c>
      <c r="P33" s="21" t="n">
        <f aca="false">P32</f>
        <v>150</v>
      </c>
      <c r="Q33" s="21" t="n">
        <f aca="false">D33+J33</f>
        <v>1739.85636266466</v>
      </c>
      <c r="R33" s="21" t="n">
        <f aca="false">+K33+E33</f>
        <v>292.283398793254</v>
      </c>
      <c r="S33" s="27" t="n">
        <f aca="false">+O33+P33+Q33+R33</f>
        <v>2512.80642812459</v>
      </c>
      <c r="T33" s="18" t="n">
        <f aca="false">+T32+E33+K33</f>
        <v>5718.51538110705</v>
      </c>
      <c r="U33" s="21" t="n">
        <f aca="false">Q33/(1+$C$4/12)^B33</f>
        <v>1513.26135962385</v>
      </c>
      <c r="V33" s="21" t="n">
        <f aca="false">R33/(1+$C$4/12)^B33</f>
        <v>254.217062364824</v>
      </c>
      <c r="W33" s="18"/>
      <c r="X33" s="21" t="n">
        <f aca="false">W33/(1+$C$4/12)^$B33</f>
        <v>0</v>
      </c>
      <c r="Y33" s="18" t="n">
        <f aca="false">S33-W33</f>
        <v>2512.80642812459</v>
      </c>
      <c r="Z33" s="21" t="n">
        <f aca="false">Y33/(1+$C$4/12)^$B33</f>
        <v>2185.54413656976</v>
      </c>
      <c r="AA33" s="21" t="n">
        <f aca="false">+U33+V33+AA32</f>
        <v>39699.2009203876</v>
      </c>
      <c r="AD33" s="24"/>
      <c r="AE33" s="24"/>
      <c r="AF33" s="24"/>
    </row>
    <row r="34" customFormat="false" ht="12.75" hidden="false" customHeight="false" outlineLevel="0" collapsed="false">
      <c r="B34" s="29" t="n">
        <f aca="false">+B33+1</f>
        <v>22</v>
      </c>
      <c r="C34" s="23" t="n">
        <f aca="false">$C$3</f>
        <v>0.07875</v>
      </c>
      <c r="D34" s="24" t="n">
        <f aca="false">G33*C34/12</f>
        <v>1421.45691374038</v>
      </c>
      <c r="E34" s="24" t="n">
        <f aca="false">F34-D34</f>
        <v>173.695749006151</v>
      </c>
      <c r="F34" s="24" t="n">
        <f aca="false">F33</f>
        <v>1595.15266274653</v>
      </c>
      <c r="G34" s="24" t="n">
        <f aca="false">G33-E34</f>
        <v>216429.262535242</v>
      </c>
      <c r="I34" s="23" t="n">
        <f aca="false">I33</f>
        <v>0.0975</v>
      </c>
      <c r="J34" s="24" t="n">
        <f aca="false">M33*I34/12</f>
        <v>316.294276468987</v>
      </c>
      <c r="K34" s="24" t="n">
        <f aca="false">L34-J34</f>
        <v>120.6928222424</v>
      </c>
      <c r="L34" s="24" t="n">
        <f aca="false">L33</f>
        <v>436.987098711387</v>
      </c>
      <c r="M34" s="24" t="n">
        <f aca="false">M33-K34</f>
        <v>38807.8335124021</v>
      </c>
      <c r="O34" s="21" t="n">
        <f aca="false">O33</f>
        <v>330.666666666667</v>
      </c>
      <c r="P34" s="21" t="n">
        <f aca="false">P33</f>
        <v>150</v>
      </c>
      <c r="Q34" s="21" t="n">
        <f aca="false">D34+J34</f>
        <v>1737.75119020937</v>
      </c>
      <c r="R34" s="21" t="n">
        <f aca="false">+K34+E34</f>
        <v>294.388571248551</v>
      </c>
      <c r="S34" s="27" t="n">
        <f aca="false">+O34+P34+Q34+R34</f>
        <v>2512.80642812459</v>
      </c>
      <c r="T34" s="18" t="n">
        <f aca="false">+T33+E34+K34</f>
        <v>6012.9039523556</v>
      </c>
      <c r="U34" s="21" t="n">
        <f aca="false">Q34/(1+$C$4/12)^B34</f>
        <v>1501.4208875392</v>
      </c>
      <c r="V34" s="21" t="n">
        <f aca="false">R34/(1+$C$4/12)^B34</f>
        <v>254.352379336966</v>
      </c>
      <c r="W34" s="18"/>
      <c r="X34" s="21" t="n">
        <f aca="false">W34/(1+$C$4/12)^$B34</f>
        <v>0</v>
      </c>
      <c r="Y34" s="18" t="n">
        <f aca="false">S34-W34</f>
        <v>2512.80642812459</v>
      </c>
      <c r="Z34" s="21" t="n">
        <f aca="false">Y34/(1+$C$4/12)^$B34</f>
        <v>2171.07033434082</v>
      </c>
      <c r="AA34" s="21" t="n">
        <f aca="false">+U34+V34+AA33</f>
        <v>41454.9741872637</v>
      </c>
      <c r="AD34" s="24"/>
      <c r="AE34" s="24"/>
      <c r="AF34" s="24"/>
    </row>
    <row r="35" customFormat="false" ht="12.75" hidden="false" customHeight="false" outlineLevel="0" collapsed="false">
      <c r="B35" s="29" t="n">
        <f aca="false">+B34+1</f>
        <v>23</v>
      </c>
      <c r="C35" s="23" t="n">
        <f aca="false">$C$3</f>
        <v>0.07875</v>
      </c>
      <c r="D35" s="24" t="n">
        <f aca="false">G34*C35/12</f>
        <v>1420.31703538753</v>
      </c>
      <c r="E35" s="24" t="n">
        <f aca="false">F35-D35</f>
        <v>174.835627359004</v>
      </c>
      <c r="F35" s="24" t="n">
        <f aca="false">F34</f>
        <v>1595.15266274653</v>
      </c>
      <c r="G35" s="24" t="n">
        <f aca="false">G34-E35</f>
        <v>216254.426907883</v>
      </c>
      <c r="I35" s="23" t="n">
        <f aca="false">I34</f>
        <v>0.0975</v>
      </c>
      <c r="J35" s="24" t="n">
        <f aca="false">M34*I35/12</f>
        <v>315.313647288267</v>
      </c>
      <c r="K35" s="24" t="n">
        <f aca="false">L35-J35</f>
        <v>121.67345142312</v>
      </c>
      <c r="L35" s="24" t="n">
        <f aca="false">L34</f>
        <v>436.987098711387</v>
      </c>
      <c r="M35" s="24" t="n">
        <f aca="false">M34-K35</f>
        <v>38686.160060979</v>
      </c>
      <c r="O35" s="21" t="n">
        <f aca="false">O34</f>
        <v>330.666666666667</v>
      </c>
      <c r="P35" s="21" t="n">
        <f aca="false">P34</f>
        <v>150</v>
      </c>
      <c r="Q35" s="21" t="n">
        <f aca="false">D35+J35</f>
        <v>1735.6306826758</v>
      </c>
      <c r="R35" s="21" t="n">
        <f aca="false">+K35+E35</f>
        <v>296.509078782124</v>
      </c>
      <c r="S35" s="27" t="n">
        <f aca="false">+O35+P35+Q35+R35</f>
        <v>2512.80642812459</v>
      </c>
      <c r="T35" s="18" t="n">
        <f aca="false">+T34+E35+K35</f>
        <v>6309.41303113772</v>
      </c>
      <c r="U35" s="21" t="n">
        <f aca="false">Q35/(1+$C$4/12)^B35</f>
        <v>1489.65771290162</v>
      </c>
      <c r="V35" s="21" t="n">
        <f aca="false">R35/(1+$C$4/12)^B35</f>
        <v>254.487916445559</v>
      </c>
      <c r="W35" s="18"/>
      <c r="X35" s="21" t="n">
        <f aca="false">W35/(1+$C$4/12)^$B35</f>
        <v>0</v>
      </c>
      <c r="Y35" s="18" t="n">
        <f aca="false">S35-W35</f>
        <v>2512.80642812459</v>
      </c>
      <c r="Z35" s="21" t="n">
        <f aca="false">Y35/(1+$C$4/12)^$B35</f>
        <v>2156.69238510678</v>
      </c>
      <c r="AA35" s="21" t="n">
        <f aca="false">+U35+V35+AA34</f>
        <v>43199.1198166109</v>
      </c>
      <c r="AD35" s="24"/>
      <c r="AE35" s="24"/>
      <c r="AF35" s="24"/>
    </row>
    <row r="36" customFormat="false" ht="12.75" hidden="false" customHeight="false" outlineLevel="0" collapsed="false">
      <c r="B36" s="29" t="n">
        <f aca="false">+B35+1</f>
        <v>24</v>
      </c>
      <c r="C36" s="23" t="n">
        <f aca="false">$C$3</f>
        <v>0.07875</v>
      </c>
      <c r="D36" s="24" t="n">
        <f aca="false">G35*C36/12</f>
        <v>1419.16967658298</v>
      </c>
      <c r="E36" s="24" t="n">
        <f aca="false">F36-D36</f>
        <v>175.982986163548</v>
      </c>
      <c r="F36" s="24" t="n">
        <f aca="false">F35</f>
        <v>1595.15266274653</v>
      </c>
      <c r="G36" s="24" t="n">
        <f aca="false">G35-E36</f>
        <v>216078.44392172</v>
      </c>
      <c r="I36" s="23" t="n">
        <f aca="false">I35</f>
        <v>0.0975</v>
      </c>
      <c r="J36" s="24" t="n">
        <f aca="false">M35*I36/12</f>
        <v>314.325050495455</v>
      </c>
      <c r="K36" s="24" t="n">
        <f aca="false">L36-J36</f>
        <v>122.662048215932</v>
      </c>
      <c r="L36" s="24" t="n">
        <f aca="false">L35</f>
        <v>436.987098711387</v>
      </c>
      <c r="M36" s="24" t="n">
        <f aca="false">M35-K36</f>
        <v>38563.4980127631</v>
      </c>
      <c r="O36" s="21" t="n">
        <f aca="false">O35</f>
        <v>330.666666666667</v>
      </c>
      <c r="P36" s="21" t="n">
        <f aca="false">P35</f>
        <v>150</v>
      </c>
      <c r="Q36" s="21" t="n">
        <f aca="false">D36+J36</f>
        <v>1733.49472707844</v>
      </c>
      <c r="R36" s="21" t="n">
        <f aca="false">+K36+E36</f>
        <v>298.64503437948</v>
      </c>
      <c r="S36" s="27" t="n">
        <f aca="false">+O36+P36+Q36+R36</f>
        <v>2512.80642812459</v>
      </c>
      <c r="T36" s="18" t="n">
        <f aca="false">+T35+E36+K36</f>
        <v>6608.0580655172</v>
      </c>
      <c r="U36" s="21" t="n">
        <f aca="false">Q36/(1+$C$4/12)^B36</f>
        <v>1477.97132203323</v>
      </c>
      <c r="V36" s="21" t="n">
        <f aca="false">R36/(1+$C$4/12)^B36</f>
        <v>254.623674007015</v>
      </c>
      <c r="W36" s="15" t="n">
        <f aca="false">(SUM(O25:O36)+SUM(Q25:Q36))*0.35</f>
        <v>8717.64827225895</v>
      </c>
      <c r="X36" s="21" t="n">
        <f aca="false">W36/(1+$C$4/12)^$B36</f>
        <v>7432.6353237233</v>
      </c>
      <c r="Y36" s="18" t="n">
        <f aca="false">S36-W36</f>
        <v>-6204.84184413436</v>
      </c>
      <c r="Z36" s="21" t="n">
        <f aca="false">Y36/(1+$C$4/12)^$B36</f>
        <v>-5290.22566964371</v>
      </c>
      <c r="AA36" s="21" t="n">
        <f aca="false">+U36+V36+AA35</f>
        <v>44931.7148126512</v>
      </c>
      <c r="AD36" s="24"/>
      <c r="AE36" s="24"/>
      <c r="AF36" s="24"/>
    </row>
    <row r="37" customFormat="false" ht="12.75" hidden="false" customHeight="false" outlineLevel="0" collapsed="false">
      <c r="A37" s="0" t="s">
        <v>41</v>
      </c>
      <c r="B37" s="29" t="n">
        <f aca="false">+B36+1</f>
        <v>25</v>
      </c>
      <c r="C37" s="23" t="n">
        <f aca="false">$C$3</f>
        <v>0.07875</v>
      </c>
      <c r="D37" s="24" t="n">
        <f aca="false">G36*C37/12</f>
        <v>1418.01478823629</v>
      </c>
      <c r="E37" s="24" t="n">
        <f aca="false">F37-D37</f>
        <v>177.137874510246</v>
      </c>
      <c r="F37" s="24" t="n">
        <f aca="false">F36</f>
        <v>1595.15266274653</v>
      </c>
      <c r="G37" s="24" t="n">
        <f aca="false">G36-E37</f>
        <v>215901.306047209</v>
      </c>
      <c r="I37" s="23" t="n">
        <f aca="false">I36</f>
        <v>0.0975</v>
      </c>
      <c r="J37" s="24" t="n">
        <f aca="false">M36*I37/12</f>
        <v>313.3284213537</v>
      </c>
      <c r="K37" s="24" t="n">
        <f aca="false">L37-J37</f>
        <v>123.658677357687</v>
      </c>
      <c r="L37" s="24" t="n">
        <f aca="false">L36</f>
        <v>436.987098711387</v>
      </c>
      <c r="M37" s="24" t="n">
        <f aca="false">M36-K37</f>
        <v>38439.8393354054</v>
      </c>
      <c r="O37" s="21" t="n">
        <f aca="false">O36</f>
        <v>330.666666666667</v>
      </c>
      <c r="P37" s="21" t="n">
        <f aca="false">P36</f>
        <v>150</v>
      </c>
      <c r="Q37" s="21" t="n">
        <f aca="false">D37+J37</f>
        <v>1731.34320958999</v>
      </c>
      <c r="R37" s="21" t="n">
        <f aca="false">+K37+E37</f>
        <v>300.796551867933</v>
      </c>
      <c r="S37" s="27" t="n">
        <f aca="false">+O37+P37+Q37+R37</f>
        <v>2512.80642812459</v>
      </c>
      <c r="T37" s="18" t="n">
        <f aca="false">+T36+E37+K37</f>
        <v>6908.85461738513</v>
      </c>
      <c r="U37" s="21" t="n">
        <f aca="false">Q37/(1+$C$4/12)^B37</f>
        <v>1466.36120465542</v>
      </c>
      <c r="V37" s="21" t="n">
        <f aca="false">R37/(1+$C$4/12)^B37</f>
        <v>254.759652338206</v>
      </c>
      <c r="W37" s="15"/>
      <c r="X37" s="21" t="n">
        <f aca="false">W37/(1+$C$4/12)^$B37</f>
        <v>0</v>
      </c>
      <c r="Y37" s="18" t="n">
        <f aca="false">S37-W37</f>
        <v>2512.80642812459</v>
      </c>
      <c r="Z37" s="21" t="n">
        <f aca="false">Y37/(1+$C$4/12)^$B37</f>
        <v>2128.22151067508</v>
      </c>
      <c r="AA37" s="21" t="n">
        <f aca="false">+U37+V37+AA36</f>
        <v>46652.8356696448</v>
      </c>
    </row>
    <row r="38" customFormat="false" ht="12.75" hidden="false" customHeight="false" outlineLevel="0" collapsed="false">
      <c r="B38" s="29" t="n">
        <f aca="false">+B37+1</f>
        <v>26</v>
      </c>
      <c r="C38" s="23" t="n">
        <f aca="false">$C$3</f>
        <v>0.07875</v>
      </c>
      <c r="D38" s="24" t="n">
        <f aca="false">G37*C38/12</f>
        <v>1416.85232093481</v>
      </c>
      <c r="E38" s="24" t="n">
        <f aca="false">F38-D38</f>
        <v>178.30034181172</v>
      </c>
      <c r="F38" s="24" t="n">
        <f aca="false">F37</f>
        <v>1595.15266274653</v>
      </c>
      <c r="G38" s="24" t="n">
        <f aca="false">G37-E38</f>
        <v>215723.005705398</v>
      </c>
      <c r="I38" s="23" t="n">
        <f aca="false">I37</f>
        <v>0.0975</v>
      </c>
      <c r="J38" s="24" t="n">
        <f aca="false">M37*I38/12</f>
        <v>312.323694600169</v>
      </c>
      <c r="K38" s="24" t="n">
        <f aca="false">L38-J38</f>
        <v>124.663404111218</v>
      </c>
      <c r="L38" s="24" t="n">
        <f aca="false">L37</f>
        <v>436.987098711387</v>
      </c>
      <c r="M38" s="24" t="n">
        <f aca="false">M37-K38</f>
        <v>38315.1759312942</v>
      </c>
      <c r="O38" s="21" t="n">
        <f aca="false">O37</f>
        <v>330.666666666667</v>
      </c>
      <c r="P38" s="21" t="n">
        <f aca="false">P37</f>
        <v>150</v>
      </c>
      <c r="Q38" s="21" t="n">
        <f aca="false">D38+J38</f>
        <v>1729.17601553498</v>
      </c>
      <c r="R38" s="21" t="n">
        <f aca="false">+K38+E38</f>
        <v>302.963745922938</v>
      </c>
      <c r="S38" s="27" t="n">
        <f aca="false">+O38+P38+Q38+R38</f>
        <v>2512.80642812459</v>
      </c>
      <c r="T38" s="18" t="n">
        <f aca="false">+T37+E38+K38</f>
        <v>7211.81836330807</v>
      </c>
      <c r="U38" s="21" t="n">
        <f aca="false">Q38/(1+$C$4/12)^B38</f>
        <v>1454.82685386635</v>
      </c>
      <c r="V38" s="21" t="n">
        <f aca="false">R38/(1+$C$4/12)^B38</f>
        <v>254.89585175646</v>
      </c>
      <c r="W38" s="18"/>
      <c r="X38" s="21" t="n">
        <f aca="false">W38/(1+$C$4/12)^$B38</f>
        <v>0</v>
      </c>
      <c r="Y38" s="18" t="n">
        <f aca="false">S38-W38</f>
        <v>2512.80642812459</v>
      </c>
      <c r="Z38" s="21" t="n">
        <f aca="false">Y38/(1+$C$4/12)^$B38</f>
        <v>2114.12732848518</v>
      </c>
      <c r="AA38" s="21" t="n">
        <f aca="false">+U38+V38+AA37</f>
        <v>48362.5583752676</v>
      </c>
    </row>
    <row r="39" customFormat="false" ht="12.75" hidden="false" customHeight="false" outlineLevel="0" collapsed="false">
      <c r="B39" s="29" t="n">
        <f aca="false">+B38+1</f>
        <v>27</v>
      </c>
      <c r="C39" s="23" t="n">
        <f aca="false">$C$3</f>
        <v>0.07875</v>
      </c>
      <c r="D39" s="24" t="n">
        <f aca="false">G38*C39/12</f>
        <v>1415.68222494167</v>
      </c>
      <c r="E39" s="24" t="n">
        <f aca="false">F39-D39</f>
        <v>179.470437804859</v>
      </c>
      <c r="F39" s="24" t="n">
        <f aca="false">F38</f>
        <v>1595.15266274653</v>
      </c>
      <c r="G39" s="24" t="n">
        <f aca="false">G38-E39</f>
        <v>215543.535267593</v>
      </c>
      <c r="I39" s="23" t="n">
        <f aca="false">I38</f>
        <v>0.0975</v>
      </c>
      <c r="J39" s="24" t="n">
        <f aca="false">M38*I39/12</f>
        <v>311.310804441765</v>
      </c>
      <c r="K39" s="24" t="n">
        <f aca="false">L39-J39</f>
        <v>125.676294269622</v>
      </c>
      <c r="L39" s="24" t="n">
        <f aca="false">L38</f>
        <v>436.987098711387</v>
      </c>
      <c r="M39" s="24" t="n">
        <f aca="false">M38-K39</f>
        <v>38189.4996370246</v>
      </c>
      <c r="O39" s="21" t="n">
        <f aca="false">O38</f>
        <v>330.666666666667</v>
      </c>
      <c r="P39" s="21" t="n">
        <f aca="false">P38</f>
        <v>150</v>
      </c>
      <c r="Q39" s="21" t="n">
        <f aca="false">D39+J39</f>
        <v>1726.99302938344</v>
      </c>
      <c r="R39" s="21" t="n">
        <f aca="false">+K39+E39</f>
        <v>305.146732074481</v>
      </c>
      <c r="S39" s="27" t="n">
        <f aca="false">+O39+P39+Q39+R39</f>
        <v>2512.80642812459</v>
      </c>
      <c r="T39" s="18" t="n">
        <f aca="false">+T38+E39+K39</f>
        <v>7516.96509538255</v>
      </c>
      <c r="U39" s="21" t="n">
        <f aca="false">Q39/(1+$C$4/12)^B39</f>
        <v>1443.36776611858</v>
      </c>
      <c r="V39" s="21" t="n">
        <f aca="false">R39/(1+$C$4/12)^B39</f>
        <v>255.032272579567</v>
      </c>
      <c r="W39" s="18"/>
      <c r="X39" s="21" t="n">
        <f aca="false">W39/(1+$C$4/12)^$B39</f>
        <v>0</v>
      </c>
      <c r="Y39" s="18" t="n">
        <f aca="false">S39-W39</f>
        <v>2512.80642812459</v>
      </c>
      <c r="Z39" s="21" t="n">
        <f aca="false">Y39/(1+$C$4/12)^$B39</f>
        <v>2100.12648525018</v>
      </c>
      <c r="AA39" s="21" t="n">
        <f aca="false">+U39+V39+AA38</f>
        <v>50060.9584139657</v>
      </c>
    </row>
    <row r="40" customFormat="false" ht="12.75" hidden="false" customHeight="false" outlineLevel="0" collapsed="false">
      <c r="B40" s="29" t="n">
        <f aca="false">+B39+1</f>
        <v>28</v>
      </c>
      <c r="C40" s="23" t="n">
        <f aca="false">$C$3</f>
        <v>0.07875</v>
      </c>
      <c r="D40" s="24" t="n">
        <f aca="false">G39*C40/12</f>
        <v>1414.50445019358</v>
      </c>
      <c r="E40" s="24" t="n">
        <f aca="false">F40-D40</f>
        <v>180.648212552954</v>
      </c>
      <c r="F40" s="24" t="n">
        <f aca="false">F39</f>
        <v>1595.15266274653</v>
      </c>
      <c r="G40" s="24" t="n">
        <f aca="false">G39-E40</f>
        <v>215362.88705504</v>
      </c>
      <c r="I40" s="23" t="n">
        <f aca="false">I39</f>
        <v>0.0975</v>
      </c>
      <c r="J40" s="24" t="n">
        <f aca="false">M39*I40/12</f>
        <v>310.289684550825</v>
      </c>
      <c r="K40" s="24" t="n">
        <f aca="false">L40-J40</f>
        <v>126.697414160562</v>
      </c>
      <c r="L40" s="24" t="n">
        <f aca="false">L39</f>
        <v>436.987098711387</v>
      </c>
      <c r="M40" s="24" t="n">
        <f aca="false">M39-K40</f>
        <v>38062.802222864</v>
      </c>
      <c r="O40" s="21" t="n">
        <f aca="false">O39</f>
        <v>330.666666666667</v>
      </c>
      <c r="P40" s="21" t="n">
        <f aca="false">P39</f>
        <v>150</v>
      </c>
      <c r="Q40" s="21" t="n">
        <f aca="false">D40+J40</f>
        <v>1724.7941347444</v>
      </c>
      <c r="R40" s="21" t="n">
        <f aca="false">+K40+E40</f>
        <v>307.345626713516</v>
      </c>
      <c r="S40" s="27" t="n">
        <f aca="false">+O40+P40+Q40+R40</f>
        <v>2512.80642812459</v>
      </c>
      <c r="T40" s="18" t="n">
        <f aca="false">+T39+E40+K40</f>
        <v>7824.31072209607</v>
      </c>
      <c r="U40" s="21" t="n">
        <f aca="false">Q40/(1+$C$4/12)^B40</f>
        <v>1431.98344119689</v>
      </c>
      <c r="V40" s="21" t="n">
        <f aca="false">R40/(1+$C$4/12)^B40</f>
        <v>255.168915125778</v>
      </c>
      <c r="W40" s="18"/>
      <c r="X40" s="21" t="n">
        <f aca="false">W40/(1+$C$4/12)^$B40</f>
        <v>0</v>
      </c>
      <c r="Y40" s="18" t="n">
        <f aca="false">S40-W40</f>
        <v>2512.80642812459</v>
      </c>
      <c r="Z40" s="21" t="n">
        <f aca="false">Y40/(1+$C$4/12)^$B40</f>
        <v>2086.2183628313</v>
      </c>
      <c r="AA40" s="21" t="n">
        <f aca="false">+U40+V40+AA39</f>
        <v>51748.1107702884</v>
      </c>
    </row>
    <row r="41" customFormat="false" ht="12.75" hidden="false" customHeight="false" outlineLevel="0" collapsed="false">
      <c r="B41" s="29" t="n">
        <f aca="false">+B40+1</f>
        <v>29</v>
      </c>
      <c r="C41" s="23" t="n">
        <f aca="false">$C$3</f>
        <v>0.07875</v>
      </c>
      <c r="D41" s="24" t="n">
        <f aca="false">G40*C41/12</f>
        <v>1413.3189462987</v>
      </c>
      <c r="E41" s="24" t="n">
        <f aca="false">F41-D41</f>
        <v>181.833716447832</v>
      </c>
      <c r="F41" s="24" t="n">
        <f aca="false">F40</f>
        <v>1595.15266274653</v>
      </c>
      <c r="G41" s="24" t="n">
        <f aca="false">G40-E41</f>
        <v>215181.053338592</v>
      </c>
      <c r="I41" s="23" t="n">
        <f aca="false">I40</f>
        <v>0.0975</v>
      </c>
      <c r="J41" s="24" t="n">
        <f aca="false">M40*I41/12</f>
        <v>309.26026806077</v>
      </c>
      <c r="K41" s="24" t="n">
        <f aca="false">L41-J41</f>
        <v>127.726830650617</v>
      </c>
      <c r="L41" s="24" t="n">
        <f aca="false">L40</f>
        <v>436.987098711387</v>
      </c>
      <c r="M41" s="24" t="n">
        <f aca="false">M40-K41</f>
        <v>37935.0753922134</v>
      </c>
      <c r="O41" s="21" t="n">
        <f aca="false">O40</f>
        <v>330.666666666667</v>
      </c>
      <c r="P41" s="21" t="n">
        <f aca="false">P40</f>
        <v>150</v>
      </c>
      <c r="Q41" s="21" t="n">
        <f aca="false">D41+J41</f>
        <v>1722.57921435947</v>
      </c>
      <c r="R41" s="21" t="n">
        <f aca="false">+K41+E41</f>
        <v>309.560547098449</v>
      </c>
      <c r="S41" s="27" t="n">
        <f aca="false">+O41+P41+Q41+R41</f>
        <v>2512.80642812459</v>
      </c>
      <c r="T41" s="18" t="n">
        <f aca="false">+T40+E41+K41</f>
        <v>8133.87126919452</v>
      </c>
      <c r="U41" s="21" t="n">
        <f aca="false">Q41/(1+$C$4/12)^B41</f>
        <v>1420.67338219613</v>
      </c>
      <c r="V41" s="21" t="n">
        <f aca="false">R41/(1+$C$4/12)^B41</f>
        <v>255.305779713805</v>
      </c>
      <c r="W41" s="18"/>
      <c r="X41" s="21" t="n">
        <f aca="false">W41/(1+$C$4/12)^$B41</f>
        <v>0</v>
      </c>
      <c r="Y41" s="18" t="n">
        <f aca="false">S41-W41</f>
        <v>2512.80642812459</v>
      </c>
      <c r="Z41" s="21" t="n">
        <f aca="false">Y41/(1+$C$4/12)^$B41</f>
        <v>2072.40234718342</v>
      </c>
      <c r="AA41" s="21" t="n">
        <f aca="false">+U41+V41+AA40</f>
        <v>53424.0899321983</v>
      </c>
    </row>
    <row r="42" customFormat="false" ht="12.75" hidden="false" customHeight="false" outlineLevel="0" collapsed="false">
      <c r="B42" s="29" t="n">
        <f aca="false">+B41+1</f>
        <v>30</v>
      </c>
      <c r="C42" s="23" t="n">
        <f aca="false">$C$3</f>
        <v>0.07875</v>
      </c>
      <c r="D42" s="24" t="n">
        <f aca="false">G41*C42/12</f>
        <v>1412.12566253451</v>
      </c>
      <c r="E42" s="24" t="n">
        <f aca="false">F42-D42</f>
        <v>183.027000212021</v>
      </c>
      <c r="F42" s="24" t="n">
        <f aca="false">F41</f>
        <v>1595.15266274653</v>
      </c>
      <c r="G42" s="24" t="n">
        <f aca="false">G41-E42</f>
        <v>214998.02633838</v>
      </c>
      <c r="I42" s="23" t="n">
        <f aca="false">I41</f>
        <v>0.0975</v>
      </c>
      <c r="J42" s="24" t="n">
        <f aca="false">M41*I42/12</f>
        <v>308.222487561734</v>
      </c>
      <c r="K42" s="24" t="n">
        <f aca="false">L42-J42</f>
        <v>128.764611149653</v>
      </c>
      <c r="L42" s="24" t="n">
        <f aca="false">L41</f>
        <v>436.987098711387</v>
      </c>
      <c r="M42" s="24" t="n">
        <f aca="false">M41-K42</f>
        <v>37806.3107810637</v>
      </c>
      <c r="O42" s="21" t="n">
        <f aca="false">O41</f>
        <v>330.666666666667</v>
      </c>
      <c r="P42" s="21" t="n">
        <f aca="false">P41</f>
        <v>150</v>
      </c>
      <c r="Q42" s="21" t="n">
        <f aca="false">D42+J42</f>
        <v>1720.34815009624</v>
      </c>
      <c r="R42" s="21" t="n">
        <f aca="false">+K42+E42</f>
        <v>311.791611361674</v>
      </c>
      <c r="S42" s="27" t="n">
        <f aca="false">+O42+P42+Q42+R42</f>
        <v>2512.80642812459</v>
      </c>
      <c r="T42" s="18" t="n">
        <f aca="false">+T41+E42+K42</f>
        <v>8445.66288055619</v>
      </c>
      <c r="U42" s="21" t="n">
        <f aca="false">Q42/(1+$C$4/12)^B42</f>
        <v>1409.43709549937</v>
      </c>
      <c r="V42" s="21" t="n">
        <f aca="false">R42/(1+$C$4/12)^B42</f>
        <v>255.442866662821</v>
      </c>
      <c r="W42" s="18"/>
      <c r="X42" s="21" t="n">
        <f aca="false">W42/(1+$C$4/12)^$B42</f>
        <v>0</v>
      </c>
      <c r="Y42" s="18" t="n">
        <f aca="false">S42-W42</f>
        <v>2512.80642812459</v>
      </c>
      <c r="Z42" s="21" t="n">
        <f aca="false">Y42/(1+$C$4/12)^$B42</f>
        <v>2058.6778283279</v>
      </c>
      <c r="AA42" s="21" t="n">
        <f aca="false">+U42+V42+AA41</f>
        <v>55088.9698943605</v>
      </c>
    </row>
    <row r="43" customFormat="false" ht="12.75" hidden="false" customHeight="false" outlineLevel="0" collapsed="false">
      <c r="B43" s="29" t="n">
        <f aca="false">+B42+1</f>
        <v>31</v>
      </c>
      <c r="C43" s="23" t="n">
        <f aca="false">$C$3</f>
        <v>0.07875</v>
      </c>
      <c r="D43" s="24" t="n">
        <f aca="false">G42*C43/12</f>
        <v>1410.92454784562</v>
      </c>
      <c r="E43" s="24" t="n">
        <f aca="false">F43-D43</f>
        <v>184.228114900912</v>
      </c>
      <c r="F43" s="24" t="n">
        <f aca="false">F42</f>
        <v>1595.15266274653</v>
      </c>
      <c r="G43" s="24" t="n">
        <f aca="false">G42-E43</f>
        <v>214813.798223479</v>
      </c>
      <c r="I43" s="23" t="n">
        <f aca="false">I42</f>
        <v>0.0975</v>
      </c>
      <c r="J43" s="24" t="n">
        <f aca="false">M42*I43/12</f>
        <v>307.176275096143</v>
      </c>
      <c r="K43" s="24" t="n">
        <f aca="false">L43-J43</f>
        <v>129.810823615244</v>
      </c>
      <c r="L43" s="24" t="n">
        <f aca="false">L42</f>
        <v>436.987098711387</v>
      </c>
      <c r="M43" s="24" t="n">
        <f aca="false">M42-K43</f>
        <v>37676.4999574485</v>
      </c>
      <c r="O43" s="21" t="n">
        <f aca="false">O42</f>
        <v>330.666666666667</v>
      </c>
      <c r="P43" s="21" t="n">
        <f aca="false">P42</f>
        <v>150</v>
      </c>
      <c r="Q43" s="21" t="n">
        <f aca="false">D43+J43</f>
        <v>1718.10082294176</v>
      </c>
      <c r="R43" s="21" t="n">
        <f aca="false">+K43+E43</f>
        <v>314.038938516156</v>
      </c>
      <c r="S43" s="27" t="n">
        <f aca="false">+O43+P43+Q43+R43</f>
        <v>2512.80642812459</v>
      </c>
      <c r="T43" s="18" t="n">
        <f aca="false">+T42+E43+K43</f>
        <v>8759.70181907235</v>
      </c>
      <c r="U43" s="21" t="n">
        <f aca="false">Q43/(1+$C$4/12)^B43</f>
        <v>1398.27409075607</v>
      </c>
      <c r="V43" s="21" t="n">
        <f aca="false">R43/(1+$C$4/12)^B43</f>
        <v>255.580176292462</v>
      </c>
      <c r="W43" s="18"/>
      <c r="X43" s="21" t="n">
        <f aca="false">W43/(1+$C$4/12)^$B43</f>
        <v>0</v>
      </c>
      <c r="Y43" s="18" t="n">
        <f aca="false">S43-W43</f>
        <v>2512.80642812459</v>
      </c>
      <c r="Z43" s="21" t="n">
        <f aca="false">Y43/(1+$C$4/12)^$B43</f>
        <v>2045.04420032572</v>
      </c>
      <c r="AA43" s="21" t="n">
        <f aca="false">+U43+V43+AA42</f>
        <v>56742.824161409</v>
      </c>
    </row>
    <row r="44" customFormat="false" ht="12.75" hidden="false" customHeight="false" outlineLevel="0" collapsed="false">
      <c r="B44" s="29" t="n">
        <f aca="false">+B43+1</f>
        <v>32</v>
      </c>
      <c r="C44" s="23" t="n">
        <f aca="false">$C$3</f>
        <v>0.07875</v>
      </c>
      <c r="D44" s="24" t="n">
        <f aca="false">G43*C44/12</f>
        <v>1409.71555084158</v>
      </c>
      <c r="E44" s="24" t="n">
        <f aca="false">F44-D44</f>
        <v>185.43711190495</v>
      </c>
      <c r="F44" s="24" t="n">
        <f aca="false">F43</f>
        <v>1595.15266274653</v>
      </c>
      <c r="G44" s="24" t="n">
        <f aca="false">G43-E44</f>
        <v>214628.361111574</v>
      </c>
      <c r="I44" s="23" t="n">
        <f aca="false">I43</f>
        <v>0.0975</v>
      </c>
      <c r="J44" s="24" t="n">
        <f aca="false">M43*I44/12</f>
        <v>306.121562154269</v>
      </c>
      <c r="K44" s="24" t="n">
        <f aca="false">L44-J44</f>
        <v>130.865536557118</v>
      </c>
      <c r="L44" s="24" t="n">
        <f aca="false">L43</f>
        <v>436.987098711387</v>
      </c>
      <c r="M44" s="24" t="n">
        <f aca="false">M43-K44</f>
        <v>37545.6344208914</v>
      </c>
      <c r="O44" s="21" t="n">
        <f aca="false">O43</f>
        <v>330.666666666667</v>
      </c>
      <c r="P44" s="21" t="n">
        <f aca="false">P43</f>
        <v>150</v>
      </c>
      <c r="Q44" s="21" t="n">
        <f aca="false">D44+J44</f>
        <v>1715.83711299585</v>
      </c>
      <c r="R44" s="21" t="n">
        <f aca="false">+K44+E44</f>
        <v>316.302648462068</v>
      </c>
      <c r="S44" s="27" t="n">
        <f aca="false">+O44+P44+Q44+R44</f>
        <v>2512.80642812459</v>
      </c>
      <c r="T44" s="18" t="n">
        <f aca="false">+T43+E44+K44</f>
        <v>9076.00446753441</v>
      </c>
      <c r="U44" s="21" t="n">
        <f aca="false">Q44/(1+$C$4/12)^B44</f>
        <v>1387.18388086048</v>
      </c>
      <c r="V44" s="21" t="n">
        <f aca="false">R44/(1+$C$4/12)^B44</f>
        <v>255.717708922828</v>
      </c>
      <c r="W44" s="18"/>
      <c r="X44" s="21" t="n">
        <f aca="false">W44/(1+$C$4/12)^$B44</f>
        <v>0</v>
      </c>
      <c r="Y44" s="18" t="n">
        <f aca="false">S44-W44</f>
        <v>2512.80642812459</v>
      </c>
      <c r="Z44" s="21" t="n">
        <f aca="false">Y44/(1+$C$4/12)^$B44</f>
        <v>2031.50086125072</v>
      </c>
      <c r="AA44" s="21" t="n">
        <f aca="false">+U44+V44+AA43</f>
        <v>58385.7257511924</v>
      </c>
    </row>
    <row r="45" customFormat="false" ht="12.75" hidden="false" customHeight="false" outlineLevel="0" collapsed="false">
      <c r="B45" s="29" t="n">
        <f aca="false">+B44+1</f>
        <v>33</v>
      </c>
      <c r="C45" s="23" t="n">
        <f aca="false">$C$3</f>
        <v>0.07875</v>
      </c>
      <c r="D45" s="24" t="n">
        <f aca="false">G44*C45/12</f>
        <v>1408.49861979471</v>
      </c>
      <c r="E45" s="24" t="n">
        <f aca="false">F45-D45</f>
        <v>186.654042951826</v>
      </c>
      <c r="F45" s="24" t="n">
        <f aca="false">F44</f>
        <v>1595.15266274653</v>
      </c>
      <c r="G45" s="24" t="n">
        <f aca="false">G44-E45</f>
        <v>214441.707068622</v>
      </c>
      <c r="I45" s="23" t="n">
        <f aca="false">I44</f>
        <v>0.0975</v>
      </c>
      <c r="J45" s="24" t="n">
        <f aca="false">M44*I45/12</f>
        <v>305.058279669742</v>
      </c>
      <c r="K45" s="24" t="n">
        <f aca="false">L45-J45</f>
        <v>131.928819041645</v>
      </c>
      <c r="L45" s="24" t="n">
        <f aca="false">L44</f>
        <v>436.987098711387</v>
      </c>
      <c r="M45" s="24" t="n">
        <f aca="false">M44-K45</f>
        <v>37413.7056018497</v>
      </c>
      <c r="O45" s="21" t="n">
        <f aca="false">O44</f>
        <v>330.666666666667</v>
      </c>
      <c r="P45" s="21" t="n">
        <f aca="false">P44</f>
        <v>150</v>
      </c>
      <c r="Q45" s="21" t="n">
        <f aca="false">D45+J45</f>
        <v>1713.55689946445</v>
      </c>
      <c r="R45" s="21" t="n">
        <f aca="false">+K45+E45</f>
        <v>318.582861993471</v>
      </c>
      <c r="S45" s="27" t="n">
        <f aca="false">+O45+P45+Q45+R45</f>
        <v>2512.80642812459</v>
      </c>
      <c r="T45" s="18" t="n">
        <f aca="false">+T44+E45+K45</f>
        <v>9394.58732952788</v>
      </c>
      <c r="U45" s="21" t="n">
        <f aca="false">Q45/(1+$C$4/12)^B45</f>
        <v>1376.16598193013</v>
      </c>
      <c r="V45" s="21" t="n">
        <f aca="false">R45/(1+$C$4/12)^B45</f>
        <v>255.855464874483</v>
      </c>
      <c r="W45" s="18"/>
      <c r="X45" s="21" t="n">
        <f aca="false">W45/(1+$C$4/12)^$B45</f>
        <v>0</v>
      </c>
      <c r="Y45" s="18" t="n">
        <f aca="false">S45-W45</f>
        <v>2512.80642812459</v>
      </c>
      <c r="Z45" s="21" t="n">
        <f aca="false">Y45/(1+$C$4/12)^$B45</f>
        <v>2018.04721316297</v>
      </c>
      <c r="AA45" s="21" t="n">
        <f aca="false">+U45+V45+AA44</f>
        <v>60017.747197997</v>
      </c>
    </row>
    <row r="46" customFormat="false" ht="12.75" hidden="false" customHeight="false" outlineLevel="0" collapsed="false">
      <c r="B46" s="29" t="n">
        <f aca="false">+B45+1</f>
        <v>34</v>
      </c>
      <c r="C46" s="23" t="n">
        <f aca="false">$C$3</f>
        <v>0.07875</v>
      </c>
      <c r="D46" s="24" t="n">
        <f aca="false">G45*C46/12</f>
        <v>1407.27370263783</v>
      </c>
      <c r="E46" s="24" t="n">
        <f aca="false">F46-D46</f>
        <v>187.878960108697</v>
      </c>
      <c r="F46" s="24" t="n">
        <f aca="false">F45</f>
        <v>1595.15266274653</v>
      </c>
      <c r="G46" s="24" t="n">
        <f aca="false">G45-E46</f>
        <v>214253.828108514</v>
      </c>
      <c r="I46" s="23" t="n">
        <f aca="false">I45</f>
        <v>0.0975</v>
      </c>
      <c r="J46" s="24" t="n">
        <f aca="false">M45*I46/12</f>
        <v>303.986358015029</v>
      </c>
      <c r="K46" s="24" t="n">
        <f aca="false">L46-J46</f>
        <v>133.000740696358</v>
      </c>
      <c r="L46" s="24" t="n">
        <f aca="false">L45</f>
        <v>436.987098711387</v>
      </c>
      <c r="M46" s="24" t="n">
        <f aca="false">M45-K46</f>
        <v>37280.7048611534</v>
      </c>
      <c r="O46" s="21" t="n">
        <f aca="false">O45</f>
        <v>330.666666666667</v>
      </c>
      <c r="P46" s="21" t="n">
        <f aca="false">P45</f>
        <v>150</v>
      </c>
      <c r="Q46" s="21" t="n">
        <f aca="false">D46+J46</f>
        <v>1711.26006065286</v>
      </c>
      <c r="R46" s="21" t="n">
        <f aca="false">+K46+E46</f>
        <v>320.879700805055</v>
      </c>
      <c r="S46" s="27" t="n">
        <f aca="false">+O46+P46+Q46+R46</f>
        <v>2512.80642812459</v>
      </c>
      <c r="T46" s="18" t="n">
        <f aca="false">+T45+E46+K46</f>
        <v>9715.46703033294</v>
      </c>
      <c r="U46" s="21" t="n">
        <f aca="false">Q46/(1+$C$4/12)^B46</f>
        <v>1365.21991328447</v>
      </c>
      <c r="V46" s="21" t="n">
        <f aca="false">R46/(1+$C$4/12)^B46</f>
        <v>255.993444468455</v>
      </c>
      <c r="W46" s="18"/>
      <c r="X46" s="21" t="n">
        <f aca="false">W46/(1+$C$4/12)^$B46</f>
        <v>0</v>
      </c>
      <c r="Y46" s="18" t="n">
        <f aca="false">S46-W46</f>
        <v>2512.80642812459</v>
      </c>
      <c r="Z46" s="21" t="n">
        <f aca="false">Y46/(1+$C$4/12)^$B46</f>
        <v>2004.68266208242</v>
      </c>
      <c r="AA46" s="21" t="n">
        <f aca="false">+U46+V46+AA45</f>
        <v>61638.9605557499</v>
      </c>
    </row>
    <row r="47" customFormat="false" ht="12.75" hidden="false" customHeight="false" outlineLevel="0" collapsed="false">
      <c r="B47" s="29" t="n">
        <f aca="false">+B46+1</f>
        <v>35</v>
      </c>
      <c r="C47" s="23" t="n">
        <f aca="false">$C$3</f>
        <v>0.07875</v>
      </c>
      <c r="D47" s="24" t="n">
        <f aca="false">G46*C47/12</f>
        <v>1406.04074696212</v>
      </c>
      <c r="E47" s="24" t="n">
        <f aca="false">F47-D47</f>
        <v>189.11191578441</v>
      </c>
      <c r="F47" s="24" t="n">
        <f aca="false">F46</f>
        <v>1595.15266274653</v>
      </c>
      <c r="G47" s="24" t="n">
        <f aca="false">G46-E47</f>
        <v>214064.716192729</v>
      </c>
      <c r="I47" s="23" t="n">
        <f aca="false">I46</f>
        <v>0.0975</v>
      </c>
      <c r="J47" s="24" t="n">
        <f aca="false">M46*I47/12</f>
        <v>302.905726996871</v>
      </c>
      <c r="K47" s="24" t="n">
        <f aca="false">L47-J47</f>
        <v>134.081371714516</v>
      </c>
      <c r="L47" s="24" t="n">
        <f aca="false">L46</f>
        <v>436.987098711387</v>
      </c>
      <c r="M47" s="24" t="n">
        <f aca="false">M46-K47</f>
        <v>37146.6234894389</v>
      </c>
      <c r="O47" s="21" t="n">
        <f aca="false">O46</f>
        <v>330.666666666667</v>
      </c>
      <c r="P47" s="21" t="n">
        <f aca="false">P46</f>
        <v>150</v>
      </c>
      <c r="Q47" s="21" t="n">
        <f aca="false">D47+J47</f>
        <v>1708.94647395899</v>
      </c>
      <c r="R47" s="21" t="n">
        <f aca="false">+K47+E47</f>
        <v>323.193287498926</v>
      </c>
      <c r="S47" s="27" t="n">
        <f aca="false">+O47+P47+Q47+R47</f>
        <v>2512.80642812459</v>
      </c>
      <c r="T47" s="18" t="n">
        <f aca="false">+T46+E47+K47</f>
        <v>10038.6603178319</v>
      </c>
      <c r="U47" s="21" t="n">
        <f aca="false">Q47/(1+$C$4/12)^B47</f>
        <v>1354.34519742369</v>
      </c>
      <c r="V47" s="21" t="n">
        <f aca="false">R47/(1+$C$4/12)^B47</f>
        <v>256.131648026237</v>
      </c>
      <c r="W47" s="18"/>
      <c r="X47" s="21" t="n">
        <f aca="false">W47/(1+$C$4/12)^$B47</f>
        <v>0</v>
      </c>
      <c r="Y47" s="18" t="n">
        <f aca="false">S47-W47</f>
        <v>2512.80642812459</v>
      </c>
      <c r="Z47" s="21" t="n">
        <f aca="false">Y47/(1+$C$4/12)^$B47</f>
        <v>1991.40661796267</v>
      </c>
      <c r="AA47" s="21" t="n">
        <f aca="false">+U47+V47+AA46</f>
        <v>63249.4374011998</v>
      </c>
    </row>
    <row r="48" customFormat="false" ht="12.75" hidden="false" customHeight="false" outlineLevel="0" collapsed="false">
      <c r="B48" s="29" t="n">
        <f aca="false">+B47+1</f>
        <v>36</v>
      </c>
      <c r="C48" s="23" t="n">
        <f aca="false">$C$3</f>
        <v>0.07875</v>
      </c>
      <c r="D48" s="24" t="n">
        <f aca="false">G47*C48/12</f>
        <v>1404.79970001479</v>
      </c>
      <c r="E48" s="24" t="n">
        <f aca="false">F48-D48</f>
        <v>190.352962731746</v>
      </c>
      <c r="F48" s="24" t="n">
        <f aca="false">F47</f>
        <v>1595.15266274653</v>
      </c>
      <c r="G48" s="30" t="n">
        <f aca="false">G47-E48</f>
        <v>213874.363229998</v>
      </c>
      <c r="I48" s="23" t="n">
        <f aca="false">I47</f>
        <v>0.0975</v>
      </c>
      <c r="J48" s="24" t="n">
        <f aca="false">M47*I48/12</f>
        <v>301.816315851691</v>
      </c>
      <c r="K48" s="24" t="n">
        <f aca="false">L48-J48</f>
        <v>135.170782859696</v>
      </c>
      <c r="L48" s="24" t="n">
        <f aca="false">L47</f>
        <v>436.987098711387</v>
      </c>
      <c r="M48" s="30" t="n">
        <f aca="false">M47-K48</f>
        <v>37011.4527065792</v>
      </c>
      <c r="O48" s="21" t="n">
        <f aca="false">O47</f>
        <v>330.666666666667</v>
      </c>
      <c r="P48" s="21" t="n">
        <f aca="false">P47</f>
        <v>150</v>
      </c>
      <c r="Q48" s="21" t="n">
        <f aca="false">D48+J48</f>
        <v>1706.61601586648</v>
      </c>
      <c r="R48" s="21" t="n">
        <f aca="false">+K48+E48</f>
        <v>325.523745591442</v>
      </c>
      <c r="S48" s="27" t="n">
        <f aca="false">+O48+P48+Q48+R48</f>
        <v>2512.80642812459</v>
      </c>
      <c r="T48" s="18" t="n">
        <f aca="false">+T47+E48+K48</f>
        <v>10364.1840634233</v>
      </c>
      <c r="U48" s="21" t="n">
        <f aca="false">Q48/(1+$C$4/12)^B48</f>
        <v>1343.54136000762</v>
      </c>
      <c r="V48" s="21" t="n">
        <f aca="false">R48/(1+$C$4/12)^B48</f>
        <v>256.27007586979</v>
      </c>
      <c r="W48" s="15" t="n">
        <f aca="false">(SUM(O37:O48)+SUM(Q37:Q48))*0.35</f>
        <v>8609.14289885612</v>
      </c>
      <c r="X48" s="21" t="n">
        <f aca="false">W48/(1+$C$4/12)^$B48</f>
        <v>6777.58760687386</v>
      </c>
      <c r="Y48" s="18" t="n">
        <f aca="false">S48-W48</f>
        <v>-6096.33647073153</v>
      </c>
      <c r="Z48" s="21" t="n">
        <f aca="false">Y48/(1+$C$4/12)^$B48</f>
        <v>-4799.36911220896</v>
      </c>
      <c r="AA48" s="21" t="n">
        <f aca="false">+U48+V48+AA47</f>
        <v>64849.2488370772</v>
      </c>
      <c r="AB48" s="18"/>
      <c r="AC48" s="18"/>
    </row>
    <row r="49" customFormat="false" ht="12.75" hidden="false" customHeight="false" outlineLevel="0" collapsed="false">
      <c r="A49" s="0" t="s">
        <v>42</v>
      </c>
      <c r="B49" s="29" t="n">
        <f aca="false">+B48+1</f>
        <v>37</v>
      </c>
      <c r="C49" s="23" t="n">
        <f aca="false">$C$3</f>
        <v>0.07875</v>
      </c>
      <c r="D49" s="24" t="n">
        <f aca="false">G48*C49/12</f>
        <v>1403.55050869686</v>
      </c>
      <c r="E49" s="24" t="n">
        <f aca="false">F49-D49</f>
        <v>191.602154049673</v>
      </c>
      <c r="F49" s="25" t="n">
        <f aca="false">F48</f>
        <v>1595.15266274653</v>
      </c>
      <c r="G49" s="24" t="n">
        <f aca="false">G48-E49</f>
        <v>213682.761075948</v>
      </c>
      <c r="I49" s="23" t="n">
        <f aca="false">I48</f>
        <v>0.0975</v>
      </c>
      <c r="J49" s="24" t="n">
        <f aca="false">M48*I49/12</f>
        <v>300.718053240956</v>
      </c>
      <c r="K49" s="24" t="n">
        <f aca="false">L49-J49</f>
        <v>136.269045470431</v>
      </c>
      <c r="L49" s="25" t="n">
        <f aca="false">L48</f>
        <v>436.987098711387</v>
      </c>
      <c r="M49" s="24" t="n">
        <f aca="false">M48-K49</f>
        <v>36875.1836611087</v>
      </c>
      <c r="O49" s="21" t="n">
        <f aca="false">O48</f>
        <v>330.666666666667</v>
      </c>
      <c r="P49" s="21" t="n">
        <f aca="false">P48</f>
        <v>150</v>
      </c>
      <c r="Q49" s="21" t="n">
        <f aca="false">D49+J49</f>
        <v>1704.26856193781</v>
      </c>
      <c r="R49" s="21" t="n">
        <f aca="false">+K49+E49</f>
        <v>327.871199520104</v>
      </c>
      <c r="S49" s="27" t="n">
        <f aca="false">+O49+P49+Q49+R49</f>
        <v>2512.80642812459</v>
      </c>
      <c r="T49" s="18" t="n">
        <f aca="false">+T48+E49+K49</f>
        <v>10692.0552629434</v>
      </c>
      <c r="U49" s="21" t="n">
        <f aca="false">Q49/(1+$C$4/12)^B49</f>
        <v>1332.80792983483</v>
      </c>
      <c r="V49" s="21" t="n">
        <f aca="false">R49/(1+$C$4/12)^B49</f>
        <v>256.408728321538</v>
      </c>
      <c r="W49" s="18"/>
      <c r="X49" s="21" t="n">
        <f aca="false">W49/(1+$C$4/12)^$B49</f>
        <v>0</v>
      </c>
      <c r="Y49" s="18" t="n">
        <f aca="false">S49-W49</f>
        <v>2512.80642812459</v>
      </c>
      <c r="Z49" s="21" t="n">
        <f aca="false">Y49/(1+$C$4/12)^$B49</f>
        <v>1965.11770993202</v>
      </c>
      <c r="AA49" s="21" t="n">
        <f aca="false">+U49+V49+AA48</f>
        <v>66438.4654952336</v>
      </c>
      <c r="AB49" s="18"/>
      <c r="AC49" s="18"/>
    </row>
    <row r="50" customFormat="false" ht="12.75" hidden="false" customHeight="false" outlineLevel="0" collapsed="false">
      <c r="B50" s="29" t="n">
        <f aca="false">+B49+1</f>
        <v>38</v>
      </c>
      <c r="C50" s="23" t="n">
        <f aca="false">$C$3</f>
        <v>0.07875</v>
      </c>
      <c r="D50" s="24" t="n">
        <f aca="false">G49*C50/12</f>
        <v>1402.29311956091</v>
      </c>
      <c r="E50" s="24" t="n">
        <f aca="false">F50-D50</f>
        <v>192.859543185624</v>
      </c>
      <c r="F50" s="24" t="n">
        <f aca="false">F49</f>
        <v>1595.15266274653</v>
      </c>
      <c r="G50" s="24" t="n">
        <f aca="false">G49-E50</f>
        <v>213489.901532762</v>
      </c>
      <c r="I50" s="23" t="n">
        <f aca="false">I49</f>
        <v>0.0975</v>
      </c>
      <c r="J50" s="24" t="n">
        <f aca="false">M49*I50/12</f>
        <v>299.610867246508</v>
      </c>
      <c r="K50" s="24" t="n">
        <f aca="false">L50-J50</f>
        <v>137.376231464879</v>
      </c>
      <c r="L50" s="24" t="n">
        <f aca="false">L49</f>
        <v>436.987098711387</v>
      </c>
      <c r="M50" s="24" t="n">
        <f aca="false">M49-K50</f>
        <v>36737.8074296439</v>
      </c>
      <c r="O50" s="21" t="n">
        <f aca="false">O49</f>
        <v>330.666666666667</v>
      </c>
      <c r="P50" s="21" t="n">
        <f aca="false">P49</f>
        <v>150</v>
      </c>
      <c r="Q50" s="21" t="n">
        <f aca="false">D50+J50</f>
        <v>1701.90398680742</v>
      </c>
      <c r="R50" s="21" t="n">
        <f aca="false">+K50+E50</f>
        <v>330.235774650502</v>
      </c>
      <c r="S50" s="27" t="n">
        <f aca="false">+O50+P50+Q50+R50</f>
        <v>2512.80642812459</v>
      </c>
      <c r="T50" s="18" t="n">
        <f aca="false">+T49+E50+K50</f>
        <v>11022.2910375939</v>
      </c>
      <c r="U50" s="21" t="n">
        <f aca="false">Q50/(1+$C$4/12)^B50</f>
        <v>1322.14443882181</v>
      </c>
      <c r="V50" s="21" t="n">
        <f aca="false">R50/(1+$C$4/12)^B50</f>
        <v>256.547605704377</v>
      </c>
      <c r="W50" s="18"/>
      <c r="X50" s="21" t="n">
        <f aca="false">W50/(1+$C$4/12)^$B50</f>
        <v>0</v>
      </c>
      <c r="Y50" s="18" t="n">
        <f aca="false">S50-W50</f>
        <v>2512.80642812459</v>
      </c>
      <c r="Z50" s="21" t="n">
        <f aca="false">Y50/(1+$C$4/12)^$B50</f>
        <v>1952.10368536293</v>
      </c>
      <c r="AA50" s="21" t="n">
        <f aca="false">+U50+V50+AA49</f>
        <v>68017.1575397598</v>
      </c>
    </row>
    <row r="51" customFormat="false" ht="12.75" hidden="false" customHeight="false" outlineLevel="0" collapsed="false">
      <c r="B51" s="29" t="n">
        <f aca="false">+B50+1</f>
        <v>39</v>
      </c>
      <c r="C51" s="23" t="n">
        <f aca="false">$C$3</f>
        <v>0.07875</v>
      </c>
      <c r="D51" s="24" t="n">
        <f aca="false">G50*C51/12</f>
        <v>1401.02747880875</v>
      </c>
      <c r="E51" s="24" t="n">
        <f aca="false">F51-D51</f>
        <v>194.12518393778</v>
      </c>
      <c r="F51" s="24" t="n">
        <f aca="false">F50</f>
        <v>1595.15266274653</v>
      </c>
      <c r="G51" s="24" t="n">
        <f aca="false">G50-E51</f>
        <v>213295.776348824</v>
      </c>
      <c r="I51" s="23" t="n">
        <f aca="false">I50</f>
        <v>0.0975</v>
      </c>
      <c r="J51" s="24" t="n">
        <f aca="false">M50*I51/12</f>
        <v>298.494685365856</v>
      </c>
      <c r="K51" s="24" t="n">
        <f aca="false">L51-J51</f>
        <v>138.492413345531</v>
      </c>
      <c r="L51" s="24" t="n">
        <f aca="false">L50</f>
        <v>436.987098711387</v>
      </c>
      <c r="M51" s="24" t="n">
        <f aca="false">M50-K51</f>
        <v>36599.3150162983</v>
      </c>
      <c r="O51" s="21" t="n">
        <f aca="false">O50</f>
        <v>330.666666666667</v>
      </c>
      <c r="P51" s="21" t="n">
        <f aca="false">P50</f>
        <v>150</v>
      </c>
      <c r="Q51" s="21" t="n">
        <f aca="false">D51+J51</f>
        <v>1699.52216417461</v>
      </c>
      <c r="R51" s="21" t="n">
        <f aca="false">+K51+E51</f>
        <v>332.61759728331</v>
      </c>
      <c r="S51" s="27" t="n">
        <f aca="false">+O51+P51+Q51+R51</f>
        <v>2512.80642812459</v>
      </c>
      <c r="T51" s="18" t="n">
        <f aca="false">+T50+E51+K51</f>
        <v>11354.9086348772</v>
      </c>
      <c r="U51" s="21" t="n">
        <f aca="false">Q51/(1+$C$4/12)^B51</f>
        <v>1311.55042198236</v>
      </c>
      <c r="V51" s="21" t="n">
        <f aca="false">R51/(1+$C$4/12)^B51</f>
        <v>256.686708341667</v>
      </c>
      <c r="W51" s="18"/>
      <c r="X51" s="21" t="n">
        <f aca="false">W51/(1+$C$4/12)^$B51</f>
        <v>0</v>
      </c>
      <c r="Y51" s="18" t="n">
        <f aca="false">S51-W51</f>
        <v>2512.80642812459</v>
      </c>
      <c r="Z51" s="21" t="n">
        <f aca="false">Y51/(1+$C$4/12)^$B51</f>
        <v>1939.17584638702</v>
      </c>
      <c r="AA51" s="21" t="n">
        <f aca="false">+U51+V51+AA50</f>
        <v>69585.3946700838</v>
      </c>
    </row>
    <row r="52" customFormat="false" ht="12.75" hidden="false" customHeight="false" outlineLevel="0" collapsed="false">
      <c r="B52" s="29" t="n">
        <f aca="false">+B51+1</f>
        <v>40</v>
      </c>
      <c r="C52" s="23" t="n">
        <f aca="false">$C$3</f>
        <v>0.07875</v>
      </c>
      <c r="D52" s="24" t="n">
        <f aca="false">G51*C52/12</f>
        <v>1399.75353228916</v>
      </c>
      <c r="E52" s="24" t="n">
        <f aca="false">F52-D52</f>
        <v>195.399130457371</v>
      </c>
      <c r="F52" s="24" t="n">
        <f aca="false">F51</f>
        <v>1595.15266274653</v>
      </c>
      <c r="G52" s="24" t="n">
        <f aca="false">G51-E52</f>
        <v>213100.377218367</v>
      </c>
      <c r="I52" s="23" t="n">
        <f aca="false">I51</f>
        <v>0.0975</v>
      </c>
      <c r="J52" s="24" t="n">
        <f aca="false">M51*I52/12</f>
        <v>297.369434507424</v>
      </c>
      <c r="K52" s="24" t="n">
        <f aca="false">L52-J52</f>
        <v>139.617664203963</v>
      </c>
      <c r="L52" s="24" t="n">
        <f aca="false">L51</f>
        <v>436.987098711387</v>
      </c>
      <c r="M52" s="24" t="n">
        <f aca="false">M51-K52</f>
        <v>36459.6973520944</v>
      </c>
      <c r="O52" s="21" t="n">
        <f aca="false">O51</f>
        <v>330.666666666667</v>
      </c>
      <c r="P52" s="21" t="n">
        <f aca="false">P51</f>
        <v>150</v>
      </c>
      <c r="Q52" s="21" t="n">
        <f aca="false">D52+J52</f>
        <v>1697.12296679658</v>
      </c>
      <c r="R52" s="21" t="n">
        <f aca="false">+K52+E52</f>
        <v>335.016794661334</v>
      </c>
      <c r="S52" s="27" t="n">
        <f aca="false">+O52+P52+Q52+R52</f>
        <v>2512.80642812459</v>
      </c>
      <c r="T52" s="18" t="n">
        <f aca="false">+T51+E52+K52</f>
        <v>11689.9254295386</v>
      </c>
      <c r="U52" s="21" t="n">
        <f aca="false">Q52/(1+$C$4/12)^B52</f>
        <v>1301.02541740703</v>
      </c>
      <c r="V52" s="21" t="n">
        <f aca="false">R52/(1+$C$4/12)^B52</f>
        <v>256.826036557238</v>
      </c>
      <c r="W52" s="18"/>
      <c r="X52" s="21" t="n">
        <f aca="false">W52/(1+$C$4/12)^$B52</f>
        <v>0</v>
      </c>
      <c r="Y52" s="18" t="n">
        <f aca="false">S52-W52</f>
        <v>2512.80642812459</v>
      </c>
      <c r="Z52" s="21" t="n">
        <f aca="false">Y52/(1+$C$4/12)^$B52</f>
        <v>1926.33362223876</v>
      </c>
      <c r="AA52" s="21" t="n">
        <f aca="false">+U52+V52+AA51</f>
        <v>71143.2461240481</v>
      </c>
    </row>
    <row r="53" customFormat="false" ht="12.75" hidden="false" customHeight="false" outlineLevel="0" collapsed="false">
      <c r="B53" s="29" t="n">
        <f aca="false">+B52+1</f>
        <v>41</v>
      </c>
      <c r="C53" s="23" t="n">
        <f aca="false">$C$3</f>
        <v>0.07875</v>
      </c>
      <c r="D53" s="24" t="n">
        <f aca="false">G52*C53/12</f>
        <v>1398.47122549553</v>
      </c>
      <c r="E53" s="24" t="n">
        <f aca="false">F53-D53</f>
        <v>196.681437250998</v>
      </c>
      <c r="F53" s="24" t="n">
        <f aca="false">F52</f>
        <v>1595.15266274653</v>
      </c>
      <c r="G53" s="24" t="n">
        <f aca="false">G52-E53</f>
        <v>212903.695781116</v>
      </c>
      <c r="I53" s="23" t="n">
        <f aca="false">I52</f>
        <v>0.0975</v>
      </c>
      <c r="J53" s="24" t="n">
        <f aca="false">M52*I53/12</f>
        <v>296.235040985767</v>
      </c>
      <c r="K53" s="24" t="n">
        <f aca="false">L53-J53</f>
        <v>140.75205772562</v>
      </c>
      <c r="L53" s="24" t="n">
        <f aca="false">L52</f>
        <v>436.987098711387</v>
      </c>
      <c r="M53" s="24" t="n">
        <f aca="false">M52-K53</f>
        <v>36318.9452943687</v>
      </c>
      <c r="O53" s="21" t="n">
        <f aca="false">O52</f>
        <v>330.666666666667</v>
      </c>
      <c r="P53" s="21" t="n">
        <f aca="false">P52</f>
        <v>150</v>
      </c>
      <c r="Q53" s="21" t="n">
        <f aca="false">D53+J53</f>
        <v>1694.7062664813</v>
      </c>
      <c r="R53" s="21" t="n">
        <f aca="false">+K53+E53</f>
        <v>337.433494976618</v>
      </c>
      <c r="S53" s="27" t="n">
        <f aca="false">+O53+P53+Q53+R53</f>
        <v>2512.80642812459</v>
      </c>
      <c r="T53" s="18" t="n">
        <f aca="false">+T52+E53+K53</f>
        <v>12027.3589245152</v>
      </c>
      <c r="U53" s="21" t="n">
        <f aca="false">Q53/(1+$C$4/12)^B53</f>
        <v>1290.56896624276</v>
      </c>
      <c r="V53" s="21" t="n">
        <f aca="false">R53/(1+$C$4/12)^B53</f>
        <v>256.965590675391</v>
      </c>
      <c r="W53" s="18"/>
      <c r="X53" s="21" t="n">
        <f aca="false">W53/(1+$C$4/12)^$B53</f>
        <v>0</v>
      </c>
      <c r="Y53" s="18" t="n">
        <f aca="false">S53-W53</f>
        <v>2512.80642812459</v>
      </c>
      <c r="Z53" s="21" t="n">
        <f aca="false">Y53/(1+$C$4/12)^$B53</f>
        <v>1913.57644593255</v>
      </c>
      <c r="AA53" s="21" t="n">
        <f aca="false">+U53+V53+AA52</f>
        <v>72690.7806809662</v>
      </c>
    </row>
    <row r="54" customFormat="false" ht="12.75" hidden="false" customHeight="false" outlineLevel="0" collapsed="false">
      <c r="B54" s="29" t="n">
        <f aca="false">+B53+1</f>
        <v>42</v>
      </c>
      <c r="C54" s="23" t="n">
        <f aca="false">$C$3</f>
        <v>0.07875</v>
      </c>
      <c r="D54" s="24" t="n">
        <f aca="false">G53*C54/12</f>
        <v>1397.18050356357</v>
      </c>
      <c r="E54" s="24" t="n">
        <f aca="false">F54-D54</f>
        <v>197.972159182957</v>
      </c>
      <c r="F54" s="24" t="n">
        <f aca="false">F53</f>
        <v>1595.15266274653</v>
      </c>
      <c r="G54" s="24" t="n">
        <f aca="false">G53-E54</f>
        <v>212705.723621933</v>
      </c>
      <c r="I54" s="23" t="n">
        <f aca="false">I53</f>
        <v>0.0975</v>
      </c>
      <c r="J54" s="24" t="n">
        <f aca="false">M53*I54/12</f>
        <v>295.091430516746</v>
      </c>
      <c r="K54" s="24" t="n">
        <f aca="false">L54-J54</f>
        <v>141.895668194641</v>
      </c>
      <c r="L54" s="24" t="n">
        <f aca="false">L53</f>
        <v>436.987098711387</v>
      </c>
      <c r="M54" s="24" t="n">
        <f aca="false">M53-K54</f>
        <v>36177.0496261741</v>
      </c>
      <c r="O54" s="21" t="n">
        <f aca="false">O53</f>
        <v>330.666666666667</v>
      </c>
      <c r="P54" s="21" t="n">
        <f aca="false">P53</f>
        <v>150</v>
      </c>
      <c r="Q54" s="21" t="n">
        <f aca="false">D54+J54</f>
        <v>1692.27193408032</v>
      </c>
      <c r="R54" s="21" t="n">
        <f aca="false">+K54+E54</f>
        <v>339.867827377598</v>
      </c>
      <c r="S54" s="27" t="n">
        <f aca="false">+O54+P54+Q54+R54</f>
        <v>2512.80642812459</v>
      </c>
      <c r="T54" s="18" t="n">
        <f aca="false">+T53+E54+K54</f>
        <v>12367.2267518928</v>
      </c>
      <c r="U54" s="21" t="n">
        <f aca="false">Q54/(1+$C$4/12)^B54</f>
        <v>1280.18061267263</v>
      </c>
      <c r="V54" s="21" t="n">
        <f aca="false">R54/(1+$C$4/12)^B54</f>
        <v>257.105371020896</v>
      </c>
      <c r="W54" s="18"/>
      <c r="X54" s="21" t="n">
        <f aca="false">W54/(1+$C$4/12)^$B54</f>
        <v>0</v>
      </c>
      <c r="Y54" s="18" t="n">
        <f aca="false">S54-W54</f>
        <v>2512.80642812459</v>
      </c>
      <c r="Z54" s="21" t="n">
        <f aca="false">Y54/(1+$C$4/12)^$B54</f>
        <v>1900.90375423763</v>
      </c>
      <c r="AA54" s="21" t="n">
        <f aca="false">+U54+V54+AA53</f>
        <v>74228.0666646598</v>
      </c>
    </row>
    <row r="55" customFormat="false" ht="12.75" hidden="false" customHeight="false" outlineLevel="0" collapsed="false">
      <c r="B55" s="29" t="n">
        <f aca="false">+B54+1</f>
        <v>43</v>
      </c>
      <c r="C55" s="23" t="n">
        <f aca="false">$C$3</f>
        <v>0.07875</v>
      </c>
      <c r="D55" s="24" t="n">
        <f aca="false">G54*C55/12</f>
        <v>1395.88131126894</v>
      </c>
      <c r="E55" s="24" t="n">
        <f aca="false">F55-D55</f>
        <v>199.271351477596</v>
      </c>
      <c r="F55" s="24" t="n">
        <f aca="false">F54</f>
        <v>1595.15266274653</v>
      </c>
      <c r="G55" s="24" t="n">
        <f aca="false">G54-E55</f>
        <v>212506.452270456</v>
      </c>
      <c r="I55" s="23" t="n">
        <f aca="false">I54</f>
        <v>0.0975</v>
      </c>
      <c r="J55" s="24" t="n">
        <f aca="false">M54*I55/12</f>
        <v>293.938528212665</v>
      </c>
      <c r="K55" s="24" t="n">
        <f aca="false">L55-J55</f>
        <v>143.048570498722</v>
      </c>
      <c r="L55" s="24" t="n">
        <f aca="false">L54</f>
        <v>436.987098711387</v>
      </c>
      <c r="M55" s="24" t="n">
        <f aca="false">M54-K55</f>
        <v>36034.0010556754</v>
      </c>
      <c r="O55" s="21" t="n">
        <f aca="false">O54</f>
        <v>330.666666666667</v>
      </c>
      <c r="P55" s="21" t="n">
        <f aca="false">P54</f>
        <v>150</v>
      </c>
      <c r="Q55" s="21" t="n">
        <f aca="false">D55+J55</f>
        <v>1689.8198394816</v>
      </c>
      <c r="R55" s="21" t="n">
        <f aca="false">+K55+E55</f>
        <v>342.319921976318</v>
      </c>
      <c r="S55" s="27" t="n">
        <f aca="false">+O55+P55+Q55+R55</f>
        <v>2512.80642812459</v>
      </c>
      <c r="T55" s="18" t="n">
        <f aca="false">+T54+E55+K55</f>
        <v>12709.5466738691</v>
      </c>
      <c r="U55" s="21" t="n">
        <f aca="false">Q55/(1+$C$4/12)^B55</f>
        <v>1269.85990389577</v>
      </c>
      <c r="V55" s="21" t="n">
        <f aca="false">R55/(1+$C$4/12)^B55</f>
        <v>257.245377918992</v>
      </c>
      <c r="W55" s="18"/>
      <c r="X55" s="21" t="n">
        <f aca="false">W55/(1+$C$4/12)^$B55</f>
        <v>0</v>
      </c>
      <c r="Y55" s="18" t="n">
        <f aca="false">S55-W55</f>
        <v>2512.80642812459</v>
      </c>
      <c r="Z55" s="21" t="n">
        <f aca="false">Y55/(1+$C$4/12)^$B55</f>
        <v>1888.31498765327</v>
      </c>
      <c r="AA55" s="21" t="n">
        <f aca="false">+U55+V55+AA54</f>
        <v>75755.1719464745</v>
      </c>
    </row>
    <row r="56" customFormat="false" ht="12.75" hidden="false" customHeight="false" outlineLevel="0" collapsed="false">
      <c r="B56" s="29" t="n">
        <f aca="false">+B55+1</f>
        <v>44</v>
      </c>
      <c r="C56" s="23" t="n">
        <f aca="false">$C$3</f>
        <v>0.07875</v>
      </c>
      <c r="D56" s="24" t="n">
        <f aca="false">G55*C56/12</f>
        <v>1394.57359302486</v>
      </c>
      <c r="E56" s="24" t="n">
        <f aca="false">F56-D56</f>
        <v>200.579069721667</v>
      </c>
      <c r="F56" s="24" t="n">
        <f aca="false">F55</f>
        <v>1595.15266274653</v>
      </c>
      <c r="G56" s="24" t="n">
        <f aca="false">G55-E56</f>
        <v>212305.873200734</v>
      </c>
      <c r="I56" s="23" t="n">
        <f aca="false">I55</f>
        <v>0.0975</v>
      </c>
      <c r="J56" s="24" t="n">
        <f aca="false">M55*I56/12</f>
        <v>292.776258577362</v>
      </c>
      <c r="K56" s="24" t="n">
        <f aca="false">L56-J56</f>
        <v>144.210840134025</v>
      </c>
      <c r="L56" s="24" t="n">
        <f aca="false">L55</f>
        <v>436.987098711387</v>
      </c>
      <c r="M56" s="24" t="n">
        <f aca="false">M55-K56</f>
        <v>35889.7902155414</v>
      </c>
      <c r="O56" s="21" t="n">
        <f aca="false">O55</f>
        <v>330.666666666667</v>
      </c>
      <c r="P56" s="21" t="n">
        <f aca="false">P55</f>
        <v>150</v>
      </c>
      <c r="Q56" s="21" t="n">
        <f aca="false">D56+J56</f>
        <v>1687.34985160223</v>
      </c>
      <c r="R56" s="21" t="n">
        <f aca="false">+K56+E56</f>
        <v>344.789909855692</v>
      </c>
      <c r="S56" s="27" t="n">
        <f aca="false">+O56+P56+Q56+R56</f>
        <v>2512.80642812459</v>
      </c>
      <c r="T56" s="18" t="n">
        <f aca="false">+T55+E56+K56</f>
        <v>13054.3365837248</v>
      </c>
      <c r="U56" s="21" t="n">
        <f aca="false">Q56/(1+$C$4/12)^B56</f>
        <v>1259.60639010735</v>
      </c>
      <c r="V56" s="21" t="n">
        <f aca="false">R56/(1+$C$4/12)^B56</f>
        <v>257.385611695391</v>
      </c>
      <c r="W56" s="18"/>
      <c r="X56" s="21" t="n">
        <f aca="false">W56/(1+$C$4/12)^$B56</f>
        <v>0</v>
      </c>
      <c r="Y56" s="18" t="n">
        <f aca="false">S56-W56</f>
        <v>2512.80642812459</v>
      </c>
      <c r="Z56" s="21" t="n">
        <f aca="false">Y56/(1+$C$4/12)^$B56</f>
        <v>1875.80959038405</v>
      </c>
      <c r="AA56" s="21" t="n">
        <f aca="false">+U56+V56+AA55</f>
        <v>77272.1639482773</v>
      </c>
    </row>
    <row r="57" customFormat="false" ht="12.75" hidden="false" customHeight="false" outlineLevel="0" collapsed="false">
      <c r="B57" s="29" t="n">
        <f aca="false">+B56+1</f>
        <v>45</v>
      </c>
      <c r="C57" s="23" t="n">
        <f aca="false">$C$3</f>
        <v>0.07875</v>
      </c>
      <c r="D57" s="24" t="n">
        <f aca="false">G56*C57/12</f>
        <v>1393.25729287982</v>
      </c>
      <c r="E57" s="24" t="n">
        <f aca="false">F57-D57</f>
        <v>201.895369866716</v>
      </c>
      <c r="F57" s="24" t="n">
        <f aca="false">F56</f>
        <v>1595.15266274653</v>
      </c>
      <c r="G57" s="24" t="n">
        <f aca="false">G56-E57</f>
        <v>212103.977830867</v>
      </c>
      <c r="I57" s="23" t="n">
        <f aca="false">I56</f>
        <v>0.0975</v>
      </c>
      <c r="J57" s="24" t="n">
        <f aca="false">M56*I57/12</f>
        <v>291.604545501273</v>
      </c>
      <c r="K57" s="24" t="n">
        <f aca="false">L57-J57</f>
        <v>145.382553210113</v>
      </c>
      <c r="L57" s="24" t="n">
        <f aca="false">L56</f>
        <v>436.987098711387</v>
      </c>
      <c r="M57" s="24" t="n">
        <f aca="false">M56-K57</f>
        <v>35744.4076623312</v>
      </c>
      <c r="O57" s="21" t="n">
        <f aca="false">O56</f>
        <v>330.666666666667</v>
      </c>
      <c r="P57" s="21" t="n">
        <f aca="false">P56</f>
        <v>150</v>
      </c>
      <c r="Q57" s="21" t="n">
        <f aca="false">D57+J57</f>
        <v>1684.86183838109</v>
      </c>
      <c r="R57" s="21" t="n">
        <f aca="false">+K57+E57</f>
        <v>347.277923076829</v>
      </c>
      <c r="S57" s="27" t="n">
        <f aca="false">+O57+P57+Q57+R57</f>
        <v>2512.80642812459</v>
      </c>
      <c r="T57" s="18" t="n">
        <f aca="false">+T56+E57+K57</f>
        <v>13401.6145068016</v>
      </c>
      <c r="U57" s="21" t="n">
        <f aca="false">Q57/(1+$C$4/12)^B57</f>
        <v>1249.41962447876</v>
      </c>
      <c r="V57" s="21" t="n">
        <f aca="false">R57/(1+$C$4/12)^B57</f>
        <v>257.526072676279</v>
      </c>
      <c r="W57" s="18"/>
      <c r="X57" s="21" t="n">
        <f aca="false">W57/(1+$C$4/12)^$B57</f>
        <v>0</v>
      </c>
      <c r="Y57" s="18" t="n">
        <f aca="false">S57-W57</f>
        <v>2512.80642812459</v>
      </c>
      <c r="Z57" s="21" t="n">
        <f aca="false">Y57/(1+$C$4/12)^$B57</f>
        <v>1863.38701031528</v>
      </c>
      <c r="AA57" s="21" t="n">
        <f aca="false">+U57+V57+AA56</f>
        <v>78779.1096454323</v>
      </c>
    </row>
    <row r="58" customFormat="false" ht="12.75" hidden="false" customHeight="false" outlineLevel="0" collapsed="false">
      <c r="B58" s="29" t="n">
        <f aca="false">+B57+1</f>
        <v>46</v>
      </c>
      <c r="C58" s="23" t="n">
        <f aca="false">$C$3</f>
        <v>0.07875</v>
      </c>
      <c r="D58" s="24" t="n">
        <f aca="false">G57*C58/12</f>
        <v>1391.93235451507</v>
      </c>
      <c r="E58" s="24" t="n">
        <f aca="false">F58-D58</f>
        <v>203.220308231466</v>
      </c>
      <c r="F58" s="24" t="n">
        <f aca="false">F57</f>
        <v>1595.15266274653</v>
      </c>
      <c r="G58" s="24" t="n">
        <f aca="false">G57-E58</f>
        <v>211900.757522636</v>
      </c>
      <c r="I58" s="23" t="n">
        <f aca="false">I57</f>
        <v>0.0975</v>
      </c>
      <c r="J58" s="24" t="n">
        <f aca="false">M57*I58/12</f>
        <v>290.423312256441</v>
      </c>
      <c r="K58" s="24" t="n">
        <f aca="false">L58-J58</f>
        <v>146.563786454946</v>
      </c>
      <c r="L58" s="24" t="n">
        <f aca="false">L57</f>
        <v>436.987098711387</v>
      </c>
      <c r="M58" s="24" t="n">
        <f aca="false">M57-K58</f>
        <v>35597.8438758763</v>
      </c>
      <c r="O58" s="21" t="n">
        <f aca="false">O57</f>
        <v>330.666666666667</v>
      </c>
      <c r="P58" s="21" t="n">
        <f aca="false">P57</f>
        <v>150</v>
      </c>
      <c r="Q58" s="21" t="n">
        <f aca="false">D58+J58</f>
        <v>1682.35566677151</v>
      </c>
      <c r="R58" s="21" t="n">
        <f aca="false">+K58+E58</f>
        <v>349.784094686412</v>
      </c>
      <c r="S58" s="27" t="n">
        <f aca="false">+O58+P58+Q58+R58</f>
        <v>2512.80642812459</v>
      </c>
      <c r="T58" s="18" t="n">
        <f aca="false">+T57+E58+K58</f>
        <v>13751.398601488</v>
      </c>
      <c r="U58" s="21" t="n">
        <f aca="false">Q58/(1+$C$4/12)^B58</f>
        <v>1239.29916313789</v>
      </c>
      <c r="V58" s="21" t="n">
        <f aca="false">R58/(1+$C$4/12)^B58</f>
        <v>257.66676118831</v>
      </c>
      <c r="W58" s="18"/>
      <c r="X58" s="21" t="n">
        <f aca="false">W58/(1+$C$4/12)^$B58</f>
        <v>0</v>
      </c>
      <c r="Y58" s="18" t="n">
        <f aca="false">S58-W58</f>
        <v>2512.80642812459</v>
      </c>
      <c r="Z58" s="21" t="n">
        <f aca="false">Y58/(1+$C$4/12)^$B58</f>
        <v>1851.04669898869</v>
      </c>
      <c r="AA58" s="21" t="n">
        <f aca="false">+U58+V58+AA57</f>
        <v>80276.0755697585</v>
      </c>
    </row>
    <row r="59" customFormat="false" ht="12.75" hidden="false" customHeight="false" outlineLevel="0" collapsed="false">
      <c r="B59" s="29" t="n">
        <f aca="false">+B58+1</f>
        <v>47</v>
      </c>
      <c r="C59" s="23" t="n">
        <f aca="false">$C$3</f>
        <v>0.07875</v>
      </c>
      <c r="D59" s="24" t="n">
        <f aca="false">G58*C59/12</f>
        <v>1390.5987212423</v>
      </c>
      <c r="E59" s="24" t="n">
        <f aca="false">F59-D59</f>
        <v>204.553941504235</v>
      </c>
      <c r="F59" s="24" t="n">
        <f aca="false">F58</f>
        <v>1595.15266274653</v>
      </c>
      <c r="G59" s="24" t="n">
        <f aca="false">G58-E59</f>
        <v>211696.203581131</v>
      </c>
      <c r="I59" s="23" t="n">
        <f aca="false">I58</f>
        <v>0.0975</v>
      </c>
      <c r="J59" s="24" t="n">
        <f aca="false">M58*I59/12</f>
        <v>289.232481491495</v>
      </c>
      <c r="K59" s="24" t="n">
        <f aca="false">L59-J59</f>
        <v>147.754617219892</v>
      </c>
      <c r="L59" s="24" t="n">
        <f aca="false">L58</f>
        <v>436.987098711387</v>
      </c>
      <c r="M59" s="24" t="n">
        <f aca="false">M58-K59</f>
        <v>35450.0892586564</v>
      </c>
      <c r="O59" s="21" t="n">
        <f aca="false">O58</f>
        <v>330.666666666667</v>
      </c>
      <c r="P59" s="21" t="n">
        <f aca="false">P58</f>
        <v>150</v>
      </c>
      <c r="Q59" s="21" t="n">
        <f aca="false">D59+J59</f>
        <v>1679.83120273379</v>
      </c>
      <c r="R59" s="21" t="n">
        <f aca="false">+K59+E59</f>
        <v>352.308558724127</v>
      </c>
      <c r="S59" s="27" t="n">
        <f aca="false">+O59+P59+Q59+R59</f>
        <v>2512.80642812459</v>
      </c>
      <c r="T59" s="18" t="n">
        <f aca="false">+T58+E59+K59</f>
        <v>14103.7071602121</v>
      </c>
      <c r="U59" s="21" t="n">
        <f aca="false">Q59/(1+$C$4/12)^B59</f>
        <v>1229.24456514953</v>
      </c>
      <c r="V59" s="21" t="n">
        <f aca="false">R59/(1+$C$4/12)^B59</f>
        <v>257.807677558617</v>
      </c>
      <c r="W59" s="18"/>
      <c r="X59" s="21" t="n">
        <f aca="false">W59/(1+$C$4/12)^$B59</f>
        <v>0</v>
      </c>
      <c r="Y59" s="18" t="n">
        <f aca="false">S59-W59</f>
        <v>2512.80642812459</v>
      </c>
      <c r="Z59" s="21" t="n">
        <f aca="false">Y59/(1+$C$4/12)^$B59</f>
        <v>1838.78811157817</v>
      </c>
      <c r="AA59" s="21" t="n">
        <f aca="false">+U59+V59+AA58</f>
        <v>81763.1278124666</v>
      </c>
    </row>
    <row r="60" customFormat="false" ht="12.75" hidden="false" customHeight="false" outlineLevel="0" collapsed="false">
      <c r="B60" s="29" t="n">
        <f aca="false">+B59+1</f>
        <v>48</v>
      </c>
      <c r="C60" s="23" t="n">
        <f aca="false">$C$3</f>
        <v>0.07875</v>
      </c>
      <c r="D60" s="24" t="n">
        <f aca="false">G59*C60/12</f>
        <v>1389.25633600118</v>
      </c>
      <c r="E60" s="24" t="n">
        <f aca="false">F60-D60</f>
        <v>205.896326745356</v>
      </c>
      <c r="F60" s="24" t="n">
        <f aca="false">F59</f>
        <v>1595.15266274653</v>
      </c>
      <c r="G60" s="24" t="n">
        <f aca="false">G59-E60</f>
        <v>211490.307254386</v>
      </c>
      <c r="I60" s="23" t="n">
        <f aca="false">I59</f>
        <v>0.0975</v>
      </c>
      <c r="J60" s="24" t="n">
        <f aca="false">M59*I60/12</f>
        <v>288.031975226583</v>
      </c>
      <c r="K60" s="24" t="n">
        <f aca="false">L60-J60</f>
        <v>148.955123484804</v>
      </c>
      <c r="L60" s="24" t="n">
        <f aca="false">L59</f>
        <v>436.987098711387</v>
      </c>
      <c r="M60" s="24" t="n">
        <f aca="false">M59-K60</f>
        <v>35301.1341351716</v>
      </c>
      <c r="O60" s="21" t="n">
        <f aca="false">O59</f>
        <v>330.666666666667</v>
      </c>
      <c r="P60" s="21" t="n">
        <f aca="false">P59</f>
        <v>150</v>
      </c>
      <c r="Q60" s="21" t="n">
        <f aca="false">D60+J60</f>
        <v>1677.28831122776</v>
      </c>
      <c r="R60" s="21" t="n">
        <f aca="false">+K60+E60</f>
        <v>354.85145023016</v>
      </c>
      <c r="S60" s="27" t="n">
        <f aca="false">+O60+P60+Q60+R60</f>
        <v>2512.80642812459</v>
      </c>
      <c r="T60" s="18" t="n">
        <f aca="false">+T59+E60+K60</f>
        <v>14458.5586104423</v>
      </c>
      <c r="U60" s="21" t="n">
        <f aca="false">Q60/(1+$C$4/12)^B60</f>
        <v>1219.25539249594</v>
      </c>
      <c r="V60" s="21" t="n">
        <f aca="false">R60/(1+$C$4/12)^B60</f>
        <v>257.948822114803</v>
      </c>
      <c r="W60" s="15" t="n">
        <f aca="false">(SUM(O49:O60)+SUM(Q49:Q60))*0.35</f>
        <v>8490.75590666661</v>
      </c>
      <c r="X60" s="21" t="n">
        <f aca="false">W60/(1+$C$4/12)^$B60</f>
        <v>6172.10521069699</v>
      </c>
      <c r="Y60" s="18" t="n">
        <f aca="false">S60-W60</f>
        <v>-5977.94947854202</v>
      </c>
      <c r="Z60" s="21" t="n">
        <f aca="false">Y60/(1+$C$4/12)^$B60</f>
        <v>-4345.49450383126</v>
      </c>
      <c r="AA60" s="21" t="n">
        <f aca="false">+U60+V60+AA59</f>
        <v>83240.3320270774</v>
      </c>
    </row>
    <row r="61" customFormat="false" ht="12.75" hidden="false" customHeight="false" outlineLevel="0" collapsed="false">
      <c r="A61" s="0" t="s">
        <v>43</v>
      </c>
      <c r="B61" s="29" t="n">
        <f aca="false">+B60+1</f>
        <v>49</v>
      </c>
      <c r="C61" s="23" t="n">
        <f aca="false">$C$3</f>
        <v>0.07875</v>
      </c>
      <c r="D61" s="24" t="n">
        <f aca="false">G60*C61/12</f>
        <v>1387.90514135691</v>
      </c>
      <c r="E61" s="24" t="n">
        <f aca="false">F61-D61</f>
        <v>207.247521389623</v>
      </c>
      <c r="F61" s="24" t="n">
        <f aca="false">F60</f>
        <v>1595.15266274653</v>
      </c>
      <c r="G61" s="24" t="n">
        <f aca="false">G60-E61</f>
        <v>211283.059732996</v>
      </c>
      <c r="I61" s="23" t="n">
        <f aca="false">I60</f>
        <v>0.0975</v>
      </c>
      <c r="J61" s="24" t="n">
        <f aca="false">M60*I61/12</f>
        <v>286.821714848269</v>
      </c>
      <c r="K61" s="24" t="n">
        <f aca="false">L61-J61</f>
        <v>150.165383863118</v>
      </c>
      <c r="L61" s="24" t="n">
        <f aca="false">L60</f>
        <v>436.987098711387</v>
      </c>
      <c r="M61" s="24" t="n">
        <f aca="false">M60-K61</f>
        <v>35150.9687513085</v>
      </c>
      <c r="O61" s="21" t="n">
        <f aca="false">O60</f>
        <v>330.666666666667</v>
      </c>
      <c r="P61" s="21" t="n">
        <f aca="false">P60</f>
        <v>150</v>
      </c>
      <c r="Q61" s="21" t="n">
        <f aca="false">D61+J61</f>
        <v>1674.72685620518</v>
      </c>
      <c r="R61" s="21" t="n">
        <f aca="false">+K61+E61</f>
        <v>357.412905252741</v>
      </c>
      <c r="S61" s="27" t="n">
        <f aca="false">+O61+P61+Q61+R61</f>
        <v>2512.80642812459</v>
      </c>
      <c r="T61" s="18" t="n">
        <f aca="false">+T60+E61+K61</f>
        <v>14815.9715156951</v>
      </c>
      <c r="U61" s="21" t="n">
        <f aca="false">Q61/(1+$C$4/12)^B61</f>
        <v>1209.33121005751</v>
      </c>
      <c r="V61" s="21" t="n">
        <f aca="false">R61/(1+$C$4/12)^B61</f>
        <v>258.090195184947</v>
      </c>
      <c r="W61" s="18"/>
      <c r="X61" s="21" t="n">
        <f aca="false">W61/(1+$C$4/12)^$B61</f>
        <v>0</v>
      </c>
      <c r="Y61" s="18" t="n">
        <f aca="false">S61-W61</f>
        <v>2512.80642812459</v>
      </c>
      <c r="Z61" s="21" t="n">
        <f aca="false">Y61/(1+$C$4/12)^$B61</f>
        <v>1814.51394721761</v>
      </c>
      <c r="AA61" s="21" t="n">
        <f aca="false">+U61+V61+AA60</f>
        <v>84707.7534323199</v>
      </c>
    </row>
    <row r="62" customFormat="false" ht="12.75" hidden="false" customHeight="false" outlineLevel="0" collapsed="false">
      <c r="B62" s="29" t="n">
        <f aca="false">+B61+1</f>
        <v>50</v>
      </c>
      <c r="C62" s="23" t="n">
        <f aca="false">$C$3</f>
        <v>0.07875</v>
      </c>
      <c r="D62" s="24" t="n">
        <f aca="false">G61*C62/12</f>
        <v>1386.54507949779</v>
      </c>
      <c r="E62" s="24" t="n">
        <f aca="false">F62-D62</f>
        <v>208.607583248742</v>
      </c>
      <c r="F62" s="24" t="n">
        <f aca="false">F61</f>
        <v>1595.15266274653</v>
      </c>
      <c r="G62" s="24" t="n">
        <f aca="false">G61-E62</f>
        <v>211074.452149748</v>
      </c>
      <c r="I62" s="23" t="n">
        <f aca="false">I61</f>
        <v>0.0975</v>
      </c>
      <c r="J62" s="24" t="n">
        <f aca="false">M61*I62/12</f>
        <v>285.601621104381</v>
      </c>
      <c r="K62" s="24" t="n">
        <f aca="false">L62-J62</f>
        <v>151.385477607006</v>
      </c>
      <c r="L62" s="24" t="n">
        <f aca="false">L61</f>
        <v>436.987098711387</v>
      </c>
      <c r="M62" s="24" t="n">
        <f aca="false">M61-K62</f>
        <v>34999.5832737015</v>
      </c>
      <c r="O62" s="21" t="n">
        <f aca="false">O61</f>
        <v>330.666666666667</v>
      </c>
      <c r="P62" s="21" t="n">
        <f aca="false">P61</f>
        <v>150</v>
      </c>
      <c r="Q62" s="21" t="n">
        <f aca="false">D62+J62</f>
        <v>1672.14670060217</v>
      </c>
      <c r="R62" s="21" t="n">
        <f aca="false">+K62+E62</f>
        <v>359.993060855748</v>
      </c>
      <c r="S62" s="27" t="n">
        <f aca="false">+O62+P62+Q62+R62</f>
        <v>2512.80642812459</v>
      </c>
      <c r="T62" s="18" t="n">
        <f aca="false">+T61+E62+K62</f>
        <v>15175.9645765508</v>
      </c>
      <c r="U62" s="21" t="n">
        <f aca="false">Q62/(1+$C$4/12)^B62</f>
        <v>1199.47158559358</v>
      </c>
      <c r="V62" s="21" t="n">
        <f aca="false">R62/(1+$C$4/12)^B62</f>
        <v>258.231797097605</v>
      </c>
      <c r="W62" s="18"/>
      <c r="X62" s="21" t="n">
        <f aca="false">W62/(1+$C$4/12)^$B62</f>
        <v>0</v>
      </c>
      <c r="Y62" s="18" t="n">
        <f aca="false">S62-W62</f>
        <v>2512.80642812459</v>
      </c>
      <c r="Z62" s="21" t="n">
        <f aca="false">Y62/(1+$C$4/12)^$B62</f>
        <v>1802.49729856054</v>
      </c>
      <c r="AA62" s="21" t="n">
        <f aca="false">+U62+V62+AA61</f>
        <v>86165.456815011</v>
      </c>
    </row>
    <row r="63" customFormat="false" ht="12.75" hidden="false" customHeight="false" outlineLevel="0" collapsed="false">
      <c r="B63" s="29" t="n">
        <f aca="false">+B62+1</f>
        <v>51</v>
      </c>
      <c r="C63" s="23" t="n">
        <f aca="false">$C$3</f>
        <v>0.07875</v>
      </c>
      <c r="D63" s="24" t="n">
        <f aca="false">G62*C63/12</f>
        <v>1385.17609223272</v>
      </c>
      <c r="E63" s="24" t="n">
        <f aca="false">F63-D63</f>
        <v>209.976570513812</v>
      </c>
      <c r="F63" s="24" t="n">
        <f aca="false">F62</f>
        <v>1595.15266274653</v>
      </c>
      <c r="G63" s="24" t="n">
        <f aca="false">G62-E63</f>
        <v>210864.475579234</v>
      </c>
      <c r="I63" s="23" t="n">
        <f aca="false">I62</f>
        <v>0.0975</v>
      </c>
      <c r="J63" s="24" t="n">
        <f aca="false">M62*I63/12</f>
        <v>284.371614098824</v>
      </c>
      <c r="K63" s="24" t="n">
        <f aca="false">L63-J63</f>
        <v>152.615484612562</v>
      </c>
      <c r="L63" s="24" t="n">
        <f aca="false">L62</f>
        <v>436.987098711387</v>
      </c>
      <c r="M63" s="24" t="n">
        <f aca="false">M62-K63</f>
        <v>34846.9677890889</v>
      </c>
      <c r="O63" s="21" t="n">
        <f aca="false">O62</f>
        <v>330.666666666667</v>
      </c>
      <c r="P63" s="21" t="n">
        <f aca="false">P62</f>
        <v>150</v>
      </c>
      <c r="Q63" s="21" t="n">
        <f aca="false">D63+J63</f>
        <v>1669.54770633154</v>
      </c>
      <c r="R63" s="21" t="n">
        <f aca="false">+K63+E63</f>
        <v>362.592055126375</v>
      </c>
      <c r="S63" s="27" t="n">
        <f aca="false">+O63+P63+Q63+R63</f>
        <v>2512.80642812459</v>
      </c>
      <c r="T63" s="18" t="n">
        <f aca="false">+T62+E63+K63</f>
        <v>15538.5566316772</v>
      </c>
      <c r="U63" s="21" t="n">
        <f aca="false">Q63/(1+$C$4/12)^B63</f>
        <v>1189.67608972334</v>
      </c>
      <c r="V63" s="21" t="n">
        <f aca="false">R63/(1+$C$4/12)^B63</f>
        <v>258.373628181808</v>
      </c>
      <c r="W63" s="18"/>
      <c r="X63" s="21" t="n">
        <f aca="false">W63/(1+$C$4/12)^$B63</f>
        <v>0</v>
      </c>
      <c r="Y63" s="18" t="n">
        <f aca="false">S63-W63</f>
        <v>2512.80642812459</v>
      </c>
      <c r="Z63" s="21" t="n">
        <f aca="false">Y63/(1+$C$4/12)^$B63</f>
        <v>1790.56023035815</v>
      </c>
      <c r="AA63" s="21" t="n">
        <f aca="false">+U63+V63+AA62</f>
        <v>87613.5065329162</v>
      </c>
    </row>
    <row r="64" customFormat="false" ht="12.75" hidden="false" customHeight="false" outlineLevel="0" collapsed="false">
      <c r="B64" s="29" t="n">
        <f aca="false">+B63+1</f>
        <v>52</v>
      </c>
      <c r="C64" s="23" t="n">
        <f aca="false">$C$3</f>
        <v>0.07875</v>
      </c>
      <c r="D64" s="24" t="n">
        <f aca="false">G63*C64/12</f>
        <v>1383.79812098872</v>
      </c>
      <c r="E64" s="24" t="n">
        <f aca="false">F64-D64</f>
        <v>211.354541757809</v>
      </c>
      <c r="F64" s="24" t="n">
        <f aca="false">F63</f>
        <v>1595.15266274653</v>
      </c>
      <c r="G64" s="24" t="n">
        <f aca="false">G63-E64</f>
        <v>210653.121037476</v>
      </c>
      <c r="I64" s="23" t="n">
        <f aca="false">I63</f>
        <v>0.0975</v>
      </c>
      <c r="J64" s="24" t="n">
        <f aca="false">M63*I64/12</f>
        <v>283.131613286347</v>
      </c>
      <c r="K64" s="24" t="n">
        <f aca="false">L64-J64</f>
        <v>153.85548542504</v>
      </c>
      <c r="L64" s="24" t="n">
        <f aca="false">L63</f>
        <v>436.987098711387</v>
      </c>
      <c r="M64" s="24" t="n">
        <f aca="false">M63-K64</f>
        <v>34693.1123036639</v>
      </c>
      <c r="O64" s="21" t="n">
        <f aca="false">O63</f>
        <v>330.666666666667</v>
      </c>
      <c r="P64" s="21" t="n">
        <f aca="false">P63</f>
        <v>150</v>
      </c>
      <c r="Q64" s="21" t="n">
        <f aca="false">D64+J64</f>
        <v>1666.92973427507</v>
      </c>
      <c r="R64" s="21" t="n">
        <f aca="false">+K64+E64</f>
        <v>365.210027182848</v>
      </c>
      <c r="S64" s="27" t="n">
        <f aca="false">+O64+P64+Q64+R64</f>
        <v>2512.80642812459</v>
      </c>
      <c r="T64" s="18" t="n">
        <f aca="false">+T63+E64+K64</f>
        <v>15903.76665886</v>
      </c>
      <c r="U64" s="21" t="n">
        <f aca="false">Q64/(1+$C$4/12)^B64</f>
        <v>1179.94429590693</v>
      </c>
      <c r="V64" s="21" t="n">
        <f aca="false">R64/(1+$C$4/12)^B64</f>
        <v>258.515688767062</v>
      </c>
      <c r="W64" s="18"/>
      <c r="X64" s="21" t="n">
        <f aca="false">W64/(1+$C$4/12)^$B64</f>
        <v>0</v>
      </c>
      <c r="Y64" s="18" t="n">
        <f aca="false">S64-W64</f>
        <v>2512.80642812459</v>
      </c>
      <c r="Z64" s="21" t="n">
        <f aca="false">Y64/(1+$C$4/12)^$B64</f>
        <v>1778.70221558757</v>
      </c>
      <c r="AA64" s="21" t="n">
        <f aca="false">+U64+V64+AA63</f>
        <v>89051.9665175902</v>
      </c>
    </row>
    <row r="65" customFormat="false" ht="12.75" hidden="false" customHeight="false" outlineLevel="0" collapsed="false">
      <c r="B65" s="29" t="n">
        <f aca="false">+B64+1</f>
        <v>53</v>
      </c>
      <c r="C65" s="23" t="n">
        <f aca="false">$C$3</f>
        <v>0.07875</v>
      </c>
      <c r="D65" s="24" t="n">
        <f aca="false">G64*C65/12</f>
        <v>1382.41110680844</v>
      </c>
      <c r="E65" s="24" t="n">
        <f aca="false">F65-D65</f>
        <v>212.741555938095</v>
      </c>
      <c r="F65" s="24" t="n">
        <f aca="false">F64</f>
        <v>1595.15266274653</v>
      </c>
      <c r="G65" s="24" t="n">
        <f aca="false">G64-E65</f>
        <v>210440.379481538</v>
      </c>
      <c r="I65" s="23" t="n">
        <f aca="false">I64</f>
        <v>0.0975</v>
      </c>
      <c r="J65" s="24" t="n">
        <f aca="false">M64*I65/12</f>
        <v>281.881537467269</v>
      </c>
      <c r="K65" s="24" t="n">
        <f aca="false">L65-J65</f>
        <v>155.105561244118</v>
      </c>
      <c r="L65" s="24" t="n">
        <f aca="false">L64</f>
        <v>436.987098711387</v>
      </c>
      <c r="M65" s="24" t="n">
        <f aca="false">M64-K65</f>
        <v>34538.0067424198</v>
      </c>
      <c r="O65" s="21" t="n">
        <f aca="false">O64</f>
        <v>330.666666666667</v>
      </c>
      <c r="P65" s="21" t="n">
        <f aca="false">P64</f>
        <v>150</v>
      </c>
      <c r="Q65" s="21" t="n">
        <f aca="false">D65+J65</f>
        <v>1664.29264427571</v>
      </c>
      <c r="R65" s="21" t="n">
        <f aca="false">+K65+E65</f>
        <v>367.847117182213</v>
      </c>
      <c r="S65" s="27" t="n">
        <f aca="false">+O65+P65+Q65+R65</f>
        <v>2512.80642812459</v>
      </c>
      <c r="T65" s="18" t="n">
        <f aca="false">+T64+E65+K65</f>
        <v>16271.6137760422</v>
      </c>
      <c r="U65" s="21" t="n">
        <f aca="false">Q65/(1+$C$4/12)^B65</f>
        <v>1170.27578042657</v>
      </c>
      <c r="V65" s="21" t="n">
        <f aca="false">R65/(1+$C$4/12)^B65</f>
        <v>258.657979183356</v>
      </c>
      <c r="W65" s="18"/>
      <c r="X65" s="21" t="n">
        <f aca="false">W65/(1+$C$4/12)^$B65</f>
        <v>0</v>
      </c>
      <c r="Y65" s="18" t="n">
        <f aca="false">S65-W65</f>
        <v>2512.80642812459</v>
      </c>
      <c r="Z65" s="21" t="n">
        <f aca="false">Y65/(1+$C$4/12)^$B65</f>
        <v>1766.92273071613</v>
      </c>
      <c r="AA65" s="21" t="n">
        <f aca="false">+U65+V65+AA64</f>
        <v>90480.9002772001</v>
      </c>
    </row>
    <row r="66" customFormat="false" ht="12.75" hidden="false" customHeight="false" outlineLevel="0" collapsed="false">
      <c r="B66" s="29" t="n">
        <f aca="false">+B65+1</f>
        <v>54</v>
      </c>
      <c r="C66" s="23" t="n">
        <f aca="false">$C$3</f>
        <v>0.07875</v>
      </c>
      <c r="D66" s="24" t="n">
        <f aca="false">G65*C66/12</f>
        <v>1381.01499034759</v>
      </c>
      <c r="E66" s="24" t="n">
        <f aca="false">F66-D66</f>
        <v>214.137672398938</v>
      </c>
      <c r="F66" s="24" t="n">
        <f aca="false">F65</f>
        <v>1595.15266274653</v>
      </c>
      <c r="G66" s="24" t="n">
        <f aca="false">G65-E66</f>
        <v>210226.241809139</v>
      </c>
      <c r="I66" s="23" t="n">
        <f aca="false">I65</f>
        <v>0.0975</v>
      </c>
      <c r="J66" s="24" t="n">
        <f aca="false">M65*I66/12</f>
        <v>280.62130478216</v>
      </c>
      <c r="K66" s="24" t="n">
        <f aca="false">L66-J66</f>
        <v>156.365793929226</v>
      </c>
      <c r="L66" s="24" t="n">
        <f aca="false">L65</f>
        <v>436.987098711387</v>
      </c>
      <c r="M66" s="24" t="n">
        <f aca="false">M65-K66</f>
        <v>34381.6409484905</v>
      </c>
      <c r="O66" s="21" t="n">
        <f aca="false">O65</f>
        <v>330.666666666667</v>
      </c>
      <c r="P66" s="21" t="n">
        <f aca="false">P65</f>
        <v>150</v>
      </c>
      <c r="Q66" s="21" t="n">
        <f aca="false">D66+J66</f>
        <v>1661.63629512975</v>
      </c>
      <c r="R66" s="21" t="n">
        <f aca="false">+K66+E66</f>
        <v>370.503466328165</v>
      </c>
      <c r="S66" s="27" t="n">
        <f aca="false">+O66+P66+Q66+R66</f>
        <v>2512.80642812459</v>
      </c>
      <c r="T66" s="18" t="n">
        <f aca="false">+T65+E66+K66</f>
        <v>16642.1172423704</v>
      </c>
      <c r="U66" s="21" t="n">
        <f aca="false">Q66/(1+$C$4/12)^B66</f>
        <v>1160.67012236791</v>
      </c>
      <c r="V66" s="21" t="n">
        <f aca="false">R66/(1+$C$4/12)^B66</f>
        <v>258.800499761151</v>
      </c>
      <c r="W66" s="18"/>
      <c r="X66" s="21" t="n">
        <f aca="false">W66/(1+$C$4/12)^$B66</f>
        <v>0</v>
      </c>
      <c r="Y66" s="18" t="n">
        <f aca="false">S66-W66</f>
        <v>2512.80642812459</v>
      </c>
      <c r="Z66" s="21" t="n">
        <f aca="false">Y66/(1+$C$4/12)^$B66</f>
        <v>1755.22125567827</v>
      </c>
      <c r="AA66" s="21" t="n">
        <f aca="false">+U66+V66+AA65</f>
        <v>91900.3708993292</v>
      </c>
    </row>
    <row r="67" customFormat="false" ht="12.75" hidden="false" customHeight="false" outlineLevel="0" collapsed="false">
      <c r="B67" s="29" t="n">
        <f aca="false">+B66+1</f>
        <v>55</v>
      </c>
      <c r="C67" s="23" t="n">
        <f aca="false">$C$3</f>
        <v>0.07875</v>
      </c>
      <c r="D67" s="24" t="n">
        <f aca="false">G66*C67/12</f>
        <v>1379.60971187248</v>
      </c>
      <c r="E67" s="24" t="n">
        <f aca="false">F67-D67</f>
        <v>215.542950874056</v>
      </c>
      <c r="F67" s="24" t="n">
        <f aca="false">F66</f>
        <v>1595.15266274653</v>
      </c>
      <c r="G67" s="24" t="n">
        <f aca="false">G66-E67</f>
        <v>210010.698858265</v>
      </c>
      <c r="I67" s="23" t="n">
        <f aca="false">I66</f>
        <v>0.0975</v>
      </c>
      <c r="J67" s="24" t="n">
        <f aca="false">M66*I67/12</f>
        <v>279.350832706486</v>
      </c>
      <c r="K67" s="24" t="n">
        <f aca="false">L67-J67</f>
        <v>157.636266004901</v>
      </c>
      <c r="L67" s="24" t="n">
        <f aca="false">L66</f>
        <v>436.987098711387</v>
      </c>
      <c r="M67" s="24" t="n">
        <f aca="false">M66-K67</f>
        <v>34224.0046824856</v>
      </c>
      <c r="O67" s="21" t="n">
        <f aca="false">O66</f>
        <v>330.666666666667</v>
      </c>
      <c r="P67" s="21" t="n">
        <f aca="false">P66</f>
        <v>150</v>
      </c>
      <c r="Q67" s="21" t="n">
        <f aca="false">D67+J67</f>
        <v>1658.96054457896</v>
      </c>
      <c r="R67" s="21" t="n">
        <f aca="false">+K67+E67</f>
        <v>373.179216878958</v>
      </c>
      <c r="S67" s="27" t="n">
        <f aca="false">+O67+P67+Q67+R67</f>
        <v>2512.80642812459</v>
      </c>
      <c r="T67" s="18" t="n">
        <f aca="false">+T66+E67+K67</f>
        <v>17015.2964592494</v>
      </c>
      <c r="U67" s="21" t="n">
        <f aca="false">Q67/(1+$C$4/12)^B67</f>
        <v>1151.12690360145</v>
      </c>
      <c r="V67" s="21" t="n">
        <f aca="false">R67/(1+$C$4/12)^B67</f>
        <v>258.943250831391</v>
      </c>
      <c r="W67" s="18"/>
      <c r="X67" s="21" t="n">
        <f aca="false">W67/(1+$C$4/12)^$B67</f>
        <v>0</v>
      </c>
      <c r="Y67" s="18" t="n">
        <f aca="false">S67-W67</f>
        <v>2512.80642812459</v>
      </c>
      <c r="Z67" s="21" t="n">
        <f aca="false">Y67/(1+$C$4/12)^$B67</f>
        <v>1743.59727385259</v>
      </c>
      <c r="AA67" s="21" t="n">
        <f aca="false">+U67+V67+AA66</f>
        <v>93310.441053762</v>
      </c>
    </row>
    <row r="68" customFormat="false" ht="12.75" hidden="false" customHeight="false" outlineLevel="0" collapsed="false">
      <c r="B68" s="29" t="n">
        <f aca="false">+B67+1</f>
        <v>56</v>
      </c>
      <c r="C68" s="23" t="n">
        <f aca="false">$C$3</f>
        <v>0.07875</v>
      </c>
      <c r="D68" s="24" t="n">
        <f aca="false">G67*C68/12</f>
        <v>1378.19521125736</v>
      </c>
      <c r="E68" s="24" t="n">
        <f aca="false">F68-D68</f>
        <v>216.957451489167</v>
      </c>
      <c r="F68" s="24" t="n">
        <f aca="false">F67</f>
        <v>1595.15266274653</v>
      </c>
      <c r="G68" s="24" t="n">
        <f aca="false">G67-E68</f>
        <v>209793.741406776</v>
      </c>
      <c r="I68" s="23" t="n">
        <f aca="false">I67</f>
        <v>0.0975</v>
      </c>
      <c r="J68" s="24" t="n">
        <f aca="false">M67*I68/12</f>
        <v>278.070038045196</v>
      </c>
      <c r="K68" s="24" t="n">
        <f aca="false">L68-J68</f>
        <v>158.917060666191</v>
      </c>
      <c r="L68" s="24" t="n">
        <f aca="false">L67</f>
        <v>436.987098711387</v>
      </c>
      <c r="M68" s="24" t="n">
        <f aca="false">M67-K68</f>
        <v>34065.0876218194</v>
      </c>
      <c r="O68" s="21" t="n">
        <f aca="false">O67</f>
        <v>330.666666666667</v>
      </c>
      <c r="P68" s="21" t="n">
        <f aca="false">P67</f>
        <v>150</v>
      </c>
      <c r="Q68" s="21" t="n">
        <f aca="false">D68+J68</f>
        <v>1656.26524930256</v>
      </c>
      <c r="R68" s="21" t="n">
        <f aca="false">+K68+E68</f>
        <v>375.874512155358</v>
      </c>
      <c r="S68" s="27" t="n">
        <f aca="false">+O68+P68+Q68+R68</f>
        <v>2512.80642812459</v>
      </c>
      <c r="T68" s="18" t="n">
        <f aca="false">+T67+E68+K68</f>
        <v>17391.1709714047</v>
      </c>
      <c r="U68" s="21" t="n">
        <f aca="false">Q68/(1+$C$4/12)^B68</f>
        <v>1141.64570876408</v>
      </c>
      <c r="V68" s="21" t="n">
        <f aca="false">R68/(1+$C$4/12)^B68</f>
        <v>259.086232725498</v>
      </c>
      <c r="W68" s="18"/>
      <c r="X68" s="21" t="n">
        <f aca="false">W68/(1+$C$4/12)^$B68</f>
        <v>0</v>
      </c>
      <c r="Y68" s="18" t="n">
        <f aca="false">S68-W68</f>
        <v>2512.80642812459</v>
      </c>
      <c r="Z68" s="21" t="n">
        <f aca="false">Y68/(1+$C$4/12)^$B68</f>
        <v>1732.050272039</v>
      </c>
      <c r="AA68" s="21" t="n">
        <f aca="false">+U68+V68+AA67</f>
        <v>94711.1729952516</v>
      </c>
    </row>
    <row r="69" customFormat="false" ht="12.75" hidden="false" customHeight="false" outlineLevel="0" collapsed="false">
      <c r="B69" s="29" t="n">
        <f aca="false">+B68+1</f>
        <v>57</v>
      </c>
      <c r="C69" s="23" t="n">
        <f aca="false">$C$3</f>
        <v>0.07875</v>
      </c>
      <c r="D69" s="24" t="n">
        <f aca="false">G68*C69/12</f>
        <v>1376.77142798197</v>
      </c>
      <c r="E69" s="24" t="n">
        <f aca="false">F69-D69</f>
        <v>218.381234764565</v>
      </c>
      <c r="F69" s="24" t="n">
        <f aca="false">F68</f>
        <v>1595.15266274653</v>
      </c>
      <c r="G69" s="24" t="n">
        <f aca="false">G68-E69</f>
        <v>209575.360172011</v>
      </c>
      <c r="I69" s="23" t="n">
        <f aca="false">I68</f>
        <v>0.0975</v>
      </c>
      <c r="J69" s="24" t="n">
        <f aca="false">M68*I69/12</f>
        <v>276.778836927283</v>
      </c>
      <c r="K69" s="24" t="n">
        <f aca="false">L69-J69</f>
        <v>160.208261784104</v>
      </c>
      <c r="L69" s="24" t="n">
        <f aca="false">L68</f>
        <v>436.987098711387</v>
      </c>
      <c r="M69" s="24" t="n">
        <f aca="false">M68-K69</f>
        <v>33904.8793600353</v>
      </c>
      <c r="O69" s="21" t="n">
        <f aca="false">O68</f>
        <v>330.666666666667</v>
      </c>
      <c r="P69" s="21" t="n">
        <f aca="false">P68</f>
        <v>150</v>
      </c>
      <c r="Q69" s="21" t="n">
        <f aca="false">D69+J69</f>
        <v>1653.55026490925</v>
      </c>
      <c r="R69" s="21" t="n">
        <f aca="false">+K69+E69</f>
        <v>378.589496548669</v>
      </c>
      <c r="S69" s="27" t="n">
        <f aca="false">+O69+P69+Q69+R69</f>
        <v>2512.80642812459</v>
      </c>
      <c r="T69" s="18" t="n">
        <f aca="false">+T68+E69+K69</f>
        <v>17769.7604679534</v>
      </c>
      <c r="U69" s="21" t="n">
        <f aca="false">Q69/(1+$C$4/12)^B69</f>
        <v>1132.22612524076</v>
      </c>
      <c r="V69" s="21" t="n">
        <f aca="false">R69/(1+$C$4/12)^B69</f>
        <v>259.229445775376</v>
      </c>
      <c r="W69" s="18"/>
      <c r="X69" s="21" t="n">
        <f aca="false">W69/(1+$C$4/12)^$B69</f>
        <v>0</v>
      </c>
      <c r="Y69" s="18" t="n">
        <f aca="false">S69-W69</f>
        <v>2512.80642812459</v>
      </c>
      <c r="Z69" s="21" t="n">
        <f aca="false">Y69/(1+$C$4/12)^$B69</f>
        <v>1720.57974043609</v>
      </c>
      <c r="AA69" s="21" t="n">
        <f aca="false">+U69+V69+AA68</f>
        <v>96102.6285662677</v>
      </c>
    </row>
    <row r="70" customFormat="false" ht="12.75" hidden="false" customHeight="false" outlineLevel="0" collapsed="false">
      <c r="B70" s="29" t="n">
        <f aca="false">+B69+1</f>
        <v>58</v>
      </c>
      <c r="C70" s="23" t="n">
        <f aca="false">$C$3</f>
        <v>0.07875</v>
      </c>
      <c r="D70" s="24" t="n">
        <f aca="false">G69*C70/12</f>
        <v>1375.33830112882</v>
      </c>
      <c r="E70" s="24" t="n">
        <f aca="false">F70-D70</f>
        <v>219.814361617707</v>
      </c>
      <c r="F70" s="24" t="n">
        <f aca="false">F69</f>
        <v>1595.15266274653</v>
      </c>
      <c r="G70" s="24" t="n">
        <f aca="false">G69-E70</f>
        <v>209355.545810394</v>
      </c>
      <c r="I70" s="23" t="n">
        <f aca="false">I69</f>
        <v>0.0975</v>
      </c>
      <c r="J70" s="24" t="n">
        <f aca="false">M69*I70/12</f>
        <v>275.477144800287</v>
      </c>
      <c r="K70" s="24" t="n">
        <f aca="false">L70-J70</f>
        <v>161.5099539111</v>
      </c>
      <c r="L70" s="24" t="n">
        <f aca="false">L69</f>
        <v>436.987098711387</v>
      </c>
      <c r="M70" s="24" t="n">
        <f aca="false">M69-K70</f>
        <v>33743.3694061242</v>
      </c>
      <c r="O70" s="21" t="n">
        <f aca="false">O69</f>
        <v>330.666666666667</v>
      </c>
      <c r="P70" s="21" t="n">
        <f aca="false">P69</f>
        <v>150</v>
      </c>
      <c r="Q70" s="21" t="n">
        <f aca="false">D70+J70</f>
        <v>1650.81544592911</v>
      </c>
      <c r="R70" s="21" t="n">
        <f aca="false">+K70+E70</f>
        <v>381.324315528807</v>
      </c>
      <c r="S70" s="27" t="n">
        <f aca="false">+O70+P70+Q70+R70</f>
        <v>2512.80642812459</v>
      </c>
      <c r="T70" s="18" t="n">
        <f aca="false">+T69+E70+K70</f>
        <v>18151.0847834822</v>
      </c>
      <c r="U70" s="21" t="n">
        <f aca="false">Q70/(1+$C$4/12)^B70</f>
        <v>1122.86774314633</v>
      </c>
      <c r="V70" s="21" t="n">
        <f aca="false">R70/(1+$C$4/12)^B70</f>
        <v>259.372890313409</v>
      </c>
      <c r="W70" s="18"/>
      <c r="X70" s="21" t="n">
        <f aca="false">W70/(1+$C$4/12)^$B70</f>
        <v>0</v>
      </c>
      <c r="Y70" s="18" t="n">
        <f aca="false">S70-W70</f>
        <v>2512.80642812459</v>
      </c>
      <c r="Z70" s="21" t="n">
        <f aca="false">Y70/(1+$C$4/12)^$B70</f>
        <v>1709.18517261863</v>
      </c>
      <c r="AA70" s="21" t="n">
        <f aca="false">+U70+V70+AA69</f>
        <v>97484.8691997275</v>
      </c>
    </row>
    <row r="71" customFormat="false" ht="12.75" hidden="false" customHeight="false" outlineLevel="0" collapsed="false">
      <c r="B71" s="29" t="n">
        <f aca="false">+B70+1</f>
        <v>59</v>
      </c>
      <c r="C71" s="23" t="n">
        <f aca="false">$C$3</f>
        <v>0.07875</v>
      </c>
      <c r="D71" s="24" t="n">
        <f aca="false">G70*C71/12</f>
        <v>1373.89576938071</v>
      </c>
      <c r="E71" s="24" t="n">
        <f aca="false">F71-D71</f>
        <v>221.256893365824</v>
      </c>
      <c r="F71" s="24" t="n">
        <f aca="false">F70</f>
        <v>1595.15266274653</v>
      </c>
      <c r="G71" s="24" t="n">
        <f aca="false">G70-E71</f>
        <v>209134.288917028</v>
      </c>
      <c r="I71" s="23" t="n">
        <f aca="false">I70</f>
        <v>0.0975</v>
      </c>
      <c r="J71" s="24" t="n">
        <f aca="false">M70*I71/12</f>
        <v>274.164876424759</v>
      </c>
      <c r="K71" s="24" t="n">
        <f aca="false">L71-J71</f>
        <v>162.822222286628</v>
      </c>
      <c r="L71" s="24" t="n">
        <f aca="false">L70</f>
        <v>436.987098711387</v>
      </c>
      <c r="M71" s="24" t="n">
        <f aca="false">M70-K71</f>
        <v>33580.5471838376</v>
      </c>
      <c r="O71" s="21" t="n">
        <f aca="false">O70</f>
        <v>330.666666666667</v>
      </c>
      <c r="P71" s="21" t="n">
        <f aca="false">P70</f>
        <v>150</v>
      </c>
      <c r="Q71" s="21" t="n">
        <f aca="false">D71+J71</f>
        <v>1648.06064580547</v>
      </c>
      <c r="R71" s="21" t="n">
        <f aca="false">+K71+E71</f>
        <v>384.079115652451</v>
      </c>
      <c r="S71" s="27" t="n">
        <f aca="false">+O71+P71+Q71+R71</f>
        <v>2512.80642812459</v>
      </c>
      <c r="T71" s="18" t="n">
        <f aca="false">+T70+E71+K71</f>
        <v>18535.1638991346</v>
      </c>
      <c r="U71" s="21" t="n">
        <f aca="false">Q71/(1+$C$4/12)^B71</f>
        <v>1113.57015530742</v>
      </c>
      <c r="V71" s="21" t="n">
        <f aca="false">R71/(1+$C$4/12)^B71</f>
        <v>259.516566672462</v>
      </c>
      <c r="W71" s="18"/>
      <c r="X71" s="21" t="n">
        <f aca="false">W71/(1+$C$4/12)^$B71</f>
        <v>0</v>
      </c>
      <c r="Y71" s="18" t="n">
        <f aca="false">S71-W71</f>
        <v>2512.80642812459</v>
      </c>
      <c r="Z71" s="21" t="n">
        <f aca="false">Y71/(1+$C$4/12)^$B71</f>
        <v>1697.8660655152</v>
      </c>
      <c r="AA71" s="21" t="n">
        <f aca="false">+U71+V71+AA70</f>
        <v>98857.9559217073</v>
      </c>
    </row>
    <row r="72" customFormat="false" ht="12.75" hidden="false" customHeight="false" outlineLevel="0" collapsed="false">
      <c r="B72" s="29" t="n">
        <f aca="false">+B71+1</f>
        <v>60</v>
      </c>
      <c r="C72" s="23" t="n">
        <f aca="false">$C$3</f>
        <v>0.07875</v>
      </c>
      <c r="D72" s="24" t="n">
        <f aca="false">G71*C72/12</f>
        <v>1372.44377101799</v>
      </c>
      <c r="E72" s="24" t="n">
        <f aca="false">F72-D72</f>
        <v>222.708891728537</v>
      </c>
      <c r="F72" s="24" t="n">
        <f aca="false">F71</f>
        <v>1595.15266274653</v>
      </c>
      <c r="G72" s="24" t="n">
        <f aca="false">G71-E72</f>
        <v>208911.580025299</v>
      </c>
      <c r="I72" s="23" t="n">
        <f aca="false">I71</f>
        <v>0.0975</v>
      </c>
      <c r="J72" s="24" t="n">
        <f aca="false">M71*I72/12</f>
        <v>272.841945868681</v>
      </c>
      <c r="K72" s="24" t="n">
        <f aca="false">L72-J72</f>
        <v>164.145152842706</v>
      </c>
      <c r="L72" s="24" t="n">
        <f aca="false">L71</f>
        <v>436.987098711387</v>
      </c>
      <c r="M72" s="24" t="n">
        <f aca="false">M71-K72</f>
        <v>33416.4020309949</v>
      </c>
      <c r="O72" s="21" t="n">
        <f aca="false">O71</f>
        <v>330.666666666667</v>
      </c>
      <c r="P72" s="21" t="n">
        <f aca="false">P71</f>
        <v>150</v>
      </c>
      <c r="Q72" s="21" t="n">
        <f aca="false">D72+J72</f>
        <v>1645.28571688668</v>
      </c>
      <c r="R72" s="21" t="n">
        <f aca="false">+K72+E72</f>
        <v>386.854044571243</v>
      </c>
      <c r="S72" s="27" t="n">
        <f aca="false">+O72+P72+Q72+R72</f>
        <v>2512.80642812459</v>
      </c>
      <c r="T72" s="18" t="n">
        <f aca="false">+T71+E72+K72</f>
        <v>18922.0179437059</v>
      </c>
      <c r="U72" s="21" t="n">
        <f aca="false">Q72/(1+$C$4/12)^B72</f>
        <v>1104.33295724446</v>
      </c>
      <c r="V72" s="21" t="n">
        <f aca="false">R72/(1+$C$4/12)^B72</f>
        <v>259.660475185883</v>
      </c>
      <c r="W72" s="15" t="n">
        <f aca="false">(SUM(O61:O72)+SUM(Q61:Q72))*0.35</f>
        <v>8361.57623148101</v>
      </c>
      <c r="X72" s="21" t="n">
        <f aca="false">W72/(1+$C$4/12)^$B72</f>
        <v>5612.37729846069</v>
      </c>
      <c r="Y72" s="18" t="n">
        <f aca="false">S72-W72</f>
        <v>-5848.76980335642</v>
      </c>
      <c r="Z72" s="21" t="n">
        <f aca="false">Y72/(1+$C$4/12)^$B72</f>
        <v>-3925.75537907473</v>
      </c>
      <c r="AA72" s="21" t="n">
        <f aca="false">+U72+V72+AA71</f>
        <v>100221.949354138</v>
      </c>
    </row>
    <row r="73" customFormat="false" ht="12.75" hidden="false" customHeight="false" outlineLevel="0" collapsed="false">
      <c r="A73" s="0" t="s">
        <v>44</v>
      </c>
      <c r="B73" s="29" t="n">
        <f aca="false">+B72+1</f>
        <v>61</v>
      </c>
      <c r="C73" s="23" t="n">
        <f aca="false">$C$3</f>
        <v>0.07875</v>
      </c>
      <c r="D73" s="24" t="n">
        <f aca="false">G72*C73/12</f>
        <v>1370.98224391603</v>
      </c>
      <c r="E73" s="24" t="n">
        <f aca="false">F73-D73</f>
        <v>224.170418830505</v>
      </c>
      <c r="F73" s="24" t="n">
        <f aca="false">F72</f>
        <v>1595.15266274653</v>
      </c>
      <c r="G73" s="24" t="n">
        <f aca="false">G72-E73</f>
        <v>208687.409606469</v>
      </c>
      <c r="I73" s="23" t="n">
        <f aca="false">I72</f>
        <v>0.0975</v>
      </c>
      <c r="J73" s="24" t="n">
        <f aca="false">M72*I73/12</f>
        <v>271.508266501834</v>
      </c>
      <c r="K73" s="24" t="n">
        <f aca="false">L73-J73</f>
        <v>165.478832209553</v>
      </c>
      <c r="L73" s="24" t="n">
        <f aca="false">L72</f>
        <v>436.987098711387</v>
      </c>
      <c r="M73" s="24" t="n">
        <f aca="false">M72-K73</f>
        <v>33250.9231987853</v>
      </c>
      <c r="O73" s="21" t="n">
        <f aca="false">O72</f>
        <v>330.666666666667</v>
      </c>
      <c r="P73" s="21" t="n">
        <f aca="false">P72</f>
        <v>150</v>
      </c>
      <c r="Q73" s="21" t="n">
        <f aca="false">D73+J73</f>
        <v>1642.49051041786</v>
      </c>
      <c r="R73" s="21" t="n">
        <f aca="false">+K73+E73</f>
        <v>389.649251040059</v>
      </c>
      <c r="S73" s="27" t="n">
        <f aca="false">+O73+P73+Q73+R73</f>
        <v>2512.80642812459</v>
      </c>
      <c r="T73" s="18" t="n">
        <f aca="false">+T72+E73+K73</f>
        <v>19311.6671947459</v>
      </c>
      <c r="U73" s="21" t="n">
        <f aca="false">Q73/(1+$C$4/12)^B73</f>
        <v>1095.15574715389</v>
      </c>
      <c r="V73" s="21" t="n">
        <f aca="false">R73/(1+$C$4/12)^B73</f>
        <v>259.804616187505</v>
      </c>
      <c r="W73" s="18"/>
      <c r="X73" s="21" t="n">
        <f aca="false">W73/(1+$C$4/12)^$B73</f>
        <v>0</v>
      </c>
      <c r="Y73" s="18" t="n">
        <f aca="false">S73-W73</f>
        <v>2512.80642812459</v>
      </c>
      <c r="Z73" s="21" t="n">
        <f aca="false">Y73/(1+$C$4/12)^$B73</f>
        <v>1675.45223780062</v>
      </c>
      <c r="AA73" s="21" t="n">
        <f aca="false">+U73+V73+AA72</f>
        <v>101576.909717479</v>
      </c>
    </row>
    <row r="74" customFormat="false" ht="12.75" hidden="false" customHeight="false" outlineLevel="0" collapsed="false">
      <c r="B74" s="29" t="n">
        <f aca="false">+B73+1</f>
        <v>62</v>
      </c>
      <c r="C74" s="23" t="n">
        <f aca="false">$C$3</f>
        <v>0.07875</v>
      </c>
      <c r="D74" s="24" t="n">
        <f aca="false">G73*C74/12</f>
        <v>1369.51112554245</v>
      </c>
      <c r="E74" s="24" t="n">
        <f aca="false">F74-D74</f>
        <v>225.641537204081</v>
      </c>
      <c r="F74" s="24" t="n">
        <f aca="false">F73</f>
        <v>1595.15266274653</v>
      </c>
      <c r="G74" s="24" t="n">
        <f aca="false">G73-E74</f>
        <v>208461.768069265</v>
      </c>
      <c r="I74" s="23" t="n">
        <f aca="false">I73</f>
        <v>0.0975</v>
      </c>
      <c r="J74" s="24" t="n">
        <f aca="false">M73*I74/12</f>
        <v>270.163750990131</v>
      </c>
      <c r="K74" s="24" t="n">
        <f aca="false">L74-J74</f>
        <v>166.823347721256</v>
      </c>
      <c r="L74" s="24" t="n">
        <f aca="false">L73</f>
        <v>436.987098711387</v>
      </c>
      <c r="M74" s="24" t="n">
        <f aca="false">M73-K74</f>
        <v>33084.0998510641</v>
      </c>
      <c r="O74" s="21" t="n">
        <f aca="false">O73</f>
        <v>330.666666666667</v>
      </c>
      <c r="P74" s="21" t="n">
        <f aca="false">P73</f>
        <v>150</v>
      </c>
      <c r="Q74" s="21" t="n">
        <f aca="false">D74+J74</f>
        <v>1639.67487653258</v>
      </c>
      <c r="R74" s="21" t="n">
        <f aca="false">+K74+E74</f>
        <v>392.464884925337</v>
      </c>
      <c r="S74" s="27" t="n">
        <f aca="false">+O74+P74+Q74+R74</f>
        <v>2512.80642812459</v>
      </c>
      <c r="T74" s="18" t="n">
        <f aca="false">+T73+E74+K74</f>
        <v>19704.1320796713</v>
      </c>
      <c r="U74" s="21" t="n">
        <f aca="false">Q74/(1+$C$4/12)^B74</f>
        <v>1086.03812589041</v>
      </c>
      <c r="V74" s="21" t="n">
        <f aca="false">R74/(1+$C$4/12)^B74</f>
        <v>259.948990011642</v>
      </c>
      <c r="W74" s="18"/>
      <c r="X74" s="21" t="n">
        <f aca="false">W74/(1+$C$4/12)^$B74</f>
        <v>0</v>
      </c>
      <c r="Y74" s="18" t="n">
        <f aca="false">S74-W74</f>
        <v>2512.80642812459</v>
      </c>
      <c r="Z74" s="21" t="n">
        <f aca="false">Y74/(1+$C$4/12)^$B74</f>
        <v>1664.35652761651</v>
      </c>
      <c r="AA74" s="21" t="n">
        <f aca="false">+U74+V74+AA73</f>
        <v>102922.896833381</v>
      </c>
    </row>
    <row r="75" customFormat="false" ht="12.75" hidden="false" customHeight="false" outlineLevel="0" collapsed="false">
      <c r="B75" s="29" t="n">
        <f aca="false">+B74+1</f>
        <v>63</v>
      </c>
      <c r="C75" s="23" t="n">
        <f aca="false">$C$3</f>
        <v>0.07875</v>
      </c>
      <c r="D75" s="24" t="n">
        <f aca="false">G74*C75/12</f>
        <v>1368.03035295455</v>
      </c>
      <c r="E75" s="24" t="n">
        <f aca="false">F75-D75</f>
        <v>227.122309791982</v>
      </c>
      <c r="F75" s="24" t="n">
        <f aca="false">F74</f>
        <v>1595.15266274653</v>
      </c>
      <c r="G75" s="24" t="n">
        <f aca="false">G74-E75</f>
        <v>208234.645759473</v>
      </c>
      <c r="I75" s="23" t="n">
        <f aca="false">I74</f>
        <v>0.0975</v>
      </c>
      <c r="J75" s="24" t="n">
        <f aca="false">M74*I75/12</f>
        <v>268.808311289896</v>
      </c>
      <c r="K75" s="24" t="n">
        <f aca="false">L75-J75</f>
        <v>168.178787421491</v>
      </c>
      <c r="L75" s="24" t="n">
        <f aca="false">L74</f>
        <v>436.987098711387</v>
      </c>
      <c r="M75" s="24" t="n">
        <f aca="false">M74-K75</f>
        <v>32915.9210636426</v>
      </c>
      <c r="O75" s="21" t="n">
        <f aca="false">O74</f>
        <v>330.666666666667</v>
      </c>
      <c r="P75" s="21" t="n">
        <f aca="false">P74</f>
        <v>150</v>
      </c>
      <c r="Q75" s="21" t="n">
        <f aca="false">D75+J75</f>
        <v>1636.83866424445</v>
      </c>
      <c r="R75" s="21" t="n">
        <f aca="false">+K75+E75</f>
        <v>395.301097213474</v>
      </c>
      <c r="S75" s="27" t="n">
        <f aca="false">+O75+P75+Q75+R75</f>
        <v>2512.80642812459</v>
      </c>
      <c r="T75" s="18" t="n">
        <f aca="false">+T74+E75+K75</f>
        <v>20099.4331768848</v>
      </c>
      <c r="U75" s="21" t="n">
        <f aca="false">Q75/(1+$C$4/12)^B75</f>
        <v>1076.97969694934</v>
      </c>
      <c r="V75" s="21" t="n">
        <f aca="false">R75/(1+$C$4/12)^B75</f>
        <v>260.093596993094</v>
      </c>
      <c r="W75" s="18"/>
      <c r="X75" s="21" t="n">
        <f aca="false">W75/(1+$C$4/12)^$B75</f>
        <v>0</v>
      </c>
      <c r="Y75" s="18" t="n">
        <f aca="false">S75-W75</f>
        <v>2512.80642812459</v>
      </c>
      <c r="Z75" s="21" t="n">
        <f aca="false">Y75/(1+$C$4/12)^$B75</f>
        <v>1653.3342989568</v>
      </c>
      <c r="AA75" s="21" t="n">
        <f aca="false">+U75+V75+AA74</f>
        <v>104259.970127324</v>
      </c>
    </row>
    <row r="76" customFormat="false" ht="12.75" hidden="false" customHeight="false" outlineLevel="0" collapsed="false">
      <c r="B76" s="29" t="n">
        <f aca="false">+B75+1</f>
        <v>64</v>
      </c>
      <c r="C76" s="23" t="n">
        <f aca="false">$C$3</f>
        <v>0.07875</v>
      </c>
      <c r="D76" s="24" t="n">
        <f aca="false">G75*C76/12</f>
        <v>1366.53986279654</v>
      </c>
      <c r="E76" s="24" t="n">
        <f aca="false">F76-D76</f>
        <v>228.612799949992</v>
      </c>
      <c r="F76" s="24" t="n">
        <f aca="false">F75</f>
        <v>1595.15266274653</v>
      </c>
      <c r="G76" s="24" t="n">
        <f aca="false">G75-E76</f>
        <v>208006.032959523</v>
      </c>
      <c r="I76" s="23" t="n">
        <f aca="false">I75</f>
        <v>0.0975</v>
      </c>
      <c r="J76" s="24" t="n">
        <f aca="false">M75*I76/12</f>
        <v>267.441858642096</v>
      </c>
      <c r="K76" s="24" t="n">
        <f aca="false">L76-J76</f>
        <v>169.545240069291</v>
      </c>
      <c r="L76" s="24" t="n">
        <f aca="false">L75</f>
        <v>436.987098711387</v>
      </c>
      <c r="M76" s="24" t="n">
        <f aca="false">M75-K76</f>
        <v>32746.3758235733</v>
      </c>
      <c r="O76" s="21" t="n">
        <f aca="false">O75</f>
        <v>330.666666666667</v>
      </c>
      <c r="P76" s="21" t="n">
        <f aca="false">P75</f>
        <v>150</v>
      </c>
      <c r="Q76" s="21" t="n">
        <f aca="false">D76+J76</f>
        <v>1633.98172143864</v>
      </c>
      <c r="R76" s="21" t="n">
        <f aca="false">+K76+E76</f>
        <v>398.158040019283</v>
      </c>
      <c r="S76" s="27" t="n">
        <f aca="false">+O76+P76+Q76+R76</f>
        <v>2512.80642812459</v>
      </c>
      <c r="T76" s="18" t="n">
        <f aca="false">+T75+E76+K76</f>
        <v>20497.591216904</v>
      </c>
      <c r="U76" s="21" t="n">
        <f aca="false">Q76/(1+$C$4/12)^B76</f>
        <v>1067.98006644918</v>
      </c>
      <c r="V76" s="21" t="n">
        <f aca="false">R76/(1+$C$4/12)^B76</f>
        <v>260.238437467147</v>
      </c>
      <c r="W76" s="18"/>
      <c r="X76" s="21" t="n">
        <f aca="false">W76/(1+$C$4/12)^$B76</f>
        <v>0</v>
      </c>
      <c r="Y76" s="18" t="n">
        <f aca="false">S76-W76</f>
        <v>2512.80642812459</v>
      </c>
      <c r="Z76" s="21" t="n">
        <f aca="false">Y76/(1+$C$4/12)^$B76</f>
        <v>1642.38506518887</v>
      </c>
      <c r="AA76" s="21" t="n">
        <f aca="false">+U76+V76+AA75</f>
        <v>105588.18863124</v>
      </c>
    </row>
    <row r="77" customFormat="false" ht="12.75" hidden="false" customHeight="false" outlineLevel="0" collapsed="false">
      <c r="B77" s="29" t="n">
        <f aca="false">+B76+1</f>
        <v>65</v>
      </c>
      <c r="C77" s="23" t="n">
        <f aca="false">$C$3</f>
        <v>0.07875</v>
      </c>
      <c r="D77" s="24" t="n">
        <f aca="false">G76*C77/12</f>
        <v>1365.03959129687</v>
      </c>
      <c r="E77" s="24" t="n">
        <f aca="false">F77-D77</f>
        <v>230.113071449664</v>
      </c>
      <c r="F77" s="24" t="n">
        <f aca="false">F76</f>
        <v>1595.15266274653</v>
      </c>
      <c r="G77" s="24" t="n">
        <f aca="false">G76-E77</f>
        <v>207775.919888073</v>
      </c>
      <c r="I77" s="23" t="n">
        <f aca="false">I76</f>
        <v>0.0975</v>
      </c>
      <c r="J77" s="24" t="n">
        <f aca="false">M76*I77/12</f>
        <v>266.064303566533</v>
      </c>
      <c r="K77" s="24" t="n">
        <f aca="false">L77-J77</f>
        <v>170.922795144854</v>
      </c>
      <c r="L77" s="24" t="n">
        <f aca="false">L76</f>
        <v>436.987098711387</v>
      </c>
      <c r="M77" s="24" t="n">
        <f aca="false">M76-K77</f>
        <v>32575.4530284284</v>
      </c>
      <c r="O77" s="21" t="n">
        <f aca="false">O76</f>
        <v>330.666666666667</v>
      </c>
      <c r="P77" s="21" t="n">
        <f aca="false">P76</f>
        <v>150</v>
      </c>
      <c r="Q77" s="21" t="n">
        <f aca="false">D77+J77</f>
        <v>1631.1038948634</v>
      </c>
      <c r="R77" s="21" t="n">
        <f aca="false">+K77+E77</f>
        <v>401.035866594518</v>
      </c>
      <c r="S77" s="27" t="n">
        <f aca="false">+O77+P77+Q77+R77</f>
        <v>2512.80642812459</v>
      </c>
      <c r="T77" s="18" t="n">
        <f aca="false">+T76+E77+K77</f>
        <v>20898.6270834986</v>
      </c>
      <c r="U77" s="21" t="n">
        <f aca="false">Q77/(1+$C$4/12)^B77</f>
        <v>1059.0388431142</v>
      </c>
      <c r="V77" s="21" t="n">
        <f aca="false">R77/(1+$C$4/12)^B77</f>
        <v>260.383511769571</v>
      </c>
      <c r="W77" s="18"/>
      <c r="X77" s="21" t="n">
        <f aca="false">W77/(1+$C$4/12)^$B77</f>
        <v>0</v>
      </c>
      <c r="Y77" s="18" t="n">
        <f aca="false">S77-W77</f>
        <v>2512.80642812459</v>
      </c>
      <c r="Z77" s="21" t="n">
        <f aca="false">Y77/(1+$C$4/12)^$B77</f>
        <v>1631.50834290285</v>
      </c>
      <c r="AA77" s="21" t="n">
        <f aca="false">+U77+V77+AA76</f>
        <v>106907.610986124</v>
      </c>
    </row>
    <row r="78" customFormat="false" ht="12.75" hidden="false" customHeight="false" outlineLevel="0" collapsed="false">
      <c r="B78" s="29" t="n">
        <f aca="false">+B77+1</f>
        <v>66</v>
      </c>
      <c r="C78" s="23" t="n">
        <f aca="false">$C$3</f>
        <v>0.07875</v>
      </c>
      <c r="D78" s="24" t="n">
        <f aca="false">G77*C78/12</f>
        <v>1363.52947426548</v>
      </c>
      <c r="E78" s="24" t="n">
        <f aca="false">F78-D78</f>
        <v>231.623188481052</v>
      </c>
      <c r="F78" s="24" t="n">
        <f aca="false">F77</f>
        <v>1595.15266274653</v>
      </c>
      <c r="G78" s="24" t="n">
        <f aca="false">G77-E78</f>
        <v>207544.296699592</v>
      </c>
      <c r="I78" s="23" t="n">
        <f aca="false">I77</f>
        <v>0.0975</v>
      </c>
      <c r="J78" s="24" t="n">
        <f aca="false">M77*I78/12</f>
        <v>264.675555855981</v>
      </c>
      <c r="K78" s="24" t="n">
        <f aca="false">L78-J78</f>
        <v>172.311542855406</v>
      </c>
      <c r="L78" s="24" t="n">
        <f aca="false">L77</f>
        <v>436.987098711387</v>
      </c>
      <c r="M78" s="24" t="n">
        <f aca="false">M77-K78</f>
        <v>32403.141485573</v>
      </c>
      <c r="O78" s="21" t="n">
        <f aca="false">O77</f>
        <v>330.666666666667</v>
      </c>
      <c r="P78" s="21" t="n">
        <f aca="false">P77</f>
        <v>150</v>
      </c>
      <c r="Q78" s="21" t="n">
        <f aca="false">D78+J78</f>
        <v>1628.20503012146</v>
      </c>
      <c r="R78" s="21" t="n">
        <f aca="false">+K78+E78</f>
        <v>403.934731336458</v>
      </c>
      <c r="S78" s="27" t="n">
        <f aca="false">+O78+P78+Q78+R78</f>
        <v>2512.80642812459</v>
      </c>
      <c r="T78" s="18" t="n">
        <f aca="false">+T77+E78+K78</f>
        <v>21302.561814835</v>
      </c>
      <c r="U78" s="21" t="n">
        <f aca="false">Q78/(1+$C$4/12)^B78</f>
        <v>1050.15563825718</v>
      </c>
      <c r="V78" s="21" t="n">
        <f aca="false">R78/(1+$C$4/12)^B78</f>
        <v>260.528820236625</v>
      </c>
      <c r="W78" s="18"/>
      <c r="X78" s="21" t="n">
        <f aca="false">W78/(1+$C$4/12)^$B78</f>
        <v>0</v>
      </c>
      <c r="Y78" s="18" t="n">
        <f aca="false">S78-W78</f>
        <v>2512.80642812459</v>
      </c>
      <c r="Z78" s="21" t="n">
        <f aca="false">Y78/(1+$C$4/12)^$B78</f>
        <v>1620.70365189025</v>
      </c>
      <c r="AA78" s="21" t="n">
        <f aca="false">+U78+V78+AA77</f>
        <v>108218.295444617</v>
      </c>
    </row>
    <row r="79" customFormat="false" ht="12.75" hidden="false" customHeight="false" outlineLevel="0" collapsed="false">
      <c r="B79" s="29" t="n">
        <f aca="false">+B78+1</f>
        <v>67</v>
      </c>
      <c r="C79" s="23" t="n">
        <f aca="false">$C$3</f>
        <v>0.07875</v>
      </c>
      <c r="D79" s="24" t="n">
        <f aca="false">G78*C79/12</f>
        <v>1362.00944709107</v>
      </c>
      <c r="E79" s="24" t="n">
        <f aca="false">F79-D79</f>
        <v>233.143215655459</v>
      </c>
      <c r="F79" s="24" t="n">
        <f aca="false">F78</f>
        <v>1595.15266274653</v>
      </c>
      <c r="G79" s="24" t="n">
        <f aca="false">G78-E79</f>
        <v>207311.153483937</v>
      </c>
      <c r="I79" s="23" t="n">
        <f aca="false">I78</f>
        <v>0.0975</v>
      </c>
      <c r="J79" s="24" t="n">
        <f aca="false">M78*I79/12</f>
        <v>263.275524570281</v>
      </c>
      <c r="K79" s="24" t="n">
        <f aca="false">L79-J79</f>
        <v>173.711574141106</v>
      </c>
      <c r="L79" s="24" t="n">
        <f aca="false">L78</f>
        <v>436.987098711387</v>
      </c>
      <c r="M79" s="24" t="n">
        <f aca="false">M78-K79</f>
        <v>32229.4299114319</v>
      </c>
      <c r="O79" s="21" t="n">
        <f aca="false">O78</f>
        <v>330.666666666667</v>
      </c>
      <c r="P79" s="21" t="n">
        <f aca="false">P78</f>
        <v>150</v>
      </c>
      <c r="Q79" s="21" t="n">
        <f aca="false">D79+J79</f>
        <v>1625.28497166135</v>
      </c>
      <c r="R79" s="21" t="n">
        <f aca="false">+K79+E79</f>
        <v>406.854789796565</v>
      </c>
      <c r="S79" s="27" t="n">
        <f aca="false">+O79+P79+Q79+R79</f>
        <v>2512.80642812459</v>
      </c>
      <c r="T79" s="18" t="n">
        <f aca="false">+T78+E79+K79</f>
        <v>21709.4166046316</v>
      </c>
      <c r="U79" s="21" t="n">
        <f aca="false">Q79/(1+$C$4/12)^B79</f>
        <v>1041.33006576231</v>
      </c>
      <c r="V79" s="21" t="n">
        <f aca="false">R79/(1+$C$4/12)^B79</f>
        <v>260.674363205054</v>
      </c>
      <c r="W79" s="18"/>
      <c r="X79" s="21" t="n">
        <f aca="false">W79/(1+$C$4/12)^$B79</f>
        <v>0</v>
      </c>
      <c r="Y79" s="18" t="n">
        <f aca="false">S79-W79</f>
        <v>2512.80642812459</v>
      </c>
      <c r="Z79" s="21" t="n">
        <f aca="false">Y79/(1+$C$4/12)^$B79</f>
        <v>1609.97051512277</v>
      </c>
      <c r="AA79" s="21" t="n">
        <f aca="false">+U79+V79+AA78</f>
        <v>109520.299873585</v>
      </c>
    </row>
    <row r="80" customFormat="false" ht="12.75" hidden="false" customHeight="false" outlineLevel="0" collapsed="false">
      <c r="B80" s="29" t="n">
        <f aca="false">+B79+1</f>
        <v>68</v>
      </c>
      <c r="C80" s="23" t="n">
        <f aca="false">$C$3</f>
        <v>0.07875</v>
      </c>
      <c r="D80" s="24" t="n">
        <f aca="false">G79*C80/12</f>
        <v>1360.47944473833</v>
      </c>
      <c r="E80" s="24" t="n">
        <f aca="false">F80-D80</f>
        <v>234.673218008198</v>
      </c>
      <c r="F80" s="24" t="n">
        <f aca="false">F79</f>
        <v>1595.15266274653</v>
      </c>
      <c r="G80" s="24" t="n">
        <f aca="false">G79-E80</f>
        <v>207076.480265928</v>
      </c>
      <c r="I80" s="23" t="n">
        <f aca="false">I79</f>
        <v>0.0975</v>
      </c>
      <c r="J80" s="24" t="n">
        <f aca="false">M79*I80/12</f>
        <v>261.864118030385</v>
      </c>
      <c r="K80" s="24" t="n">
        <f aca="false">L80-J80</f>
        <v>175.122980681002</v>
      </c>
      <c r="L80" s="24" t="n">
        <f aca="false">L79</f>
        <v>436.987098711387</v>
      </c>
      <c r="M80" s="24" t="n">
        <f aca="false">M79-K80</f>
        <v>32054.3069307509</v>
      </c>
      <c r="O80" s="21" t="n">
        <f aca="false">O79</f>
        <v>330.666666666667</v>
      </c>
      <c r="P80" s="21" t="n">
        <f aca="false">P79</f>
        <v>150</v>
      </c>
      <c r="Q80" s="21" t="n">
        <f aca="false">D80+J80</f>
        <v>1622.34356276872</v>
      </c>
      <c r="R80" s="21" t="n">
        <f aca="false">+K80+E80</f>
        <v>409.796198689201</v>
      </c>
      <c r="S80" s="27" t="n">
        <f aca="false">+O80+P80+Q80+R80</f>
        <v>2512.80642812459</v>
      </c>
      <c r="T80" s="18" t="n">
        <f aca="false">+T79+E80+K80</f>
        <v>22119.2128033208</v>
      </c>
      <c r="U80" s="21" t="n">
        <f aca="false">Q80/(1+$C$4/12)^B80</f>
        <v>1032.56174206807</v>
      </c>
      <c r="V80" s="21" t="n">
        <f aca="false">R80/(1+$C$4/12)^B80</f>
        <v>260.82014101209</v>
      </c>
      <c r="W80" s="18"/>
      <c r="X80" s="21" t="n">
        <f aca="false">W80/(1+$C$4/12)^$B80</f>
        <v>0</v>
      </c>
      <c r="Y80" s="18" t="n">
        <f aca="false">S80-W80</f>
        <v>2512.80642812459</v>
      </c>
      <c r="Z80" s="21" t="n">
        <f aca="false">Y80/(1+$C$4/12)^$B80</f>
        <v>1599.30845873123</v>
      </c>
      <c r="AA80" s="21" t="n">
        <f aca="false">+U80+V80+AA79</f>
        <v>110813.681756665</v>
      </c>
    </row>
    <row r="81" customFormat="false" ht="12.75" hidden="false" customHeight="false" outlineLevel="0" collapsed="false">
      <c r="B81" s="29" t="n">
        <f aca="false">+B80+1</f>
        <v>69</v>
      </c>
      <c r="C81" s="23" t="n">
        <f aca="false">$C$3</f>
        <v>0.07875</v>
      </c>
      <c r="D81" s="24" t="n">
        <f aca="false">G80*C81/12</f>
        <v>1358.93940174515</v>
      </c>
      <c r="E81" s="24" t="n">
        <f aca="false">F81-D81</f>
        <v>236.213261001377</v>
      </c>
      <c r="F81" s="24" t="n">
        <f aca="false">F80</f>
        <v>1595.15266274653</v>
      </c>
      <c r="G81" s="24" t="n">
        <f aca="false">G80-E81</f>
        <v>206840.267004927</v>
      </c>
      <c r="I81" s="23" t="n">
        <f aca="false">I80</f>
        <v>0.0975</v>
      </c>
      <c r="J81" s="24" t="n">
        <f aca="false">M80*I81/12</f>
        <v>260.441243812351</v>
      </c>
      <c r="K81" s="24" t="n">
        <f aca="false">L81-J81</f>
        <v>176.545854899036</v>
      </c>
      <c r="L81" s="24" t="n">
        <f aca="false">L80</f>
        <v>436.987098711387</v>
      </c>
      <c r="M81" s="24" t="n">
        <f aca="false">M80-K81</f>
        <v>31877.7610758519</v>
      </c>
      <c r="O81" s="21" t="n">
        <f aca="false">O80</f>
        <v>330.666666666667</v>
      </c>
      <c r="P81" s="21" t="n">
        <f aca="false">P80</f>
        <v>150</v>
      </c>
      <c r="Q81" s="21" t="n">
        <f aca="false">D81+J81</f>
        <v>1619.38064555751</v>
      </c>
      <c r="R81" s="21" t="n">
        <f aca="false">+K81+E81</f>
        <v>412.759115900413</v>
      </c>
      <c r="S81" s="27" t="n">
        <f aca="false">+O81+P81+Q81+R81</f>
        <v>2512.80642812459</v>
      </c>
      <c r="T81" s="18" t="n">
        <f aca="false">+T80+E81+K81</f>
        <v>22531.9719192212</v>
      </c>
      <c r="U81" s="21" t="n">
        <f aca="false">Q81/(1+$C$4/12)^B81</f>
        <v>1023.8502861504</v>
      </c>
      <c r="V81" s="21" t="n">
        <f aca="false">R81/(1+$C$4/12)^B81</f>
        <v>260.966153995457</v>
      </c>
      <c r="W81" s="18"/>
      <c r="X81" s="21" t="n">
        <f aca="false">W81/(1+$C$4/12)^$B81</f>
        <v>0</v>
      </c>
      <c r="Y81" s="18" t="n">
        <f aca="false">S81-W81</f>
        <v>2512.80642812459</v>
      </c>
      <c r="Z81" s="21" t="n">
        <f aca="false">Y81/(1+$C$4/12)^$B81</f>
        <v>1588.71701198466</v>
      </c>
      <c r="AA81" s="21" t="n">
        <f aca="false">+U81+V81+AA80</f>
        <v>112098.498196811</v>
      </c>
    </row>
    <row r="82" customFormat="false" ht="12.75" hidden="false" customHeight="false" outlineLevel="0" collapsed="false">
      <c r="B82" s="29" t="n">
        <f aca="false">+B81+1</f>
        <v>70</v>
      </c>
      <c r="C82" s="23" t="n">
        <f aca="false">$C$3</f>
        <v>0.07875</v>
      </c>
      <c r="D82" s="24" t="n">
        <f aca="false">G81*C82/12</f>
        <v>1357.38925221983</v>
      </c>
      <c r="E82" s="24" t="n">
        <f aca="false">F82-D82</f>
        <v>237.763410526698</v>
      </c>
      <c r="F82" s="24" t="n">
        <f aca="false">F81</f>
        <v>1595.15266274653</v>
      </c>
      <c r="G82" s="24" t="n">
        <f aca="false">G81-E82</f>
        <v>206602.5035944</v>
      </c>
      <c r="I82" s="23" t="n">
        <f aca="false">I81</f>
        <v>0.0975</v>
      </c>
      <c r="J82" s="24" t="n">
        <f aca="false">M81*I82/12</f>
        <v>259.006808741297</v>
      </c>
      <c r="K82" s="24" t="n">
        <f aca="false">L82-J82</f>
        <v>177.98028997009</v>
      </c>
      <c r="L82" s="24" t="n">
        <f aca="false">L81</f>
        <v>436.987098711387</v>
      </c>
      <c r="M82" s="24" t="n">
        <f aca="false">M81-K82</f>
        <v>31699.7807858818</v>
      </c>
      <c r="O82" s="21" t="n">
        <f aca="false">O81</f>
        <v>330.666666666667</v>
      </c>
      <c r="P82" s="21" t="n">
        <f aca="false">P81</f>
        <v>150</v>
      </c>
      <c r="Q82" s="21" t="n">
        <f aca="false">D82+J82</f>
        <v>1616.39606096113</v>
      </c>
      <c r="R82" s="21" t="n">
        <f aca="false">+K82+E82</f>
        <v>415.743700496789</v>
      </c>
      <c r="S82" s="27" t="n">
        <f aca="false">+O82+P82+Q82+R82</f>
        <v>2512.80642812459</v>
      </c>
      <c r="T82" s="18" t="n">
        <f aca="false">+T81+E82+K82</f>
        <v>22947.715619718</v>
      </c>
      <c r="U82" s="21" t="n">
        <f aca="false">Q82/(1+$C$4/12)^B82</f>
        <v>1015.19531950583</v>
      </c>
      <c r="V82" s="21" t="n">
        <f aca="false">R82/(1+$C$4/12)^B82</f>
        <v>261.112402493365</v>
      </c>
      <c r="W82" s="18"/>
      <c r="X82" s="21" t="n">
        <f aca="false">W82/(1+$C$4/12)^$B82</f>
        <v>0</v>
      </c>
      <c r="Y82" s="18" t="n">
        <f aca="false">S82-W82</f>
        <v>2512.80642812459</v>
      </c>
      <c r="Z82" s="21" t="n">
        <f aca="false">Y82/(1+$C$4/12)^$B82</f>
        <v>1578.19570726953</v>
      </c>
      <c r="AA82" s="21" t="n">
        <f aca="false">+U82+V82+AA81</f>
        <v>113374.80591881</v>
      </c>
    </row>
    <row r="83" customFormat="false" ht="12.75" hidden="false" customHeight="false" outlineLevel="0" collapsed="false">
      <c r="B83" s="29" t="n">
        <f aca="false">+B82+1</f>
        <v>71</v>
      </c>
      <c r="C83" s="23" t="n">
        <f aca="false">$C$3</f>
        <v>0.07875</v>
      </c>
      <c r="D83" s="24" t="n">
        <f aca="false">G82*C83/12</f>
        <v>1355.82892983825</v>
      </c>
      <c r="E83" s="24" t="n">
        <f aca="false">F83-D83</f>
        <v>239.32373290828</v>
      </c>
      <c r="F83" s="24" t="n">
        <f aca="false">F82</f>
        <v>1595.15266274653</v>
      </c>
      <c r="G83" s="24" t="n">
        <f aca="false">G82-E83</f>
        <v>206363.179861492</v>
      </c>
      <c r="I83" s="23" t="n">
        <f aca="false">I82</f>
        <v>0.0975</v>
      </c>
      <c r="J83" s="24" t="n">
        <f aca="false">M82*I83/12</f>
        <v>257.56071888529</v>
      </c>
      <c r="K83" s="24" t="n">
        <f aca="false">L83-J83</f>
        <v>179.426379826097</v>
      </c>
      <c r="L83" s="24" t="n">
        <f aca="false">L82</f>
        <v>436.987098711387</v>
      </c>
      <c r="M83" s="24" t="n">
        <f aca="false">M82-K83</f>
        <v>31520.3544060557</v>
      </c>
      <c r="O83" s="21" t="n">
        <f aca="false">O82</f>
        <v>330.666666666667</v>
      </c>
      <c r="P83" s="21" t="n">
        <f aca="false">P82</f>
        <v>150</v>
      </c>
      <c r="Q83" s="21" t="n">
        <f aca="false">D83+J83</f>
        <v>1613.38964872354</v>
      </c>
      <c r="R83" s="21" t="n">
        <f aca="false">+K83+E83</f>
        <v>418.750112734377</v>
      </c>
      <c r="S83" s="27" t="n">
        <f aca="false">+O83+P83+Q83+R83</f>
        <v>2512.80642812459</v>
      </c>
      <c r="T83" s="18" t="n">
        <f aca="false">+T82+E83+K83</f>
        <v>23366.4657324524</v>
      </c>
      <c r="U83" s="21" t="n">
        <f aca="false">Q83/(1+$C$4/12)^B83</f>
        <v>1006.59646613481</v>
      </c>
      <c r="V83" s="21" t="n">
        <f aca="false">R83/(1+$C$4/12)^B83</f>
        <v>261.258886844517</v>
      </c>
      <c r="W83" s="18"/>
      <c r="X83" s="21" t="n">
        <f aca="false">W83/(1+$C$4/12)^$B83</f>
        <v>0</v>
      </c>
      <c r="Y83" s="18" t="n">
        <f aca="false">S83-W83</f>
        <v>2512.80642812459</v>
      </c>
      <c r="Z83" s="21" t="n">
        <f aca="false">Y83/(1+$C$4/12)^$B83</f>
        <v>1567.74408006907</v>
      </c>
      <c r="AA83" s="21" t="n">
        <f aca="false">+U83+V83+AA82</f>
        <v>114642.661271789</v>
      </c>
    </row>
    <row r="84" customFormat="false" ht="12.75" hidden="false" customHeight="false" outlineLevel="0" collapsed="false">
      <c r="B84" s="29" t="n">
        <f aca="false">+B83+1</f>
        <v>72</v>
      </c>
      <c r="C84" s="23" t="n">
        <f aca="false">$C$3</f>
        <v>0.07875</v>
      </c>
      <c r="D84" s="24" t="n">
        <f aca="false">G83*C84/12</f>
        <v>1354.25836784104</v>
      </c>
      <c r="E84" s="24" t="n">
        <f aca="false">F84-D84</f>
        <v>240.894294905491</v>
      </c>
      <c r="F84" s="24" t="n">
        <f aca="false">F83</f>
        <v>1595.15266274653</v>
      </c>
      <c r="G84" s="24" t="n">
        <f aca="false">G83-E84</f>
        <v>206122.285566586</v>
      </c>
      <c r="I84" s="23" t="n">
        <f aca="false">I83</f>
        <v>0.0975</v>
      </c>
      <c r="J84" s="24" t="n">
        <f aca="false">M83*I84/12</f>
        <v>256.102879549203</v>
      </c>
      <c r="K84" s="24" t="n">
        <f aca="false">L84-J84</f>
        <v>180.884219162184</v>
      </c>
      <c r="L84" s="24" t="n">
        <f aca="false">L83</f>
        <v>436.987098711387</v>
      </c>
      <c r="M84" s="24" t="n">
        <f aca="false">M83-K84</f>
        <v>31339.4701868935</v>
      </c>
      <c r="O84" s="21" t="n">
        <f aca="false">O83</f>
        <v>330.666666666667</v>
      </c>
      <c r="P84" s="21" t="n">
        <f aca="false">P83</f>
        <v>150</v>
      </c>
      <c r="Q84" s="21" t="n">
        <f aca="false">D84+J84</f>
        <v>1610.36124739024</v>
      </c>
      <c r="R84" s="21" t="n">
        <f aca="false">+K84+E84</f>
        <v>421.778514067675</v>
      </c>
      <c r="S84" s="27" t="n">
        <f aca="false">+O84+P84+Q84+R84</f>
        <v>2512.80642812459</v>
      </c>
      <c r="T84" s="18" t="n">
        <f aca="false">+T83+E84+K84</f>
        <v>23788.24424652</v>
      </c>
      <c r="U84" s="21" t="n">
        <f aca="false">Q84/(1+$C$4/12)^B84</f>
        <v>998.053352525137</v>
      </c>
      <c r="V84" s="21" t="n">
        <f aca="false">R84/(1+$C$4/12)^B84</f>
        <v>261.405607388105</v>
      </c>
      <c r="W84" s="15" t="n">
        <f aca="false">(SUM(O73:O84)+SUM(Q73:Q84))*0.35</f>
        <v>8220.60779213831</v>
      </c>
      <c r="X84" s="21" t="n">
        <f aca="false">W84/(1+$C$4/12)^$B84</f>
        <v>5094.88487756043</v>
      </c>
      <c r="Y84" s="18" t="n">
        <f aca="false">S84-W84</f>
        <v>-5707.80136401372</v>
      </c>
      <c r="Z84" s="21" t="n">
        <f aca="false">Y84/(1+$C$4/12)^$B84</f>
        <v>-3537.52320861764</v>
      </c>
      <c r="AA84" s="21" t="n">
        <f aca="false">+U84+V84+AA83</f>
        <v>115902.120231703</v>
      </c>
    </row>
    <row r="85" customFormat="false" ht="12.75" hidden="false" customHeight="false" outlineLevel="0" collapsed="false">
      <c r="A85" s="0" t="s">
        <v>45</v>
      </c>
      <c r="B85" s="29" t="n">
        <f aca="false">+B84+1</f>
        <v>73</v>
      </c>
      <c r="C85" s="23" t="n">
        <f aca="false">$C$3</f>
        <v>0.07875</v>
      </c>
      <c r="D85" s="24" t="n">
        <f aca="false">G84*C85/12</f>
        <v>1352.67749903072</v>
      </c>
      <c r="E85" s="24" t="n">
        <f aca="false">F85-D85</f>
        <v>242.475163715808</v>
      </c>
      <c r="F85" s="24" t="n">
        <f aca="false">F84</f>
        <v>1595.15266274653</v>
      </c>
      <c r="G85" s="24" t="n">
        <f aca="false">G84-E85</f>
        <v>205879.810402871</v>
      </c>
      <c r="I85" s="23" t="n">
        <f aca="false">I84</f>
        <v>0.0975</v>
      </c>
      <c r="J85" s="24" t="n">
        <f aca="false">M84*I85/12</f>
        <v>254.63319526851</v>
      </c>
      <c r="K85" s="24" t="n">
        <f aca="false">L85-J85</f>
        <v>182.353903442877</v>
      </c>
      <c r="L85" s="24" t="n">
        <f aca="false">L84</f>
        <v>436.987098711387</v>
      </c>
      <c r="M85" s="24" t="n">
        <f aca="false">M84-K85</f>
        <v>31157.1162834506</v>
      </c>
      <c r="O85" s="21" t="n">
        <f aca="false">O84</f>
        <v>330.666666666667</v>
      </c>
      <c r="P85" s="21" t="n">
        <f aca="false">P84</f>
        <v>150</v>
      </c>
      <c r="Q85" s="21" t="n">
        <f aca="false">D85+J85</f>
        <v>1607.31069429923</v>
      </c>
      <c r="R85" s="21" t="n">
        <f aca="false">+K85+E85</f>
        <v>424.829067158685</v>
      </c>
      <c r="S85" s="27" t="n">
        <f aca="false">+O85+P85+Q85+R85</f>
        <v>2512.80642812459</v>
      </c>
      <c r="T85" s="18" t="n">
        <f aca="false">+T84+E85+K85</f>
        <v>24213.0733136787</v>
      </c>
      <c r="U85" s="21" t="n">
        <f aca="false">Q85/(1+$C$4/12)^B85</f>
        <v>989.565607635433</v>
      </c>
      <c r="V85" s="21" t="n">
        <f aca="false">R85/(1+$C$4/12)^B85</f>
        <v>261.552564463814</v>
      </c>
      <c r="W85" s="18"/>
      <c r="X85" s="21" t="n">
        <f aca="false">W85/(1+$C$4/12)^$B85</f>
        <v>0</v>
      </c>
      <c r="Y85" s="18" t="n">
        <f aca="false">S85-W85</f>
        <v>2512.80642812459</v>
      </c>
      <c r="Z85" s="21" t="n">
        <f aca="false">Y85/(1+$C$4/12)^$B85</f>
        <v>1547.04801550608</v>
      </c>
      <c r="AA85" s="21" t="n">
        <f aca="false">+U85+V85+AA84</f>
        <v>117153.238403802</v>
      </c>
    </row>
    <row r="86" customFormat="false" ht="12.75" hidden="false" customHeight="false" outlineLevel="0" collapsed="false">
      <c r="B86" s="29" t="n">
        <f aca="false">+B85+1</f>
        <v>74</v>
      </c>
      <c r="C86" s="23" t="n">
        <f aca="false">$C$3</f>
        <v>0.07875</v>
      </c>
      <c r="D86" s="24" t="n">
        <f aca="false">G85*C86/12</f>
        <v>1351.08625576884</v>
      </c>
      <c r="E86" s="24" t="n">
        <f aca="false">F86-D86</f>
        <v>244.066406977693</v>
      </c>
      <c r="F86" s="24" t="n">
        <f aca="false">F85</f>
        <v>1595.15266274653</v>
      </c>
      <c r="G86" s="24" t="n">
        <f aca="false">G85-E86</f>
        <v>205635.743995893</v>
      </c>
      <c r="I86" s="23" t="n">
        <f aca="false">I85</f>
        <v>0.0975</v>
      </c>
      <c r="J86" s="24" t="n">
        <f aca="false">M85*I86/12</f>
        <v>253.151569803037</v>
      </c>
      <c r="K86" s="24" t="n">
        <f aca="false">L86-J86</f>
        <v>183.83552890835</v>
      </c>
      <c r="L86" s="24" t="n">
        <f aca="false">L85</f>
        <v>436.987098711387</v>
      </c>
      <c r="M86" s="24" t="n">
        <f aca="false">M85-K86</f>
        <v>30973.2807545423</v>
      </c>
      <c r="O86" s="21" t="n">
        <f aca="false">O85</f>
        <v>330.666666666667</v>
      </c>
      <c r="P86" s="21" t="n">
        <f aca="false">P85</f>
        <v>150</v>
      </c>
      <c r="Q86" s="21" t="n">
        <f aca="false">D86+J86</f>
        <v>1604.23782557188</v>
      </c>
      <c r="R86" s="21" t="n">
        <f aca="false">+K86+E86</f>
        <v>427.901935886043</v>
      </c>
      <c r="S86" s="27" t="n">
        <f aca="false">+O86+P86+Q86+R86</f>
        <v>2512.80642812459</v>
      </c>
      <c r="T86" s="18" t="n">
        <f aca="false">+T85+E86+K86</f>
        <v>24640.9752495648</v>
      </c>
      <c r="U86" s="21" t="n">
        <f aca="false">Q86/(1+$C$4/12)^B86</f>
        <v>981.132862878823</v>
      </c>
      <c r="V86" s="21" t="n">
        <f aca="false">R86/(1+$C$4/12)^B86</f>
        <v>261.699758411821</v>
      </c>
      <c r="W86" s="18"/>
      <c r="X86" s="21" t="n">
        <f aca="false">W86/(1+$C$4/12)^$B86</f>
        <v>0</v>
      </c>
      <c r="Y86" s="18" t="n">
        <f aca="false">S86-W86</f>
        <v>2512.80642812459</v>
      </c>
      <c r="Z86" s="21" t="n">
        <f aca="false">Y86/(1+$C$4/12)^$B86</f>
        <v>1536.80266441001</v>
      </c>
      <c r="AA86" s="21" t="n">
        <f aca="false">+U86+V86+AA85</f>
        <v>118396.071025092</v>
      </c>
    </row>
    <row r="87" customFormat="false" ht="12.75" hidden="false" customHeight="false" outlineLevel="0" collapsed="false">
      <c r="B87" s="29" t="n">
        <f aca="false">+B86+1</f>
        <v>75</v>
      </c>
      <c r="C87" s="23" t="n">
        <f aca="false">$C$3</f>
        <v>0.07875</v>
      </c>
      <c r="D87" s="24" t="n">
        <f aca="false">G86*C87/12</f>
        <v>1349.48456997305</v>
      </c>
      <c r="E87" s="24" t="n">
        <f aca="false">F87-D87</f>
        <v>245.668092773484</v>
      </c>
      <c r="F87" s="24" t="n">
        <f aca="false">F86</f>
        <v>1595.15266274653</v>
      </c>
      <c r="G87" s="24" t="n">
        <f aca="false">G86-E87</f>
        <v>205390.07590312</v>
      </c>
      <c r="I87" s="23" t="n">
        <f aca="false">I86</f>
        <v>0.0975</v>
      </c>
      <c r="J87" s="24" t="n">
        <f aca="false">M86*I87/12</f>
        <v>251.657906130656</v>
      </c>
      <c r="K87" s="24" t="n">
        <f aca="false">L87-J87</f>
        <v>185.329192580731</v>
      </c>
      <c r="L87" s="24" t="n">
        <f aca="false">L86</f>
        <v>436.987098711387</v>
      </c>
      <c r="M87" s="24" t="n">
        <f aca="false">M86-K87</f>
        <v>30787.9515619616</v>
      </c>
      <c r="O87" s="21" t="n">
        <f aca="false">O86</f>
        <v>330.666666666667</v>
      </c>
      <c r="P87" s="21" t="n">
        <f aca="false">P86</f>
        <v>150</v>
      </c>
      <c r="Q87" s="21" t="n">
        <f aca="false">D87+J87</f>
        <v>1601.1424761037</v>
      </c>
      <c r="R87" s="21" t="n">
        <f aca="false">+K87+E87</f>
        <v>430.997285354215</v>
      </c>
      <c r="S87" s="27" t="n">
        <f aca="false">+O87+P87+Q87+R87</f>
        <v>2512.80642812459</v>
      </c>
      <c r="T87" s="18" t="n">
        <f aca="false">+T86+E87+K87</f>
        <v>25071.972534919</v>
      </c>
      <c r="U87" s="21" t="n">
        <f aca="false">Q87/(1+$C$4/12)^B87</f>
        <v>972.754752106653</v>
      </c>
      <c r="V87" s="21" t="n">
        <f aca="false">R87/(1+$C$4/12)^B87</f>
        <v>261.847189572794</v>
      </c>
      <c r="W87" s="18"/>
      <c r="X87" s="21" t="n">
        <f aca="false">W87/(1+$C$4/12)^$B87</f>
        <v>0</v>
      </c>
      <c r="Y87" s="18" t="n">
        <f aca="false">S87-W87</f>
        <v>2512.80642812459</v>
      </c>
      <c r="Z87" s="21" t="n">
        <f aca="false">Y87/(1+$C$4/12)^$B87</f>
        <v>1526.6251633212</v>
      </c>
      <c r="AA87" s="21" t="n">
        <f aca="false">+U87+V87+AA86</f>
        <v>119630.672966772</v>
      </c>
    </row>
    <row r="88" customFormat="false" ht="12.75" hidden="false" customHeight="false" outlineLevel="0" collapsed="false">
      <c r="B88" s="29" t="n">
        <f aca="false">+B87+1</f>
        <v>76</v>
      </c>
      <c r="C88" s="23" t="n">
        <f aca="false">$C$3</f>
        <v>0.07875</v>
      </c>
      <c r="D88" s="24" t="n">
        <f aca="false">G87*C88/12</f>
        <v>1347.87237311422</v>
      </c>
      <c r="E88" s="24" t="n">
        <f aca="false">F88-D88</f>
        <v>247.28028963231</v>
      </c>
      <c r="F88" s="24" t="n">
        <f aca="false">F87</f>
        <v>1595.15266274653</v>
      </c>
      <c r="G88" s="24" t="n">
        <f aca="false">G87-E88</f>
        <v>205142.795613487</v>
      </c>
      <c r="I88" s="23" t="n">
        <f aca="false">I87</f>
        <v>0.0975</v>
      </c>
      <c r="J88" s="24" t="n">
        <f aca="false">M87*I88/12</f>
        <v>250.152106440938</v>
      </c>
      <c r="K88" s="24" t="n">
        <f aca="false">L88-J88</f>
        <v>186.834992270449</v>
      </c>
      <c r="L88" s="24" t="n">
        <f aca="false">L87</f>
        <v>436.987098711387</v>
      </c>
      <c r="M88" s="24" t="n">
        <f aca="false">M87-K88</f>
        <v>30601.1165696911</v>
      </c>
      <c r="O88" s="21" t="n">
        <f aca="false">O87</f>
        <v>330.666666666667</v>
      </c>
      <c r="P88" s="21" t="n">
        <f aca="false">P87</f>
        <v>150</v>
      </c>
      <c r="Q88" s="21" t="n">
        <f aca="false">D88+J88</f>
        <v>1598.02447955516</v>
      </c>
      <c r="R88" s="21" t="n">
        <f aca="false">+K88+E88</f>
        <v>434.115281902759</v>
      </c>
      <c r="S88" s="27" t="n">
        <f aca="false">+O88+P88+Q88+R88</f>
        <v>2512.80642812459</v>
      </c>
      <c r="T88" s="18" t="n">
        <f aca="false">+T87+E88+K88</f>
        <v>25506.0878168217</v>
      </c>
      <c r="U88" s="21" t="n">
        <f aca="false">Q88/(1+$C$4/12)^B88</f>
        <v>964.430911592347</v>
      </c>
      <c r="V88" s="21" t="n">
        <f aca="false">R88/(1+$C$4/12)^B88</f>
        <v>261.994858287898</v>
      </c>
      <c r="W88" s="18"/>
      <c r="X88" s="21" t="n">
        <f aca="false">W88/(1+$C$4/12)^$B88</f>
        <v>0</v>
      </c>
      <c r="Y88" s="18" t="n">
        <f aca="false">S88-W88</f>
        <v>2512.80642812459</v>
      </c>
      <c r="Z88" s="21" t="n">
        <f aca="false">Y88/(1+$C$4/12)^$B88</f>
        <v>1516.51506290186</v>
      </c>
      <c r="AA88" s="21" t="n">
        <f aca="false">+U88+V88+AA87</f>
        <v>120857.098736652</v>
      </c>
    </row>
    <row r="89" customFormat="false" ht="12.75" hidden="false" customHeight="false" outlineLevel="0" collapsed="false">
      <c r="B89" s="29" t="n">
        <f aca="false">+B88+1</f>
        <v>77</v>
      </c>
      <c r="C89" s="23" t="n">
        <f aca="false">$C$3</f>
        <v>0.07875</v>
      </c>
      <c r="D89" s="24" t="n">
        <f aca="false">G88*C89/12</f>
        <v>1346.24959621351</v>
      </c>
      <c r="E89" s="24" t="n">
        <f aca="false">F89-D89</f>
        <v>248.903066533022</v>
      </c>
      <c r="F89" s="24" t="n">
        <f aca="false">F88</f>
        <v>1595.15266274653</v>
      </c>
      <c r="G89" s="24" t="n">
        <f aca="false">G88-E89</f>
        <v>204893.892546954</v>
      </c>
      <c r="I89" s="23" t="n">
        <f aca="false">I88</f>
        <v>0.0975</v>
      </c>
      <c r="J89" s="24" t="n">
        <f aca="false">M88*I89/12</f>
        <v>248.63407212874</v>
      </c>
      <c r="K89" s="24" t="n">
        <f aca="false">L89-J89</f>
        <v>188.353026582647</v>
      </c>
      <c r="L89" s="24" t="n">
        <f aca="false">L88</f>
        <v>436.987098711387</v>
      </c>
      <c r="M89" s="24" t="n">
        <f aca="false">M88-K89</f>
        <v>30412.7635431085</v>
      </c>
      <c r="O89" s="21" t="n">
        <f aca="false">O88</f>
        <v>330.666666666667</v>
      </c>
      <c r="P89" s="21" t="n">
        <f aca="false">P88</f>
        <v>150</v>
      </c>
      <c r="Q89" s="21" t="n">
        <f aca="false">D89+J89</f>
        <v>1594.88366834225</v>
      </c>
      <c r="R89" s="21" t="n">
        <f aca="false">+K89+E89</f>
        <v>437.256093115668</v>
      </c>
      <c r="S89" s="27" t="n">
        <f aca="false">+O89+P89+Q89+R89</f>
        <v>2512.80642812459</v>
      </c>
      <c r="T89" s="18" t="n">
        <f aca="false">+T88+E89+K89</f>
        <v>25943.3439099374</v>
      </c>
      <c r="U89" s="21" t="n">
        <f aca="false">Q89/(1+$C$4/12)^B89</f>
        <v>956.16098001536</v>
      </c>
      <c r="V89" s="21" t="n">
        <f aca="false">R89/(1+$C$4/12)^B89</f>
        <v>262.142764898792</v>
      </c>
      <c r="W89" s="18"/>
      <c r="X89" s="21" t="n">
        <f aca="false">W89/(1+$C$4/12)^$B89</f>
        <v>0</v>
      </c>
      <c r="Y89" s="18" t="n">
        <f aca="false">S89-W89</f>
        <v>2512.80642812459</v>
      </c>
      <c r="Z89" s="21" t="n">
        <f aca="false">Y89/(1+$C$4/12)^$B89</f>
        <v>1506.47191678993</v>
      </c>
      <c r="AA89" s="21" t="n">
        <f aca="false">+U89+V89+AA88</f>
        <v>122075.402481566</v>
      </c>
    </row>
    <row r="90" customFormat="false" ht="12.75" hidden="false" customHeight="false" outlineLevel="0" collapsed="false">
      <c r="B90" s="29" t="n">
        <f aca="false">+B89+1</f>
        <v>78</v>
      </c>
      <c r="C90" s="23" t="n">
        <f aca="false">$C$3</f>
        <v>0.07875</v>
      </c>
      <c r="D90" s="24" t="n">
        <f aca="false">G89*C90/12</f>
        <v>1344.61616983939</v>
      </c>
      <c r="E90" s="24" t="n">
        <f aca="false">F90-D90</f>
        <v>250.536492907145</v>
      </c>
      <c r="F90" s="24" t="n">
        <f aca="false">F89</f>
        <v>1595.15266274653</v>
      </c>
      <c r="G90" s="24" t="n">
        <f aca="false">G89-E90</f>
        <v>204643.356054047</v>
      </c>
      <c r="I90" s="23" t="n">
        <f aca="false">I89</f>
        <v>0.0975</v>
      </c>
      <c r="J90" s="24" t="n">
        <f aca="false">M89*I90/12</f>
        <v>247.103703787756</v>
      </c>
      <c r="K90" s="24" t="n">
        <f aca="false">L90-J90</f>
        <v>189.883394923631</v>
      </c>
      <c r="L90" s="24" t="n">
        <f aca="false">L89</f>
        <v>436.987098711387</v>
      </c>
      <c r="M90" s="24" t="n">
        <f aca="false">M89-K90</f>
        <v>30222.8801481848</v>
      </c>
      <c r="O90" s="21" t="n">
        <f aca="false">O89</f>
        <v>330.666666666667</v>
      </c>
      <c r="P90" s="21" t="n">
        <f aca="false">P89</f>
        <v>150</v>
      </c>
      <c r="Q90" s="21" t="n">
        <f aca="false">D90+J90</f>
        <v>1591.71987362714</v>
      </c>
      <c r="R90" s="21" t="n">
        <f aca="false">+K90+E90</f>
        <v>440.419887830775</v>
      </c>
      <c r="S90" s="27" t="n">
        <f aca="false">+O90+P90+Q90+R90</f>
        <v>2512.80642812459</v>
      </c>
      <c r="T90" s="18" t="n">
        <f aca="false">+T89+E90+K90</f>
        <v>26383.7637977682</v>
      </c>
      <c r="U90" s="21" t="n">
        <f aca="false">Q90/(1+$C$4/12)^B90</f>
        <v>947.944598445239</v>
      </c>
      <c r="V90" s="21" t="n">
        <f aca="false">R90/(1+$C$4/12)^B90</f>
        <v>262.290909747627</v>
      </c>
      <c r="W90" s="18"/>
      <c r="X90" s="21" t="n">
        <f aca="false">W90/(1+$C$4/12)^$B90</f>
        <v>0</v>
      </c>
      <c r="Y90" s="18" t="n">
        <f aca="false">S90-W90</f>
        <v>2512.80642812459</v>
      </c>
      <c r="Z90" s="21" t="n">
        <f aca="false">Y90/(1+$C$4/12)^$B90</f>
        <v>1496.4952815794</v>
      </c>
      <c r="AA90" s="21" t="n">
        <f aca="false">+U90+V90+AA89</f>
        <v>123285.637989759</v>
      </c>
    </row>
    <row r="91" customFormat="false" ht="12.75" hidden="false" customHeight="false" outlineLevel="0" collapsed="false">
      <c r="B91" s="29" t="n">
        <f aca="false">+B90+1</f>
        <v>79</v>
      </c>
      <c r="C91" s="23" t="n">
        <f aca="false">$C$3</f>
        <v>0.07875</v>
      </c>
      <c r="D91" s="24" t="n">
        <f aca="false">G90*C91/12</f>
        <v>1342.97202410468</v>
      </c>
      <c r="E91" s="24" t="n">
        <f aca="false">F91-D91</f>
        <v>252.180638641848</v>
      </c>
      <c r="F91" s="24" t="n">
        <f aca="false">F90</f>
        <v>1595.15266274653</v>
      </c>
      <c r="G91" s="24" t="n">
        <f aca="false">G90-E91</f>
        <v>204391.175415405</v>
      </c>
      <c r="I91" s="23" t="n">
        <f aca="false">I90</f>
        <v>0.0975</v>
      </c>
      <c r="J91" s="24" t="n">
        <f aca="false">M90*I91/12</f>
        <v>245.560901204002</v>
      </c>
      <c r="K91" s="24" t="n">
        <f aca="false">L91-J91</f>
        <v>191.426197507385</v>
      </c>
      <c r="L91" s="24" t="n">
        <f aca="false">L90</f>
        <v>436.987098711387</v>
      </c>
      <c r="M91" s="24" t="n">
        <f aca="false">M90-K91</f>
        <v>30031.4539506774</v>
      </c>
      <c r="O91" s="21" t="n">
        <f aca="false">O90</f>
        <v>330.666666666667</v>
      </c>
      <c r="P91" s="21" t="n">
        <f aca="false">P90</f>
        <v>150</v>
      </c>
      <c r="Q91" s="21" t="n">
        <f aca="false">D91+J91</f>
        <v>1588.53292530869</v>
      </c>
      <c r="R91" s="21" t="n">
        <f aca="false">+K91+E91</f>
        <v>443.606836149233</v>
      </c>
      <c r="S91" s="27" t="n">
        <f aca="false">+O91+P91+Q91+R91</f>
        <v>2512.80642812459</v>
      </c>
      <c r="T91" s="18" t="n">
        <f aca="false">+T90+E91+K91</f>
        <v>26827.3706339174</v>
      </c>
      <c r="U91" s="21" t="n">
        <f aca="false">Q91/(1+$C$4/12)^B91</f>
        <v>939.781410325793</v>
      </c>
      <c r="V91" s="21" t="n">
        <f aca="false">R91/(1+$C$4/12)^B91</f>
        <v>262.439293177054</v>
      </c>
      <c r="W91" s="18"/>
      <c r="X91" s="21" t="n">
        <f aca="false">W91/(1+$C$4/12)^$B91</f>
        <v>0</v>
      </c>
      <c r="Y91" s="18" t="n">
        <f aca="false">S91-W91</f>
        <v>2512.80642812459</v>
      </c>
      <c r="Z91" s="21" t="n">
        <f aca="false">Y91/(1+$C$4/12)^$B91</f>
        <v>1486.58471680073</v>
      </c>
      <c r="AA91" s="21" t="n">
        <f aca="false">+U91+V91+AA90</f>
        <v>124487.858693262</v>
      </c>
    </row>
    <row r="92" customFormat="false" ht="12.75" hidden="false" customHeight="false" outlineLevel="0" collapsed="false">
      <c r="B92" s="29" t="n">
        <f aca="false">+B91+1</f>
        <v>80</v>
      </c>
      <c r="C92" s="23" t="n">
        <f aca="false">$C$3</f>
        <v>0.07875</v>
      </c>
      <c r="D92" s="24" t="n">
        <f aca="false">G91*C92/12</f>
        <v>1341.3170886636</v>
      </c>
      <c r="E92" s="24" t="n">
        <f aca="false">F92-D92</f>
        <v>253.835574082935</v>
      </c>
      <c r="F92" s="24" t="n">
        <f aca="false">F91</f>
        <v>1595.15266274653</v>
      </c>
      <c r="G92" s="24" t="n">
        <f aca="false">G91-E92</f>
        <v>204137.339841322</v>
      </c>
      <c r="I92" s="23" t="n">
        <f aca="false">I91</f>
        <v>0.0975</v>
      </c>
      <c r="J92" s="24" t="n">
        <f aca="false">M91*I92/12</f>
        <v>244.005563349254</v>
      </c>
      <c r="K92" s="24" t="n">
        <f aca="false">L92-J92</f>
        <v>192.981535362133</v>
      </c>
      <c r="L92" s="24" t="n">
        <f aca="false">L91</f>
        <v>436.987098711387</v>
      </c>
      <c r="M92" s="24" t="n">
        <f aca="false">M91-K92</f>
        <v>29838.4724153153</v>
      </c>
      <c r="O92" s="21" t="n">
        <f aca="false">O91</f>
        <v>330.666666666667</v>
      </c>
      <c r="P92" s="21" t="n">
        <f aca="false">P91</f>
        <v>150</v>
      </c>
      <c r="Q92" s="21" t="n">
        <f aca="false">D92+J92</f>
        <v>1585.32265201285</v>
      </c>
      <c r="R92" s="21" t="n">
        <f aca="false">+K92+E92</f>
        <v>446.817109445068</v>
      </c>
      <c r="S92" s="27" t="n">
        <f aca="false">+O92+P92+Q92+R92</f>
        <v>2512.80642812459</v>
      </c>
      <c r="T92" s="18" t="n">
        <f aca="false">+T91+E92+K92</f>
        <v>27274.1877433625</v>
      </c>
      <c r="U92" s="21" t="n">
        <f aca="false">Q92/(1+$C$4/12)^B92</f>
        <v>931.671061459365</v>
      </c>
      <c r="V92" s="21" t="n">
        <f aca="false">R92/(1+$C$4/12)^B92</f>
        <v>262.587915530218</v>
      </c>
      <c r="W92" s="18"/>
      <c r="X92" s="21" t="n">
        <f aca="false">W92/(1+$C$4/12)^$B92</f>
        <v>0</v>
      </c>
      <c r="Y92" s="18" t="n">
        <f aca="false">S92-W92</f>
        <v>2512.80642812459</v>
      </c>
      <c r="Z92" s="21" t="n">
        <f aca="false">Y92/(1+$C$4/12)^$B92</f>
        <v>1476.73978490138</v>
      </c>
      <c r="AA92" s="21" t="n">
        <f aca="false">+U92+V92+AA91</f>
        <v>125682.117670252</v>
      </c>
    </row>
    <row r="93" customFormat="false" ht="12.75" hidden="false" customHeight="false" outlineLevel="0" collapsed="false">
      <c r="B93" s="29" t="n">
        <f aca="false">+B92+1</f>
        <v>81</v>
      </c>
      <c r="C93" s="23" t="n">
        <f aca="false">$C$3</f>
        <v>0.07875</v>
      </c>
      <c r="D93" s="24" t="n">
        <f aca="false">G92*C93/12</f>
        <v>1339.65129270868</v>
      </c>
      <c r="E93" s="24" t="n">
        <f aca="false">F93-D93</f>
        <v>255.501370037854</v>
      </c>
      <c r="F93" s="24" t="n">
        <f aca="false">F92</f>
        <v>1595.15266274653</v>
      </c>
      <c r="G93" s="24" t="n">
        <f aca="false">G92-E93</f>
        <v>203881.838471284</v>
      </c>
      <c r="I93" s="23" t="n">
        <f aca="false">I92</f>
        <v>0.0975</v>
      </c>
      <c r="J93" s="24" t="n">
        <f aca="false">M92*I93/12</f>
        <v>242.437588374437</v>
      </c>
      <c r="K93" s="24" t="n">
        <f aca="false">L93-J93</f>
        <v>194.54951033695</v>
      </c>
      <c r="L93" s="24" t="n">
        <f aca="false">L92</f>
        <v>436.987098711387</v>
      </c>
      <c r="M93" s="24" t="n">
        <f aca="false">M92-K93</f>
        <v>29643.9229049784</v>
      </c>
      <c r="O93" s="21" t="n">
        <f aca="false">O92</f>
        <v>330.666666666667</v>
      </c>
      <c r="P93" s="21" t="n">
        <f aca="false">P92</f>
        <v>150</v>
      </c>
      <c r="Q93" s="21" t="n">
        <f aca="false">D93+J93</f>
        <v>1582.08888108311</v>
      </c>
      <c r="R93" s="21" t="n">
        <f aca="false">+K93+E93</f>
        <v>450.050880374805</v>
      </c>
      <c r="S93" s="27" t="n">
        <f aca="false">+O93+P93+Q93+R93</f>
        <v>2512.80642812459</v>
      </c>
      <c r="T93" s="18" t="n">
        <f aca="false">+T92+E93+K93</f>
        <v>27724.2386237373</v>
      </c>
      <c r="U93" s="21" t="n">
        <f aca="false">Q93/(1+$C$4/12)^B93</f>
        <v>923.613199991207</v>
      </c>
      <c r="V93" s="21" t="n">
        <f aca="false">R93/(1+$C$4/12)^B93</f>
        <v>262.736777150762</v>
      </c>
      <c r="W93" s="18"/>
      <c r="X93" s="21" t="n">
        <f aca="false">W93/(1+$C$4/12)^$B93</f>
        <v>0</v>
      </c>
      <c r="Y93" s="18" t="n">
        <f aca="false">S93-W93</f>
        <v>2512.80642812459</v>
      </c>
      <c r="Z93" s="21" t="n">
        <f aca="false">Y93/(1+$C$4/12)^$B93</f>
        <v>1466.96005122654</v>
      </c>
      <c r="AA93" s="21" t="n">
        <f aca="false">+U93+V93+AA92</f>
        <v>126868.467647394</v>
      </c>
    </row>
    <row r="94" customFormat="false" ht="12.75" hidden="false" customHeight="false" outlineLevel="0" collapsed="false">
      <c r="B94" s="29" t="n">
        <f aca="false">+B93+1</f>
        <v>82</v>
      </c>
      <c r="C94" s="23" t="n">
        <f aca="false">$C$3</f>
        <v>0.07875</v>
      </c>
      <c r="D94" s="24" t="n">
        <f aca="false">G93*C94/12</f>
        <v>1337.9745649678</v>
      </c>
      <c r="E94" s="24" t="n">
        <f aca="false">F94-D94</f>
        <v>257.178097778728</v>
      </c>
      <c r="F94" s="24" t="n">
        <f aca="false">F93</f>
        <v>1595.15266274653</v>
      </c>
      <c r="G94" s="24" t="n">
        <f aca="false">G93-E94</f>
        <v>203624.660373506</v>
      </c>
      <c r="I94" s="23" t="n">
        <f aca="false">I93</f>
        <v>0.0975</v>
      </c>
      <c r="J94" s="24" t="n">
        <f aca="false">M93*I94/12</f>
        <v>240.856873602949</v>
      </c>
      <c r="K94" s="24" t="n">
        <f aca="false">L94-J94</f>
        <v>196.130225108438</v>
      </c>
      <c r="L94" s="24" t="n">
        <f aca="false">L93</f>
        <v>436.987098711387</v>
      </c>
      <c r="M94" s="24" t="n">
        <f aca="false">M93-K94</f>
        <v>29447.7926798699</v>
      </c>
      <c r="O94" s="21" t="n">
        <f aca="false">O93</f>
        <v>330.666666666667</v>
      </c>
      <c r="P94" s="21" t="n">
        <f aca="false">P93</f>
        <v>150</v>
      </c>
      <c r="Q94" s="21" t="n">
        <f aca="false">D94+J94</f>
        <v>1578.83143857075</v>
      </c>
      <c r="R94" s="21" t="n">
        <f aca="false">+K94+E94</f>
        <v>453.308322887166</v>
      </c>
      <c r="S94" s="27" t="n">
        <f aca="false">+O94+P94+Q94+R94</f>
        <v>2512.80642812459</v>
      </c>
      <c r="T94" s="18" t="n">
        <f aca="false">+T93+E94+K94</f>
        <v>28177.5469466245</v>
      </c>
      <c r="U94" s="21" t="n">
        <f aca="false">Q94/(1+$C$4/12)^B94</f>
        <v>915.607476393963</v>
      </c>
      <c r="V94" s="21" t="n">
        <f aca="false">R94/(1+$C$4/12)^B94</f>
        <v>262.885878382829</v>
      </c>
      <c r="W94" s="18"/>
      <c r="X94" s="21" t="n">
        <f aca="false">W94/(1+$C$4/12)^$B94</f>
        <v>0</v>
      </c>
      <c r="Y94" s="18" t="n">
        <f aca="false">S94-W94</f>
        <v>2512.80642812459</v>
      </c>
      <c r="Z94" s="21" t="n">
        <f aca="false">Y94/(1+$C$4/12)^$B94</f>
        <v>1457.24508399987</v>
      </c>
      <c r="AA94" s="21" t="n">
        <f aca="false">+U94+V94+AA93</f>
        <v>128046.96100217</v>
      </c>
    </row>
    <row r="95" customFormat="false" ht="12.75" hidden="false" customHeight="false" outlineLevel="0" collapsed="false">
      <c r="B95" s="29" t="n">
        <f aca="false">+B94+1</f>
        <v>83</v>
      </c>
      <c r="C95" s="23" t="n">
        <f aca="false">$C$3</f>
        <v>0.07875</v>
      </c>
      <c r="D95" s="24" t="n">
        <f aca="false">G94*C95/12</f>
        <v>1336.28683370113</v>
      </c>
      <c r="E95" s="24" t="n">
        <f aca="false">F95-D95</f>
        <v>258.865829045401</v>
      </c>
      <c r="F95" s="24" t="n">
        <f aca="false">F94</f>
        <v>1595.15266274653</v>
      </c>
      <c r="G95" s="24" t="n">
        <f aca="false">G94-E95</f>
        <v>203365.79454446</v>
      </c>
      <c r="I95" s="23" t="n">
        <f aca="false">I94</f>
        <v>0.0975</v>
      </c>
      <c r="J95" s="24" t="n">
        <f aca="false">M94*I95/12</f>
        <v>239.263315523943</v>
      </c>
      <c r="K95" s="24" t="n">
        <f aca="false">L95-J95</f>
        <v>197.723783187444</v>
      </c>
      <c r="L95" s="24" t="n">
        <f aca="false">L94</f>
        <v>436.987098711387</v>
      </c>
      <c r="M95" s="24" t="n">
        <f aca="false">M94-K95</f>
        <v>29250.0688966825</v>
      </c>
      <c r="O95" s="21" t="n">
        <f aca="false">O94</f>
        <v>330.666666666667</v>
      </c>
      <c r="P95" s="21" t="n">
        <f aca="false">P94</f>
        <v>150</v>
      </c>
      <c r="Q95" s="21" t="n">
        <f aca="false">D95+J95</f>
        <v>1575.55014922507</v>
      </c>
      <c r="R95" s="21" t="n">
        <f aca="false">+K95+E95</f>
        <v>456.589612232845</v>
      </c>
      <c r="S95" s="27" t="n">
        <f aca="false">+O95+P95+Q95+R95</f>
        <v>2512.80642812459</v>
      </c>
      <c r="T95" s="18" t="n">
        <f aca="false">+T94+E95+K95</f>
        <v>28634.1365588573</v>
      </c>
      <c r="U95" s="21" t="n">
        <f aca="false">Q95/(1+$C$4/12)^B95</f>
        <v>907.653543452246</v>
      </c>
      <c r="V95" s="21" t="n">
        <f aca="false">R95/(1+$C$4/12)^B95</f>
        <v>263.035219571057</v>
      </c>
      <c r="W95" s="18"/>
      <c r="X95" s="21" t="n">
        <f aca="false">W95/(1+$C$4/12)^$B95</f>
        <v>0</v>
      </c>
      <c r="Y95" s="18" t="n">
        <f aca="false">S95-W95</f>
        <v>2512.80642812459</v>
      </c>
      <c r="Z95" s="21" t="n">
        <f aca="false">Y95/(1+$C$4/12)^$B95</f>
        <v>1447.59445430451</v>
      </c>
      <c r="AA95" s="21" t="n">
        <f aca="false">+U95+V95+AA94</f>
        <v>129217.649765194</v>
      </c>
    </row>
    <row r="96" customFormat="false" ht="12.75" hidden="false" customHeight="false" outlineLevel="0" collapsed="false">
      <c r="B96" s="29" t="n">
        <f aca="false">+B95+1</f>
        <v>84</v>
      </c>
      <c r="C96" s="23" t="n">
        <f aca="false">$C$3</f>
        <v>0.07875</v>
      </c>
      <c r="D96" s="24" t="n">
        <f aca="false">G95*C96/12</f>
        <v>1334.58802669802</v>
      </c>
      <c r="E96" s="24" t="n">
        <f aca="false">F96-D96</f>
        <v>260.564636048511</v>
      </c>
      <c r="F96" s="24" t="n">
        <f aca="false">F95</f>
        <v>1595.15266274653</v>
      </c>
      <c r="G96" s="24" t="n">
        <f aca="false">G95-E96</f>
        <v>203105.229908412</v>
      </c>
      <c r="I96" s="23" t="n">
        <f aca="false">I95</f>
        <v>0.0975</v>
      </c>
      <c r="J96" s="24" t="n">
        <f aca="false">M95*I96/12</f>
        <v>237.656809785545</v>
      </c>
      <c r="K96" s="24" t="n">
        <f aca="false">L96-J96</f>
        <v>199.330288925842</v>
      </c>
      <c r="L96" s="24" t="n">
        <f aca="false">L95</f>
        <v>436.987098711387</v>
      </c>
      <c r="M96" s="24" t="n">
        <f aca="false">M95-K96</f>
        <v>29050.7386077566</v>
      </c>
      <c r="O96" s="21" t="n">
        <f aca="false">O95</f>
        <v>330.666666666667</v>
      </c>
      <c r="P96" s="21" t="n">
        <f aca="false">P95</f>
        <v>150</v>
      </c>
      <c r="Q96" s="21" t="n">
        <f aca="false">D96+J96</f>
        <v>1572.24483648357</v>
      </c>
      <c r="R96" s="21" t="n">
        <f aca="false">+K96+E96</f>
        <v>459.894924974353</v>
      </c>
      <c r="S96" s="27" t="n">
        <f aca="false">+O96+P96+Q96+R96</f>
        <v>2512.80642812459</v>
      </c>
      <c r="T96" s="18" t="n">
        <f aca="false">+T95+E96+K96</f>
        <v>29094.0314838317</v>
      </c>
      <c r="U96" s="21" t="n">
        <f aca="false">Q96/(1+$C$4/12)^B96</f>
        <v>899.751056247331</v>
      </c>
      <c r="V96" s="21" t="n">
        <f aca="false">R96/(1+$C$4/12)^B96</f>
        <v>263.184801060586</v>
      </c>
      <c r="W96" s="15" t="n">
        <f aca="false">(SUM(O85:O96)+SUM(Q85:Q96))*0.35</f>
        <v>8066.76146506419</v>
      </c>
      <c r="X96" s="21" t="n">
        <f aca="false">W96/(1+$C$4/12)^$B96</f>
        <v>4616.37842927821</v>
      </c>
      <c r="Y96" s="18" t="n">
        <f aca="false">S96-W96</f>
        <v>-5553.95503693961</v>
      </c>
      <c r="Z96" s="21" t="n">
        <f aca="false">Y96/(1+$C$4/12)^$B96</f>
        <v>-3178.37069321412</v>
      </c>
      <c r="AA96" s="21" t="n">
        <f aca="false">+U96+V96+AA95</f>
        <v>130380.585622502</v>
      </c>
    </row>
    <row r="97" customFormat="false" ht="12.75" hidden="false" customHeight="false" outlineLevel="0" collapsed="false">
      <c r="A97" s="0" t="s">
        <v>46</v>
      </c>
      <c r="B97" s="29" t="n">
        <f aca="false">+B96+1</f>
        <v>85</v>
      </c>
      <c r="C97" s="23" t="n">
        <f aca="false">$C$3</f>
        <v>0.07875</v>
      </c>
      <c r="D97" s="24" t="n">
        <f aca="false">G96*C97/12</f>
        <v>1332.87807127395</v>
      </c>
      <c r="E97" s="24" t="n">
        <f aca="false">F97-D97</f>
        <v>262.274591472579</v>
      </c>
      <c r="F97" s="24" t="n">
        <f aca="false">F96</f>
        <v>1595.15266274653</v>
      </c>
      <c r="G97" s="24" t="n">
        <f aca="false">G96-E97</f>
        <v>202842.955316939</v>
      </c>
      <c r="I97" s="23" t="n">
        <f aca="false">I96</f>
        <v>0.0975</v>
      </c>
      <c r="J97" s="24" t="n">
        <f aca="false">M96*I97/12</f>
        <v>236.037251188023</v>
      </c>
      <c r="K97" s="24" t="n">
        <f aca="false">L97-J97</f>
        <v>200.949847523364</v>
      </c>
      <c r="L97" s="24" t="n">
        <f aca="false">L96</f>
        <v>436.987098711387</v>
      </c>
      <c r="M97" s="24" t="n">
        <f aca="false">M96-K97</f>
        <v>28849.7887602333</v>
      </c>
      <c r="O97" s="21" t="n">
        <f aca="false">O96</f>
        <v>330.666666666667</v>
      </c>
      <c r="P97" s="21" t="n">
        <f aca="false">P96</f>
        <v>150</v>
      </c>
      <c r="Q97" s="21" t="n">
        <f aca="false">D97+J97</f>
        <v>1568.91532246198</v>
      </c>
      <c r="R97" s="21" t="n">
        <f aca="false">+K97+E97</f>
        <v>463.224438995944</v>
      </c>
      <c r="S97" s="27" t="n">
        <f aca="false">+O97+P97+Q97+R97</f>
        <v>2512.80642812459</v>
      </c>
      <c r="T97" s="18" t="n">
        <f aca="false">+T96+E97+K97</f>
        <v>29557.2559228276</v>
      </c>
      <c r="U97" s="21" t="n">
        <f aca="false">Q97/(1+$C$4/12)^B97</f>
        <v>891.899672141933</v>
      </c>
      <c r="V97" s="21" t="n">
        <f aca="false">R97/(1+$C$4/12)^B97</f>
        <v>263.334623197057</v>
      </c>
      <c r="W97" s="18"/>
      <c r="X97" s="21" t="n">
        <f aca="false">W97/(1+$C$4/12)^$B97</f>
        <v>0</v>
      </c>
      <c r="Y97" s="18" t="n">
        <f aca="false">S97-W97</f>
        <v>2512.80642812459</v>
      </c>
      <c r="Z97" s="21" t="n">
        <f aca="false">Y97/(1+$C$4/12)^$B97</f>
        <v>1428.48450602392</v>
      </c>
      <c r="AA97" s="21" t="n">
        <f aca="false">+U97+V97+AA96</f>
        <v>131535.819917841</v>
      </c>
    </row>
    <row r="98" customFormat="false" ht="12.75" hidden="false" customHeight="false" outlineLevel="0" collapsed="false">
      <c r="B98" s="29" t="n">
        <f aca="false">+B97+1</f>
        <v>86</v>
      </c>
      <c r="C98" s="23" t="n">
        <f aca="false">$C$3</f>
        <v>0.07875</v>
      </c>
      <c r="D98" s="24" t="n">
        <f aca="false">G97*C98/12</f>
        <v>1331.15689426741</v>
      </c>
      <c r="E98" s="24" t="n">
        <f aca="false">F98-D98</f>
        <v>263.995768479118</v>
      </c>
      <c r="F98" s="24" t="n">
        <f aca="false">F97</f>
        <v>1595.15266274653</v>
      </c>
      <c r="G98" s="24" t="n">
        <f aca="false">G97-E98</f>
        <v>202578.95954846</v>
      </c>
      <c r="I98" s="23" t="n">
        <f aca="false">I97</f>
        <v>0.0975</v>
      </c>
      <c r="J98" s="24" t="n">
        <f aca="false">M97*I98/12</f>
        <v>234.404533676895</v>
      </c>
      <c r="K98" s="24" t="n">
        <f aca="false">L98-J98</f>
        <v>202.582565034492</v>
      </c>
      <c r="L98" s="24" t="n">
        <f aca="false">L97</f>
        <v>436.987098711387</v>
      </c>
      <c r="M98" s="24" t="n">
        <f aca="false">M97-K98</f>
        <v>28647.2061951988</v>
      </c>
      <c r="O98" s="21" t="n">
        <f aca="false">O97</f>
        <v>330.666666666667</v>
      </c>
      <c r="P98" s="21" t="n">
        <f aca="false">P97</f>
        <v>150</v>
      </c>
      <c r="Q98" s="21" t="n">
        <f aca="false">D98+J98</f>
        <v>1565.56142794431</v>
      </c>
      <c r="R98" s="21" t="n">
        <f aca="false">+K98+E98</f>
        <v>466.57833351361</v>
      </c>
      <c r="S98" s="27" t="n">
        <f aca="false">+O98+P98+Q98+R98</f>
        <v>2512.80642812459</v>
      </c>
      <c r="T98" s="18" t="n">
        <f aca="false">+T97+E98+K98</f>
        <v>30023.8342563412</v>
      </c>
      <c r="U98" s="21" t="n">
        <f aca="false">Q98/(1+$C$4/12)^B98</f>
        <v>884.099050765102</v>
      </c>
      <c r="V98" s="21" t="n">
        <f aca="false">R98/(1+$C$4/12)^B98</f>
        <v>263.48468632661</v>
      </c>
      <c r="W98" s="18"/>
      <c r="X98" s="21" t="n">
        <f aca="false">W98/(1+$C$4/12)^$B98</f>
        <v>0</v>
      </c>
      <c r="Y98" s="18" t="n">
        <f aca="false">S98-W98</f>
        <v>2512.80642812459</v>
      </c>
      <c r="Z98" s="21" t="n">
        <f aca="false">Y98/(1+$C$4/12)^$B98</f>
        <v>1419.02434373238</v>
      </c>
      <c r="AA98" s="21" t="n">
        <f aca="false">+U98+V98+AA97</f>
        <v>132683.403654932</v>
      </c>
    </row>
    <row r="99" customFormat="false" ht="12.75" hidden="false" customHeight="false" outlineLevel="0" collapsed="false">
      <c r="B99" s="29" t="n">
        <f aca="false">+B98+1</f>
        <v>87</v>
      </c>
      <c r="C99" s="23" t="n">
        <f aca="false">$C$3</f>
        <v>0.07875</v>
      </c>
      <c r="D99" s="24" t="n">
        <f aca="false">G98*C99/12</f>
        <v>1329.42442203677</v>
      </c>
      <c r="E99" s="24" t="n">
        <f aca="false">F99-D99</f>
        <v>265.728240709763</v>
      </c>
      <c r="F99" s="24" t="n">
        <f aca="false">F98</f>
        <v>1595.15266274653</v>
      </c>
      <c r="G99" s="24" t="n">
        <f aca="false">G98-E99</f>
        <v>202313.23130775</v>
      </c>
      <c r="I99" s="23" t="n">
        <f aca="false">I98</f>
        <v>0.0975</v>
      </c>
      <c r="J99" s="24" t="n">
        <f aca="false">M98*I99/12</f>
        <v>232.75855033599</v>
      </c>
      <c r="K99" s="24" t="n">
        <f aca="false">L99-J99</f>
        <v>204.228548375397</v>
      </c>
      <c r="L99" s="24" t="n">
        <f aca="false">L98</f>
        <v>436.987098711387</v>
      </c>
      <c r="M99" s="24" t="n">
        <f aca="false">M98-K99</f>
        <v>28442.9776468234</v>
      </c>
      <c r="O99" s="21" t="n">
        <f aca="false">O98</f>
        <v>330.666666666667</v>
      </c>
      <c r="P99" s="21" t="n">
        <f aca="false">P98</f>
        <v>150</v>
      </c>
      <c r="Q99" s="21" t="n">
        <f aca="false">D99+J99</f>
        <v>1562.18297237276</v>
      </c>
      <c r="R99" s="21" t="n">
        <f aca="false">+K99+E99</f>
        <v>469.956789085159</v>
      </c>
      <c r="S99" s="27" t="n">
        <f aca="false">+O99+P99+Q99+R99</f>
        <v>2512.80642812459</v>
      </c>
      <c r="T99" s="18" t="n">
        <f aca="false">+T98+E99+K99</f>
        <v>30493.7910454264</v>
      </c>
      <c r="U99" s="21" t="n">
        <f aca="false">Q99/(1+$C$4/12)^B99</f>
        <v>876.348853997204</v>
      </c>
      <c r="V99" s="21" t="n">
        <f aca="false">R99/(1+$C$4/12)^B99</f>
        <v>263.634990795888</v>
      </c>
      <c r="W99" s="18"/>
      <c r="X99" s="21" t="n">
        <f aca="false">W99/(1+$C$4/12)^$B99</f>
        <v>0</v>
      </c>
      <c r="Y99" s="18" t="n">
        <f aca="false">S99-W99</f>
        <v>2512.80642812459</v>
      </c>
      <c r="Z99" s="21" t="n">
        <f aca="false">Y99/(1+$C$4/12)^$B99</f>
        <v>1409.62683152223</v>
      </c>
      <c r="AA99" s="21" t="n">
        <f aca="false">+U99+V99+AA98</f>
        <v>133823.387499725</v>
      </c>
    </row>
    <row r="100" customFormat="false" ht="12.75" hidden="false" customHeight="false" outlineLevel="0" collapsed="false">
      <c r="B100" s="29" t="n">
        <f aca="false">+B99+1</f>
        <v>88</v>
      </c>
      <c r="C100" s="23" t="n">
        <f aca="false">$C$3</f>
        <v>0.07875</v>
      </c>
      <c r="D100" s="24" t="n">
        <f aca="false">G99*C100/12</f>
        <v>1327.68058045711</v>
      </c>
      <c r="E100" s="24" t="n">
        <f aca="false">F100-D100</f>
        <v>267.47208228942</v>
      </c>
      <c r="F100" s="24" t="n">
        <f aca="false">F99</f>
        <v>1595.15266274653</v>
      </c>
      <c r="G100" s="24" t="n">
        <f aca="false">G99-E100</f>
        <v>202045.759225461</v>
      </c>
      <c r="I100" s="23" t="n">
        <f aca="false">I99</f>
        <v>0.0975</v>
      </c>
      <c r="J100" s="24" t="n">
        <f aca="false">M99*I100/12</f>
        <v>231.09919338044</v>
      </c>
      <c r="K100" s="24" t="n">
        <f aca="false">L100-J100</f>
        <v>205.887905330947</v>
      </c>
      <c r="L100" s="24" t="n">
        <f aca="false">L99</f>
        <v>436.987098711387</v>
      </c>
      <c r="M100" s="24" t="n">
        <f aca="false">M99-K100</f>
        <v>28237.0897414924</v>
      </c>
      <c r="O100" s="21" t="n">
        <f aca="false">O99</f>
        <v>330.666666666667</v>
      </c>
      <c r="P100" s="21" t="n">
        <f aca="false">P99</f>
        <v>150</v>
      </c>
      <c r="Q100" s="21" t="n">
        <f aca="false">D100+J100</f>
        <v>1558.77977383755</v>
      </c>
      <c r="R100" s="21" t="n">
        <f aca="false">+K100+E100</f>
        <v>473.359987620367</v>
      </c>
      <c r="S100" s="27" t="n">
        <f aca="false">+O100+P100+Q100+R100</f>
        <v>2512.80642812459</v>
      </c>
      <c r="T100" s="18" t="n">
        <f aca="false">+T99+E100+K100</f>
        <v>30967.1510330467</v>
      </c>
      <c r="U100" s="21" t="n">
        <f aca="false">Q100/(1+$C$4/12)^B100</f>
        <v>868.648745955009</v>
      </c>
      <c r="V100" s="21" t="n">
        <f aca="false">R100/(1+$C$4/12)^B100</f>
        <v>263.785536952035</v>
      </c>
      <c r="W100" s="18"/>
      <c r="X100" s="21" t="n">
        <f aca="false">W100/(1+$C$4/12)^$B100</f>
        <v>0</v>
      </c>
      <c r="Y100" s="18" t="n">
        <f aca="false">S100-W100</f>
        <v>2512.80642812459</v>
      </c>
      <c r="Z100" s="21" t="n">
        <f aca="false">Y100/(1+$C$4/12)^$B100</f>
        <v>1400.29155449228</v>
      </c>
      <c r="AA100" s="21" t="n">
        <f aca="false">+U100+V100+AA99</f>
        <v>134955.821782632</v>
      </c>
    </row>
    <row r="101" customFormat="false" ht="12.75" hidden="false" customHeight="false" outlineLevel="0" collapsed="false">
      <c r="B101" s="29" t="n">
        <f aca="false">+B100+1</f>
        <v>89</v>
      </c>
      <c r="C101" s="23" t="n">
        <f aca="false">$C$3</f>
        <v>0.07875</v>
      </c>
      <c r="D101" s="24" t="n">
        <f aca="false">G100*C101/12</f>
        <v>1325.92529491709</v>
      </c>
      <c r="E101" s="24" t="n">
        <f aca="false">F101-D101</f>
        <v>269.227367829445</v>
      </c>
      <c r="F101" s="24" t="n">
        <f aca="false">F100</f>
        <v>1595.15266274653</v>
      </c>
      <c r="G101" s="24" t="n">
        <f aca="false">G100-E101</f>
        <v>201776.531857631</v>
      </c>
      <c r="I101" s="23" t="n">
        <f aca="false">I100</f>
        <v>0.0975</v>
      </c>
      <c r="J101" s="24" t="n">
        <f aca="false">M100*I101/12</f>
        <v>229.426354149626</v>
      </c>
      <c r="K101" s="24" t="n">
        <f aca="false">L101-J101</f>
        <v>207.560744561761</v>
      </c>
      <c r="L101" s="24" t="n">
        <f aca="false">L100</f>
        <v>436.987098711387</v>
      </c>
      <c r="M101" s="24" t="n">
        <f aca="false">M100-K101</f>
        <v>28029.5289969307</v>
      </c>
      <c r="O101" s="21" t="n">
        <f aca="false">O100</f>
        <v>330.666666666667</v>
      </c>
      <c r="P101" s="21" t="n">
        <f aca="false">P100</f>
        <v>150</v>
      </c>
      <c r="Q101" s="21" t="n">
        <f aca="false">D101+J101</f>
        <v>1555.35164906671</v>
      </c>
      <c r="R101" s="21" t="n">
        <f aca="false">+K101+E101</f>
        <v>476.788112391205</v>
      </c>
      <c r="S101" s="27" t="n">
        <f aca="false">+O101+P101+Q101+R101</f>
        <v>2512.80642812459</v>
      </c>
      <c r="T101" s="18" t="n">
        <f aca="false">+T100+E101+K101</f>
        <v>31443.9391454379</v>
      </c>
      <c r="U101" s="21" t="n">
        <f aca="false">Q101/(1+$C$4/12)^B101</f>
        <v>860.99839297688</v>
      </c>
      <c r="V101" s="21" t="n">
        <f aca="false">R101/(1+$C$4/12)^B101</f>
        <v>263.936325142701</v>
      </c>
      <c r="W101" s="18"/>
      <c r="X101" s="21" t="n">
        <f aca="false">W101/(1+$C$4/12)^$B101</f>
        <v>0</v>
      </c>
      <c r="Y101" s="18" t="n">
        <f aca="false">S101-W101</f>
        <v>2512.80642812459</v>
      </c>
      <c r="Z101" s="21" t="n">
        <f aca="false">Y101/(1+$C$4/12)^$B101</f>
        <v>1391.01810048902</v>
      </c>
      <c r="AA101" s="21" t="n">
        <f aca="false">+U101+V101+AA100</f>
        <v>136080.756500752</v>
      </c>
    </row>
    <row r="102" customFormat="false" ht="12.75" hidden="false" customHeight="false" outlineLevel="0" collapsed="false">
      <c r="B102" s="29" t="n">
        <f aca="false">+B101+1</f>
        <v>90</v>
      </c>
      <c r="C102" s="23" t="n">
        <f aca="false">$C$3</f>
        <v>0.07875</v>
      </c>
      <c r="D102" s="24" t="n">
        <f aca="false">G101*C102/12</f>
        <v>1324.15849031571</v>
      </c>
      <c r="E102" s="24" t="n">
        <f aca="false">F102-D102</f>
        <v>270.994172430825</v>
      </c>
      <c r="F102" s="24" t="n">
        <f aca="false">F101</f>
        <v>1595.15266274653</v>
      </c>
      <c r="G102" s="24" t="n">
        <f aca="false">G101-E102</f>
        <v>201505.537685201</v>
      </c>
      <c r="I102" s="23" t="n">
        <f aca="false">I101</f>
        <v>0.0975</v>
      </c>
      <c r="J102" s="24" t="n">
        <f aca="false">M101*I102/12</f>
        <v>227.739923100062</v>
      </c>
      <c r="K102" s="24" t="n">
        <f aca="false">L102-J102</f>
        <v>209.247175611325</v>
      </c>
      <c r="L102" s="24" t="n">
        <f aca="false">L101</f>
        <v>436.987098711387</v>
      </c>
      <c r="M102" s="24" t="n">
        <f aca="false">M101-K102</f>
        <v>27820.2818213193</v>
      </c>
      <c r="O102" s="21" t="n">
        <f aca="false">O101</f>
        <v>330.666666666667</v>
      </c>
      <c r="P102" s="21" t="n">
        <f aca="false">P101</f>
        <v>150</v>
      </c>
      <c r="Q102" s="21" t="n">
        <f aca="false">D102+J102</f>
        <v>1551.89841341577</v>
      </c>
      <c r="R102" s="21" t="n">
        <f aca="false">+K102+E102</f>
        <v>480.241348042151</v>
      </c>
      <c r="S102" s="27" t="n">
        <f aca="false">+O102+P102+Q102+R102</f>
        <v>2512.80642812459</v>
      </c>
      <c r="T102" s="18" t="n">
        <f aca="false">+T101+E102+K102</f>
        <v>31924.1804934801</v>
      </c>
      <c r="U102" s="21" t="n">
        <f aca="false">Q102/(1+$C$4/12)^B102</f>
        <v>853.397463608051</v>
      </c>
      <c r="V102" s="21" t="n">
        <f aca="false">R102/(1+$C$4/12)^B102</f>
        <v>264.087355716036</v>
      </c>
      <c r="W102" s="18"/>
      <c r="X102" s="21" t="n">
        <f aca="false">W102/(1+$C$4/12)^$B102</f>
        <v>0</v>
      </c>
      <c r="Y102" s="18" t="n">
        <f aca="false">S102-W102</f>
        <v>2512.80642812459</v>
      </c>
      <c r="Z102" s="21" t="n">
        <f aca="false">Y102/(1+$C$4/12)^$B102</f>
        <v>1381.80606008843</v>
      </c>
      <c r="AA102" s="21" t="n">
        <f aca="false">+U102+V102+AA101</f>
        <v>137198.241320076</v>
      </c>
    </row>
    <row r="103" customFormat="false" ht="12.75" hidden="false" customHeight="false" outlineLevel="0" collapsed="false">
      <c r="B103" s="29" t="n">
        <f aca="false">+B102+1</f>
        <v>91</v>
      </c>
      <c r="C103" s="23" t="n">
        <f aca="false">$C$3</f>
        <v>0.07875</v>
      </c>
      <c r="D103" s="24" t="n">
        <f aca="false">G102*C103/12</f>
        <v>1322.38009105913</v>
      </c>
      <c r="E103" s="24" t="n">
        <f aca="false">F103-D103</f>
        <v>272.772571687403</v>
      </c>
      <c r="F103" s="24" t="n">
        <f aca="false">F102</f>
        <v>1595.15266274653</v>
      </c>
      <c r="G103" s="24" t="n">
        <f aca="false">G102-E103</f>
        <v>201232.765113513</v>
      </c>
      <c r="I103" s="23" t="n">
        <f aca="false">I102</f>
        <v>0.0975</v>
      </c>
      <c r="J103" s="24" t="n">
        <f aca="false">M102*I103/12</f>
        <v>226.03978979822</v>
      </c>
      <c r="K103" s="24" t="n">
        <f aca="false">L103-J103</f>
        <v>210.947308913167</v>
      </c>
      <c r="L103" s="24" t="n">
        <f aca="false">L102</f>
        <v>436.987098711387</v>
      </c>
      <c r="M103" s="24" t="n">
        <f aca="false">M102-K103</f>
        <v>27609.3345124062</v>
      </c>
      <c r="O103" s="21" t="n">
        <f aca="false">O102</f>
        <v>330.666666666667</v>
      </c>
      <c r="P103" s="21" t="n">
        <f aca="false">P102</f>
        <v>150</v>
      </c>
      <c r="Q103" s="21" t="n">
        <f aca="false">D103+J103</f>
        <v>1548.41988085735</v>
      </c>
      <c r="R103" s="21" t="n">
        <f aca="false">+K103+E103</f>
        <v>483.71988060057</v>
      </c>
      <c r="S103" s="27" t="n">
        <f aca="false">+O103+P103+Q103+R103</f>
        <v>2512.80642812459</v>
      </c>
      <c r="T103" s="18" t="n">
        <f aca="false">+T102+E103+K103</f>
        <v>32407.9003740807</v>
      </c>
      <c r="U103" s="21" t="n">
        <f aca="false">Q103/(1+$C$4/12)^B103</f>
        <v>845.845628586011</v>
      </c>
      <c r="V103" s="21" t="n">
        <f aca="false">R103/(1+$C$4/12)^B103</f>
        <v>264.238629020698</v>
      </c>
      <c r="W103" s="18"/>
      <c r="X103" s="21" t="n">
        <f aca="false">W103/(1+$C$4/12)^$B103</f>
        <v>0</v>
      </c>
      <c r="Y103" s="18" t="n">
        <f aca="false">S103-W103</f>
        <v>2512.80642812459</v>
      </c>
      <c r="Z103" s="21" t="n">
        <f aca="false">Y103/(1+$C$4/12)^$B103</f>
        <v>1372.65502657791</v>
      </c>
      <c r="AA103" s="21" t="n">
        <f aca="false">+U103+V103+AA102</f>
        <v>138308.325577683</v>
      </c>
    </row>
    <row r="104" customFormat="false" ht="12.75" hidden="false" customHeight="false" outlineLevel="0" collapsed="false">
      <c r="B104" s="29" t="n">
        <f aca="false">+B103+1</f>
        <v>92</v>
      </c>
      <c r="C104" s="23" t="n">
        <f aca="false">$C$3</f>
        <v>0.07875</v>
      </c>
      <c r="D104" s="24" t="n">
        <f aca="false">G103*C104/12</f>
        <v>1320.59002105743</v>
      </c>
      <c r="E104" s="24" t="n">
        <f aca="false">F104-D104</f>
        <v>274.562641689101</v>
      </c>
      <c r="F104" s="24" t="n">
        <f aca="false">F103</f>
        <v>1595.15266274653</v>
      </c>
      <c r="G104" s="24" t="n">
        <f aca="false">G103-E104</f>
        <v>200958.202471824</v>
      </c>
      <c r="I104" s="23" t="n">
        <f aca="false">I103</f>
        <v>0.0975</v>
      </c>
      <c r="J104" s="24" t="n">
        <f aca="false">M103*I104/12</f>
        <v>224.3258429133</v>
      </c>
      <c r="K104" s="24" t="n">
        <f aca="false">L104-J104</f>
        <v>212.661255798087</v>
      </c>
      <c r="L104" s="24" t="n">
        <f aca="false">L103</f>
        <v>436.987098711387</v>
      </c>
      <c r="M104" s="24" t="n">
        <f aca="false">M103-K104</f>
        <v>27396.6732566081</v>
      </c>
      <c r="O104" s="21" t="n">
        <f aca="false">O103</f>
        <v>330.666666666667</v>
      </c>
      <c r="P104" s="21" t="n">
        <f aca="false">P103</f>
        <v>150</v>
      </c>
      <c r="Q104" s="21" t="n">
        <f aca="false">D104+J104</f>
        <v>1544.91586397073</v>
      </c>
      <c r="R104" s="21" t="n">
        <f aca="false">+K104+E104</f>
        <v>487.223897487188</v>
      </c>
      <c r="S104" s="27" t="n">
        <f aca="false">+O104+P104+Q104+R104</f>
        <v>2512.80642812459</v>
      </c>
      <c r="T104" s="18" t="n">
        <f aca="false">+T103+E104+K104</f>
        <v>32895.1242715679</v>
      </c>
      <c r="U104" s="21" t="n">
        <f aca="false">Q104/(1+$C$4/12)^B104</f>
        <v>838.342560825981</v>
      </c>
      <c r="V104" s="21" t="n">
        <f aca="false">R104/(1+$C$4/12)^B104</f>
        <v>264.390145405849</v>
      </c>
      <c r="W104" s="18"/>
      <c r="X104" s="21" t="n">
        <f aca="false">W104/(1+$C$4/12)^$B104</f>
        <v>0</v>
      </c>
      <c r="Y104" s="18" t="n">
        <f aca="false">S104-W104</f>
        <v>2512.80642812459</v>
      </c>
      <c r="Z104" s="21" t="n">
        <f aca="false">Y104/(1+$C$4/12)^$B104</f>
        <v>1363.56459593832</v>
      </c>
      <c r="AA104" s="21" t="n">
        <f aca="false">+U104+V104+AA103</f>
        <v>139411.058283915</v>
      </c>
    </row>
    <row r="105" customFormat="false" ht="12.75" hidden="false" customHeight="false" outlineLevel="0" collapsed="false">
      <c r="B105" s="29" t="n">
        <f aca="false">+B104+1</f>
        <v>93</v>
      </c>
      <c r="C105" s="23" t="n">
        <f aca="false">$C$3</f>
        <v>0.07875</v>
      </c>
      <c r="D105" s="24" t="n">
        <f aca="false">G104*C105/12</f>
        <v>1318.78820372135</v>
      </c>
      <c r="E105" s="24" t="n">
        <f aca="false">F105-D105</f>
        <v>276.364459025186</v>
      </c>
      <c r="F105" s="24" t="n">
        <f aca="false">F104</f>
        <v>1595.15266274653</v>
      </c>
      <c r="G105" s="24" t="n">
        <f aca="false">G104-E105</f>
        <v>200681.838012799</v>
      </c>
      <c r="I105" s="23" t="n">
        <f aca="false">I104</f>
        <v>0.0975</v>
      </c>
      <c r="J105" s="24" t="n">
        <f aca="false">M104*I105/12</f>
        <v>222.597970209941</v>
      </c>
      <c r="K105" s="24" t="n">
        <f aca="false">L105-J105</f>
        <v>214.389128501446</v>
      </c>
      <c r="L105" s="24" t="n">
        <f aca="false">L104</f>
        <v>436.987098711387</v>
      </c>
      <c r="M105" s="24" t="n">
        <f aca="false">M104-K105</f>
        <v>27182.2841281066</v>
      </c>
      <c r="O105" s="21" t="n">
        <f aca="false">O104</f>
        <v>330.666666666667</v>
      </c>
      <c r="P105" s="21" t="n">
        <f aca="false">P104</f>
        <v>150</v>
      </c>
      <c r="Q105" s="21" t="n">
        <f aca="false">D105+J105</f>
        <v>1541.38617393129</v>
      </c>
      <c r="R105" s="21" t="n">
        <f aca="false">+K105+E105</f>
        <v>490.753587526632</v>
      </c>
      <c r="S105" s="27" t="n">
        <f aca="false">+O105+P105+Q105+R105</f>
        <v>2512.80642812459</v>
      </c>
      <c r="T105" s="18" t="n">
        <f aca="false">+T104+E105+K105</f>
        <v>33385.8778590945</v>
      </c>
      <c r="U105" s="21" t="n">
        <f aca="false">Q105/(1+$C$4/12)^B105</f>
        <v>830.88793540649</v>
      </c>
      <c r="V105" s="21" t="n">
        <f aca="false">R105/(1+$C$4/12)^B105</f>
        <v>264.541905221157</v>
      </c>
      <c r="W105" s="18"/>
      <c r="X105" s="21" t="n">
        <f aca="false">W105/(1+$C$4/12)^$B105</f>
        <v>0</v>
      </c>
      <c r="Y105" s="18" t="n">
        <f aca="false">S105-W105</f>
        <v>2512.80642812459</v>
      </c>
      <c r="Z105" s="21" t="n">
        <f aca="false">Y105/(1+$C$4/12)^$B105</f>
        <v>1354.53436682615</v>
      </c>
      <c r="AA105" s="21" t="n">
        <f aca="false">+U105+V105+AA104</f>
        <v>140506.488124542</v>
      </c>
    </row>
    <row r="106" customFormat="false" ht="12.75" hidden="false" customHeight="false" outlineLevel="0" collapsed="false">
      <c r="B106" s="29" t="n">
        <f aca="false">+B105+1</f>
        <v>94</v>
      </c>
      <c r="C106" s="23" t="n">
        <f aca="false">$C$3</f>
        <v>0.07875</v>
      </c>
      <c r="D106" s="24" t="n">
        <f aca="false">G105*C106/12</f>
        <v>1316.97456195899</v>
      </c>
      <c r="E106" s="24" t="n">
        <f aca="false">F106-D106</f>
        <v>278.178100787539</v>
      </c>
      <c r="F106" s="24" t="n">
        <f aca="false">F105</f>
        <v>1595.15266274653</v>
      </c>
      <c r="G106" s="24" t="n">
        <f aca="false">G105-E106</f>
        <v>200403.659912011</v>
      </c>
      <c r="I106" s="23" t="n">
        <f aca="false">I105</f>
        <v>0.0975</v>
      </c>
      <c r="J106" s="24" t="n">
        <f aca="false">M105*I106/12</f>
        <v>220.856058540866</v>
      </c>
      <c r="K106" s="24" t="n">
        <f aca="false">L106-J106</f>
        <v>216.13104017052</v>
      </c>
      <c r="L106" s="24" t="n">
        <f aca="false">L105</f>
        <v>436.987098711387</v>
      </c>
      <c r="M106" s="24" t="n">
        <f aca="false">M105-K106</f>
        <v>26966.1530879361</v>
      </c>
      <c r="O106" s="21" t="n">
        <f aca="false">O105</f>
        <v>330.666666666667</v>
      </c>
      <c r="P106" s="21" t="n">
        <f aca="false">P105</f>
        <v>150</v>
      </c>
      <c r="Q106" s="21" t="n">
        <f aca="false">D106+J106</f>
        <v>1537.83062049986</v>
      </c>
      <c r="R106" s="21" t="n">
        <f aca="false">+K106+E106</f>
        <v>494.309140958059</v>
      </c>
      <c r="S106" s="27" t="n">
        <f aca="false">+O106+P106+Q106+R106</f>
        <v>2512.80642812459</v>
      </c>
      <c r="T106" s="18" t="n">
        <f aca="false">+T105+E106+K106</f>
        <v>33880.1870000525</v>
      </c>
      <c r="U106" s="21" t="n">
        <f aca="false">Q106/(1+$C$4/12)^B106</f>
        <v>823.481429555039</v>
      </c>
      <c r="V106" s="21" t="n">
        <f aca="false">R106/(1+$C$4/12)^B106</f>
        <v>264.693908816795</v>
      </c>
      <c r="W106" s="18"/>
      <c r="X106" s="21" t="n">
        <f aca="false">W106/(1+$C$4/12)^$B106</f>
        <v>0</v>
      </c>
      <c r="Y106" s="18" t="n">
        <f aca="false">S106-W106</f>
        <v>2512.80642812459</v>
      </c>
      <c r="Z106" s="21" t="n">
        <f aca="false">Y106/(1+$C$4/12)^$B106</f>
        <v>1345.56394055578</v>
      </c>
      <c r="AA106" s="21" t="n">
        <f aca="false">+U106+V106+AA105</f>
        <v>141594.663462914</v>
      </c>
    </row>
    <row r="107" customFormat="false" ht="12.75" hidden="false" customHeight="false" outlineLevel="0" collapsed="false">
      <c r="B107" s="29" t="n">
        <f aca="false">+B106+1</f>
        <v>95</v>
      </c>
      <c r="C107" s="23" t="n">
        <f aca="false">$C$3</f>
        <v>0.07875</v>
      </c>
      <c r="D107" s="24" t="n">
        <f aca="false">G106*C107/12</f>
        <v>1315.14901817257</v>
      </c>
      <c r="E107" s="24" t="n">
        <f aca="false">F107-D107</f>
        <v>280.003644573957</v>
      </c>
      <c r="F107" s="24" t="n">
        <f aca="false">F106</f>
        <v>1595.15266274653</v>
      </c>
      <c r="G107" s="24" t="n">
        <f aca="false">G106-E107</f>
        <v>200123.656267437</v>
      </c>
      <c r="I107" s="23" t="n">
        <f aca="false">I106</f>
        <v>0.0975</v>
      </c>
      <c r="J107" s="24" t="n">
        <f aca="false">M106*I107/12</f>
        <v>219.099993839481</v>
      </c>
      <c r="K107" s="24" t="n">
        <f aca="false">L107-J107</f>
        <v>217.887104871906</v>
      </c>
      <c r="L107" s="24" t="n">
        <f aca="false">L106</f>
        <v>436.987098711387</v>
      </c>
      <c r="M107" s="24" t="n">
        <f aca="false">M106-K107</f>
        <v>26748.2659830642</v>
      </c>
      <c r="O107" s="21" t="n">
        <f aca="false">O106</f>
        <v>330.666666666667</v>
      </c>
      <c r="P107" s="21" t="n">
        <f aca="false">P106</f>
        <v>150</v>
      </c>
      <c r="Q107" s="21" t="n">
        <f aca="false">D107+J107</f>
        <v>1534.24901201206</v>
      </c>
      <c r="R107" s="21" t="n">
        <f aca="false">+K107+E107</f>
        <v>497.890749445863</v>
      </c>
      <c r="S107" s="27" t="n">
        <f aca="false">+O107+P107+Q107+R107</f>
        <v>2512.80642812459</v>
      </c>
      <c r="T107" s="18" t="n">
        <f aca="false">+T106+E107+K107</f>
        <v>34378.0777494984</v>
      </c>
      <c r="U107" s="21" t="n">
        <f aca="false">Q107/(1+$C$4/12)^B107</f>
        <v>816.12272263387</v>
      </c>
      <c r="V107" s="21" t="n">
        <f aca="false">R107/(1+$C$4/12)^B107</f>
        <v>264.846156543448</v>
      </c>
      <c r="W107" s="18"/>
      <c r="X107" s="21" t="n">
        <f aca="false">W107/(1+$C$4/12)^$B107</f>
        <v>0</v>
      </c>
      <c r="Y107" s="18" t="n">
        <f aca="false">S107-W107</f>
        <v>2512.80642812459</v>
      </c>
      <c r="Z107" s="21" t="n">
        <f aca="false">Y107/(1+$C$4/12)^$B107</f>
        <v>1336.6529210819</v>
      </c>
      <c r="AA107" s="21" t="n">
        <f aca="false">+U107+V107+AA106</f>
        <v>142675.632342091</v>
      </c>
    </row>
    <row r="108" customFormat="false" ht="12.75" hidden="false" customHeight="false" outlineLevel="0" collapsed="false">
      <c r="B108" s="29" t="n">
        <f aca="false">+B107+1</f>
        <v>96</v>
      </c>
      <c r="C108" s="23" t="n">
        <f aca="false">$C$3</f>
        <v>0.07875</v>
      </c>
      <c r="D108" s="24" t="n">
        <f aca="false">G107*C108/12</f>
        <v>1313.31149425506</v>
      </c>
      <c r="E108" s="24" t="n">
        <f aca="false">F108-D108</f>
        <v>281.841168491474</v>
      </c>
      <c r="F108" s="24" t="n">
        <f aca="false">F107</f>
        <v>1595.15266274653</v>
      </c>
      <c r="G108" s="24" t="n">
        <f aca="false">G107-E108</f>
        <v>199841.815098946</v>
      </c>
      <c r="I108" s="23" t="n">
        <f aca="false">I107</f>
        <v>0.0975</v>
      </c>
      <c r="J108" s="24" t="n">
        <f aca="false">M107*I108/12</f>
        <v>217.329661112397</v>
      </c>
      <c r="K108" s="24" t="n">
        <f aca="false">L108-J108</f>
        <v>219.65743759899</v>
      </c>
      <c r="L108" s="24" t="n">
        <f aca="false">L107</f>
        <v>436.987098711387</v>
      </c>
      <c r="M108" s="24" t="n">
        <f aca="false">M107-K108</f>
        <v>26528.6085454652</v>
      </c>
      <c r="O108" s="21" t="n">
        <f aca="false">O107</f>
        <v>330.666666666667</v>
      </c>
      <c r="P108" s="21" t="n">
        <f aca="false">P107</f>
        <v>150</v>
      </c>
      <c r="Q108" s="21" t="n">
        <f aca="false">D108+J108</f>
        <v>1530.64115536745</v>
      </c>
      <c r="R108" s="21" t="n">
        <f aca="false">+K108+E108</f>
        <v>501.498606090464</v>
      </c>
      <c r="S108" s="27" t="n">
        <f aca="false">+O108+P108+Q108+R108</f>
        <v>2512.80642812459</v>
      </c>
      <c r="T108" s="18" t="n">
        <f aca="false">+T107+E108+K108</f>
        <v>34879.5763555889</v>
      </c>
      <c r="U108" s="21" t="n">
        <f aca="false">Q108/(1+$C$4/12)^B108</f>
        <v>808.811496125825</v>
      </c>
      <c r="V108" s="21" t="n">
        <f aca="false">R108/(1+$C$4/12)^B108</f>
        <v>264.998648752306</v>
      </c>
      <c r="W108" s="15" t="n">
        <f aca="false">(SUM(O97:O108)+SUM(Q97:Q108))*0.35</f>
        <v>7898.84629300823</v>
      </c>
      <c r="X108" s="21" t="n">
        <f aca="false">W108/(1+$C$4/12)^$B108</f>
        <v>4173.85725289884</v>
      </c>
      <c r="Y108" s="18" t="n">
        <f aca="false">S108-W108</f>
        <v>-5386.03986488365</v>
      </c>
      <c r="Z108" s="21" t="n">
        <f aca="false">Y108/(1+$C$4/12)^$B108</f>
        <v>-2846.05633791683</v>
      </c>
      <c r="AA108" s="21" t="n">
        <f aca="false">+U108+V108+AA107</f>
        <v>143749.44248697</v>
      </c>
    </row>
    <row r="109" customFormat="false" ht="12.75" hidden="false" customHeight="false" outlineLevel="0" collapsed="false">
      <c r="A109" s="0" t="s">
        <v>47</v>
      </c>
      <c r="B109" s="29" t="n">
        <f aca="false">+B108+1</f>
        <v>97</v>
      </c>
      <c r="C109" s="23" t="n">
        <f aca="false">$C$3</f>
        <v>0.07875</v>
      </c>
      <c r="D109" s="24" t="n">
        <f aca="false">G108*C109/12</f>
        <v>1311.46191158683</v>
      </c>
      <c r="E109" s="24" t="n">
        <f aca="false">F109-D109</f>
        <v>283.690751159699</v>
      </c>
      <c r="F109" s="24" t="n">
        <f aca="false">F108</f>
        <v>1595.15266274653</v>
      </c>
      <c r="G109" s="24" t="n">
        <f aca="false">G108-E109</f>
        <v>199558.124347786</v>
      </c>
      <c r="I109" s="23" t="n">
        <f aca="false">I108</f>
        <v>0.0975</v>
      </c>
      <c r="J109" s="24" t="n">
        <f aca="false">M108*I109/12</f>
        <v>215.544944431905</v>
      </c>
      <c r="K109" s="24" t="n">
        <f aca="false">L109-J109</f>
        <v>221.442154279482</v>
      </c>
      <c r="L109" s="24" t="n">
        <f aca="false">L108</f>
        <v>436.987098711387</v>
      </c>
      <c r="M109" s="24" t="n">
        <f aca="false">M108-K109</f>
        <v>26307.1663911857</v>
      </c>
      <c r="O109" s="21" t="n">
        <f aca="false">O108</f>
        <v>330.666666666667</v>
      </c>
      <c r="P109" s="21" t="n">
        <f aca="false">P108</f>
        <v>150</v>
      </c>
      <c r="Q109" s="21" t="n">
        <f aca="false">D109+J109</f>
        <v>1527.00685601874</v>
      </c>
      <c r="R109" s="21" t="n">
        <f aca="false">+K109+E109</f>
        <v>505.132905439181</v>
      </c>
      <c r="S109" s="27" t="n">
        <f aca="false">+O109+P109+Q109+R109</f>
        <v>2512.80642812459</v>
      </c>
      <c r="T109" s="18" t="n">
        <f aca="false">+T108+E109+K109</f>
        <v>35384.7092610281</v>
      </c>
      <c r="U109" s="21" t="n">
        <f aca="false">Q109/(1+$C$4/12)^B109</f>
        <v>801.547433620294</v>
      </c>
      <c r="V109" s="21" t="n">
        <f aca="false">R109/(1+$C$4/12)^B109</f>
        <v>265.151385795068</v>
      </c>
      <c r="W109" s="18"/>
      <c r="X109" s="21" t="n">
        <f aca="false">W109/(1+$C$4/12)^$B109</f>
        <v>0</v>
      </c>
      <c r="Y109" s="18" t="n">
        <f aca="false">S109-W109</f>
        <v>2512.80642812459</v>
      </c>
      <c r="Z109" s="21" t="n">
        <f aca="false">Y109/(1+$C$4/12)^$B109</f>
        <v>1319.00753143909</v>
      </c>
      <c r="AA109" s="21" t="n">
        <f aca="false">+U109+V109+AA108</f>
        <v>144816.141306385</v>
      </c>
    </row>
    <row r="110" customFormat="false" ht="12.75" hidden="false" customHeight="false" outlineLevel="0" collapsed="false">
      <c r="B110" s="29" t="n">
        <f aca="false">+B109+1</f>
        <v>98</v>
      </c>
      <c r="C110" s="23" t="n">
        <f aca="false">$C$3</f>
        <v>0.07875</v>
      </c>
      <c r="D110" s="24" t="n">
        <f aca="false">G109*C110/12</f>
        <v>1309.60019103235</v>
      </c>
      <c r="E110" s="24" t="n">
        <f aca="false">F110-D110</f>
        <v>285.552471714184</v>
      </c>
      <c r="F110" s="24" t="n">
        <f aca="false">F109</f>
        <v>1595.15266274653</v>
      </c>
      <c r="G110" s="24" t="n">
        <f aca="false">G109-E110</f>
        <v>199272.571876072</v>
      </c>
      <c r="I110" s="23" t="n">
        <f aca="false">I109</f>
        <v>0.0975</v>
      </c>
      <c r="J110" s="24" t="n">
        <f aca="false">M109*I110/12</f>
        <v>213.745726928384</v>
      </c>
      <c r="K110" s="24" t="n">
        <f aca="false">L110-J110</f>
        <v>223.241371783003</v>
      </c>
      <c r="L110" s="24" t="n">
        <f aca="false">L109</f>
        <v>436.987098711387</v>
      </c>
      <c r="M110" s="24" t="n">
        <f aca="false">M109-K110</f>
        <v>26083.9250194027</v>
      </c>
      <c r="O110" s="21" t="n">
        <f aca="false">O109</f>
        <v>330.666666666667</v>
      </c>
      <c r="P110" s="21" t="n">
        <f aca="false">P109</f>
        <v>150</v>
      </c>
      <c r="Q110" s="21" t="n">
        <f aca="false">D110+J110</f>
        <v>1523.34591796073</v>
      </c>
      <c r="R110" s="21" t="n">
        <f aca="false">+K110+E110</f>
        <v>508.793843497187</v>
      </c>
      <c r="S110" s="27" t="n">
        <f aca="false">+O110+P110+Q110+R110</f>
        <v>2512.80642812459</v>
      </c>
      <c r="T110" s="18" t="n">
        <f aca="false">+T109+E110+K110</f>
        <v>35893.5031045253</v>
      </c>
      <c r="U110" s="21" t="n">
        <f aca="false">Q110/(1+$C$4/12)^B110</f>
        <v>794.330220799264</v>
      </c>
      <c r="V110" s="21" t="n">
        <f aca="false">R110/(1+$C$4/12)^B110</f>
        <v>265.304368023944</v>
      </c>
      <c r="W110" s="18"/>
      <c r="X110" s="21" t="n">
        <f aca="false">W110/(1+$C$4/12)^$B110</f>
        <v>0</v>
      </c>
      <c r="Y110" s="18" t="n">
        <f aca="false">S110-W110</f>
        <v>2512.80642812459</v>
      </c>
      <c r="Z110" s="21" t="n">
        <f aca="false">Y110/(1+$C$4/12)^$B110</f>
        <v>1310.27238222426</v>
      </c>
      <c r="AA110" s="21" t="n">
        <f aca="false">+U110+V110+AA109</f>
        <v>145875.775895208</v>
      </c>
    </row>
    <row r="111" customFormat="false" ht="12.75" hidden="false" customHeight="false" outlineLevel="0" collapsed="false">
      <c r="B111" s="29" t="n">
        <f aca="false">+B110+1</f>
        <v>99</v>
      </c>
      <c r="C111" s="23" t="n">
        <f aca="false">$C$3</f>
        <v>0.07875</v>
      </c>
      <c r="D111" s="24" t="n">
        <f aca="false">G110*C111/12</f>
        <v>1307.72625293672</v>
      </c>
      <c r="E111" s="24" t="n">
        <f aca="false">F111-D111</f>
        <v>287.426409809809</v>
      </c>
      <c r="F111" s="24" t="n">
        <f aca="false">F110</f>
        <v>1595.15266274653</v>
      </c>
      <c r="G111" s="24" t="n">
        <f aca="false">G110-E111</f>
        <v>198985.145466262</v>
      </c>
      <c r="I111" s="23" t="n">
        <f aca="false">I110</f>
        <v>0.0975</v>
      </c>
      <c r="J111" s="24" t="n">
        <f aca="false">M110*I111/12</f>
        <v>211.931890782647</v>
      </c>
      <c r="K111" s="24" t="n">
        <f aca="false">L111-J111</f>
        <v>225.05520792874</v>
      </c>
      <c r="L111" s="24" t="n">
        <f aca="false">L110</f>
        <v>436.987098711387</v>
      </c>
      <c r="M111" s="24" t="n">
        <f aca="false">M110-K111</f>
        <v>25858.869811474</v>
      </c>
      <c r="O111" s="21" t="n">
        <f aca="false">O110</f>
        <v>330.666666666667</v>
      </c>
      <c r="P111" s="21" t="n">
        <f aca="false">P110</f>
        <v>150</v>
      </c>
      <c r="Q111" s="21" t="n">
        <f aca="false">D111+J111</f>
        <v>1519.65814371937</v>
      </c>
      <c r="R111" s="21" t="n">
        <f aca="false">+K111+E111</f>
        <v>512.481617738548</v>
      </c>
      <c r="S111" s="27" t="n">
        <f aca="false">+O111+P111+Q111+R111</f>
        <v>2512.80642812459</v>
      </c>
      <c r="T111" s="18" t="n">
        <f aca="false">+T110+E111+K111</f>
        <v>36405.9847222638</v>
      </c>
      <c r="U111" s="21" t="n">
        <f aca="false">Q111/(1+$C$4/12)^B111</f>
        <v>787.159545423453</v>
      </c>
      <c r="V111" s="21" t="n">
        <f aca="false">R111/(1+$C$4/12)^B111</f>
        <v>265.457595791654</v>
      </c>
      <c r="W111" s="18"/>
      <c r="X111" s="21" t="n">
        <f aca="false">W111/(1+$C$4/12)^$B111</f>
        <v>0</v>
      </c>
      <c r="Y111" s="18" t="n">
        <f aca="false">S111-W111</f>
        <v>2512.80642812459</v>
      </c>
      <c r="Z111" s="21" t="n">
        <f aca="false">Y111/(1+$C$4/12)^$B111</f>
        <v>1301.59508167973</v>
      </c>
      <c r="AA111" s="21" t="n">
        <f aca="false">+U111+V111+AA110</f>
        <v>146928.393036423</v>
      </c>
    </row>
    <row r="112" customFormat="false" ht="12.75" hidden="false" customHeight="false" outlineLevel="0" collapsed="false">
      <c r="B112" s="29" t="n">
        <f aca="false">+B111+1</f>
        <v>100</v>
      </c>
      <c r="C112" s="23" t="n">
        <f aca="false">$C$3</f>
        <v>0.07875</v>
      </c>
      <c r="D112" s="24" t="n">
        <f aca="false">G111*C112/12</f>
        <v>1305.84001712235</v>
      </c>
      <c r="E112" s="24" t="n">
        <f aca="false">F112-D112</f>
        <v>289.312645624186</v>
      </c>
      <c r="F112" s="24" t="n">
        <f aca="false">F111</f>
        <v>1595.15266274653</v>
      </c>
      <c r="G112" s="24" t="n">
        <f aca="false">G111-E112</f>
        <v>198695.832820638</v>
      </c>
      <c r="I112" s="23" t="n">
        <f aca="false">I111</f>
        <v>0.0975</v>
      </c>
      <c r="J112" s="24" t="n">
        <f aca="false">M111*I112/12</f>
        <v>210.103317218226</v>
      </c>
      <c r="K112" s="24" t="n">
        <f aca="false">L112-J112</f>
        <v>226.883781493161</v>
      </c>
      <c r="L112" s="24" t="n">
        <f aca="false">L111</f>
        <v>436.987098711387</v>
      </c>
      <c r="M112" s="24" t="n">
        <f aca="false">M111-K112</f>
        <v>25631.9860299808</v>
      </c>
      <c r="O112" s="21" t="n">
        <f aca="false">O111</f>
        <v>330.666666666667</v>
      </c>
      <c r="P112" s="21" t="n">
        <f aca="false">P111</f>
        <v>150</v>
      </c>
      <c r="Q112" s="21" t="n">
        <f aca="false">D112+J112</f>
        <v>1515.94333434057</v>
      </c>
      <c r="R112" s="21" t="n">
        <f aca="false">+K112+E112</f>
        <v>516.196427117346</v>
      </c>
      <c r="S112" s="27" t="n">
        <f aca="false">+O112+P112+Q112+R112</f>
        <v>2512.80642812459</v>
      </c>
      <c r="T112" s="18" t="n">
        <f aca="false">+T111+E112+K112</f>
        <v>36922.1811493811</v>
      </c>
      <c r="U112" s="21" t="n">
        <f aca="false">Q112/(1+$C$4/12)^B112</f>
        <v>780.035097318545</v>
      </c>
      <c r="V112" s="21" t="n">
        <f aca="false">R112/(1+$C$4/12)^B112</f>
        <v>265.611069451429</v>
      </c>
      <c r="W112" s="18"/>
      <c r="X112" s="21" t="n">
        <f aca="false">W112/(1+$C$4/12)^$B112</f>
        <v>0</v>
      </c>
      <c r="Y112" s="18" t="n">
        <f aca="false">S112-W112</f>
        <v>2512.80642812459</v>
      </c>
      <c r="Z112" s="21" t="n">
        <f aca="false">Y112/(1+$C$4/12)^$B112</f>
        <v>1292.97524670172</v>
      </c>
      <c r="AA112" s="21" t="n">
        <f aca="false">+U112+V112+AA111</f>
        <v>147974.039203193</v>
      </c>
    </row>
    <row r="113" customFormat="false" ht="12.75" hidden="false" customHeight="false" outlineLevel="0" collapsed="false">
      <c r="B113" s="29" t="n">
        <f aca="false">+B112+1</f>
        <v>101</v>
      </c>
      <c r="C113" s="23" t="n">
        <f aca="false">$C$3</f>
        <v>0.07875</v>
      </c>
      <c r="D113" s="24" t="n">
        <f aca="false">G112*C113/12</f>
        <v>1303.94140288544</v>
      </c>
      <c r="E113" s="24" t="n">
        <f aca="false">F113-D113</f>
        <v>291.211259861094</v>
      </c>
      <c r="F113" s="24" t="n">
        <f aca="false">F112</f>
        <v>1595.15266274653</v>
      </c>
      <c r="G113" s="24" t="n">
        <f aca="false">G112-E113</f>
        <v>198404.621560777</v>
      </c>
      <c r="I113" s="23" t="n">
        <f aca="false">I112</f>
        <v>0.0975</v>
      </c>
      <c r="J113" s="24" t="n">
        <f aca="false">M112*I113/12</f>
        <v>208.259886493594</v>
      </c>
      <c r="K113" s="24" t="n">
        <f aca="false">L113-J113</f>
        <v>228.727212217793</v>
      </c>
      <c r="L113" s="24" t="n">
        <f aca="false">L112</f>
        <v>436.987098711387</v>
      </c>
      <c r="M113" s="24" t="n">
        <f aca="false">M112-K113</f>
        <v>25403.2588177631</v>
      </c>
      <c r="O113" s="21" t="n">
        <f aca="false">O112</f>
        <v>330.666666666667</v>
      </c>
      <c r="P113" s="21" t="n">
        <f aca="false">P112</f>
        <v>150</v>
      </c>
      <c r="Q113" s="21" t="n">
        <f aca="false">D113+J113</f>
        <v>1512.20128937903</v>
      </c>
      <c r="R113" s="21" t="n">
        <f aca="false">+K113+E113</f>
        <v>519.938472078887</v>
      </c>
      <c r="S113" s="27" t="n">
        <f aca="false">+O113+P113+Q113+R113</f>
        <v>2512.80642812459</v>
      </c>
      <c r="T113" s="18" t="n">
        <f aca="false">+T112+E113+K113</f>
        <v>37442.11962146</v>
      </c>
      <c r="U113" s="21" t="n">
        <f aca="false">Q113/(1+$C$4/12)^B113</f>
        <v>772.956568361505</v>
      </c>
      <c r="V113" s="21" t="n">
        <f aca="false">R113/(1+$C$4/12)^B113</f>
        <v>265.764789357012</v>
      </c>
      <c r="W113" s="18"/>
      <c r="X113" s="21" t="n">
        <f aca="false">W113/(1+$C$4/12)^$B113</f>
        <v>0</v>
      </c>
      <c r="Y113" s="18" t="n">
        <f aca="false">S113-W113</f>
        <v>2512.80642812459</v>
      </c>
      <c r="Z113" s="21" t="n">
        <f aca="false">Y113/(1+$C$4/12)^$B113</f>
        <v>1284.41249672356</v>
      </c>
      <c r="AA113" s="21" t="n">
        <f aca="false">+U113+V113+AA112</f>
        <v>149012.760560912</v>
      </c>
    </row>
    <row r="114" customFormat="false" ht="12.75" hidden="false" customHeight="false" outlineLevel="0" collapsed="false">
      <c r="B114" s="29" t="n">
        <f aca="false">+B113+1</f>
        <v>102</v>
      </c>
      <c r="C114" s="23" t="n">
        <f aca="false">$C$3</f>
        <v>0.07875</v>
      </c>
      <c r="D114" s="24" t="n">
        <f aca="false">G113*C114/12</f>
        <v>1302.0303289926</v>
      </c>
      <c r="E114" s="24" t="n">
        <f aca="false">F114-D114</f>
        <v>293.122333753933</v>
      </c>
      <c r="F114" s="24" t="n">
        <f aca="false">F113</f>
        <v>1595.15266274653</v>
      </c>
      <c r="G114" s="24" t="n">
        <f aca="false">G113-E114</f>
        <v>198111.499227023</v>
      </c>
      <c r="I114" s="23" t="n">
        <f aca="false">I113</f>
        <v>0.0975</v>
      </c>
      <c r="J114" s="24" t="n">
        <f aca="false">M113*I114/12</f>
        <v>206.401477894325</v>
      </c>
      <c r="K114" s="24" t="n">
        <f aca="false">L114-J114</f>
        <v>230.585620817062</v>
      </c>
      <c r="L114" s="24" t="n">
        <f aca="false">L113</f>
        <v>436.987098711387</v>
      </c>
      <c r="M114" s="24" t="n">
        <f aca="false">M113-K114</f>
        <v>25172.673196946</v>
      </c>
      <c r="O114" s="21" t="n">
        <f aca="false">O113</f>
        <v>330.666666666667</v>
      </c>
      <c r="P114" s="21" t="n">
        <f aca="false">P113</f>
        <v>150</v>
      </c>
      <c r="Q114" s="21" t="n">
        <f aca="false">D114+J114</f>
        <v>1508.43180688692</v>
      </c>
      <c r="R114" s="21" t="n">
        <f aca="false">+K114+E114</f>
        <v>523.707954570995</v>
      </c>
      <c r="S114" s="27" t="n">
        <f aca="false">+O114+P114+Q114+R114</f>
        <v>2512.80642812459</v>
      </c>
      <c r="T114" s="18" t="n">
        <f aca="false">+T113+E114+K114</f>
        <v>37965.827576031</v>
      </c>
      <c r="U114" s="21" t="n">
        <f aca="false">Q114/(1+$C$4/12)^B114</f>
        <v>765.923652466993</v>
      </c>
      <c r="V114" s="21" t="n">
        <f aca="false">R114/(1+$C$4/12)^B114</f>
        <v>265.91875586266</v>
      </c>
      <c r="W114" s="18"/>
      <c r="X114" s="21" t="n">
        <f aca="false">W114/(1+$C$4/12)^$B114</f>
        <v>0</v>
      </c>
      <c r="Y114" s="18" t="n">
        <f aca="false">S114-W114</f>
        <v>2512.80642812459</v>
      </c>
      <c r="Z114" s="21" t="n">
        <f aca="false">Y114/(1+$C$4/12)^$B114</f>
        <v>1275.9064536989</v>
      </c>
      <c r="AA114" s="21" t="n">
        <f aca="false">+U114+V114+AA113</f>
        <v>150044.602969241</v>
      </c>
    </row>
    <row r="115" customFormat="false" ht="12.75" hidden="false" customHeight="false" outlineLevel="0" collapsed="false">
      <c r="B115" s="29" t="n">
        <f aca="false">+B114+1</f>
        <v>103</v>
      </c>
      <c r="C115" s="23" t="n">
        <f aca="false">$C$3</f>
        <v>0.07875</v>
      </c>
      <c r="D115" s="24" t="n">
        <f aca="false">G114*C115/12</f>
        <v>1300.10671367734</v>
      </c>
      <c r="E115" s="24" t="n">
        <f aca="false">F115-D115</f>
        <v>295.045949069193</v>
      </c>
      <c r="F115" s="24" t="n">
        <f aca="false">F114</f>
        <v>1595.15266274653</v>
      </c>
      <c r="G115" s="24" t="n">
        <f aca="false">G114-E115</f>
        <v>197816.453277954</v>
      </c>
      <c r="I115" s="23" t="n">
        <f aca="false">I114</f>
        <v>0.0975</v>
      </c>
      <c r="J115" s="24" t="n">
        <f aca="false">M114*I115/12</f>
        <v>204.527969725186</v>
      </c>
      <c r="K115" s="24" t="n">
        <f aca="false">L115-J115</f>
        <v>232.459128986201</v>
      </c>
      <c r="L115" s="24" t="n">
        <f aca="false">L114</f>
        <v>436.987098711387</v>
      </c>
      <c r="M115" s="24" t="n">
        <f aca="false">M114-K115</f>
        <v>24940.2140679598</v>
      </c>
      <c r="O115" s="21" t="n">
        <f aca="false">O114</f>
        <v>330.666666666667</v>
      </c>
      <c r="P115" s="21" t="n">
        <f aca="false">P114</f>
        <v>150</v>
      </c>
      <c r="Q115" s="21" t="n">
        <f aca="false">D115+J115</f>
        <v>1504.63468340252</v>
      </c>
      <c r="R115" s="21" t="n">
        <f aca="false">+K115+E115</f>
        <v>527.505078055394</v>
      </c>
      <c r="S115" s="27" t="n">
        <f aca="false">+O115+P115+Q115+R115</f>
        <v>2512.80642812459</v>
      </c>
      <c r="T115" s="18" t="n">
        <f aca="false">+T114+E115+K115</f>
        <v>38493.3326540864</v>
      </c>
      <c r="U115" s="21" t="n">
        <f aca="false">Q115/(1+$C$4/12)^B115</f>
        <v>758.936045573865</v>
      </c>
      <c r="V115" s="21" t="n">
        <f aca="false">R115/(1+$C$4/12)^B115</f>
        <v>266.072969323141</v>
      </c>
      <c r="W115" s="18"/>
      <c r="X115" s="21" t="n">
        <f aca="false">W115/(1+$C$4/12)^$B115</f>
        <v>0</v>
      </c>
      <c r="Y115" s="18" t="n">
        <f aca="false">S115-W115</f>
        <v>2512.80642812459</v>
      </c>
      <c r="Z115" s="21" t="n">
        <f aca="false">Y115/(1+$C$4/12)^$B115</f>
        <v>1267.456742085</v>
      </c>
      <c r="AA115" s="21" t="n">
        <f aca="false">+U115+V115+AA114</f>
        <v>151069.611984138</v>
      </c>
    </row>
    <row r="116" customFormat="false" ht="12.75" hidden="false" customHeight="false" outlineLevel="0" collapsed="false">
      <c r="B116" s="29" t="n">
        <f aca="false">+B115+1</f>
        <v>104</v>
      </c>
      <c r="C116" s="23" t="n">
        <f aca="false">$C$3</f>
        <v>0.07875</v>
      </c>
      <c r="D116" s="24" t="n">
        <f aca="false">G115*C116/12</f>
        <v>1298.17047463657</v>
      </c>
      <c r="E116" s="24" t="n">
        <f aca="false">F116-D116</f>
        <v>296.98218810996</v>
      </c>
      <c r="F116" s="24" t="n">
        <f aca="false">F115</f>
        <v>1595.15266274653</v>
      </c>
      <c r="G116" s="24" t="n">
        <f aca="false">G115-E116</f>
        <v>197519.471089844</v>
      </c>
      <c r="I116" s="23" t="n">
        <f aca="false">I115</f>
        <v>0.0975</v>
      </c>
      <c r="J116" s="24" t="n">
        <f aca="false">M115*I116/12</f>
        <v>202.639239302173</v>
      </c>
      <c r="K116" s="24" t="n">
        <f aca="false">L116-J116</f>
        <v>234.347859409214</v>
      </c>
      <c r="L116" s="24" t="n">
        <f aca="false">L115</f>
        <v>436.987098711387</v>
      </c>
      <c r="M116" s="24" t="n">
        <f aca="false">M115-K116</f>
        <v>24705.8662085506</v>
      </c>
      <c r="O116" s="21" t="n">
        <f aca="false">O115</f>
        <v>330.666666666667</v>
      </c>
      <c r="P116" s="21" t="n">
        <f aca="false">P115</f>
        <v>150</v>
      </c>
      <c r="Q116" s="21" t="n">
        <f aca="false">D116+J116</f>
        <v>1500.80971393875</v>
      </c>
      <c r="R116" s="21" t="n">
        <f aca="false">+K116+E116</f>
        <v>531.330047519173</v>
      </c>
      <c r="S116" s="27" t="n">
        <f aca="false">+O116+P116+Q116+R116</f>
        <v>2512.80642812459</v>
      </c>
      <c r="T116" s="18" t="n">
        <f aca="false">+T115+E116+K116</f>
        <v>39024.6627016056</v>
      </c>
      <c r="U116" s="21" t="n">
        <f aca="false">Q116/(1+$C$4/12)^B116</f>
        <v>751.993445631764</v>
      </c>
      <c r="V116" s="21" t="n">
        <f aca="false">R116/(1+$C$4/12)^B116</f>
        <v>266.227430093739</v>
      </c>
      <c r="W116" s="18"/>
      <c r="X116" s="21" t="n">
        <f aca="false">W116/(1+$C$4/12)^$B116</f>
        <v>0</v>
      </c>
      <c r="Y116" s="18" t="n">
        <f aca="false">S116-W116</f>
        <v>2512.80642812459</v>
      </c>
      <c r="Z116" s="21" t="n">
        <f aca="false">Y116/(1+$C$4/12)^$B116</f>
        <v>1259.06298882616</v>
      </c>
      <c r="AA116" s="21" t="n">
        <f aca="false">+U116+V116+AA115</f>
        <v>152087.832859864</v>
      </c>
    </row>
    <row r="117" customFormat="false" ht="12.75" hidden="false" customHeight="false" outlineLevel="0" collapsed="false">
      <c r="B117" s="29" t="n">
        <f aca="false">+B116+1</f>
        <v>105</v>
      </c>
      <c r="C117" s="23" t="n">
        <f aca="false">$C$3</f>
        <v>0.07875</v>
      </c>
      <c r="D117" s="24" t="n">
        <f aca="false">G116*C117/12</f>
        <v>1296.2215290271</v>
      </c>
      <c r="E117" s="24" t="n">
        <f aca="false">F117-D117</f>
        <v>298.931133719431</v>
      </c>
      <c r="F117" s="24" t="n">
        <f aca="false">F116</f>
        <v>1595.15266274653</v>
      </c>
      <c r="G117" s="24" t="n">
        <f aca="false">G116-E117</f>
        <v>197220.539956124</v>
      </c>
      <c r="I117" s="23" t="n">
        <f aca="false">I116</f>
        <v>0.0975</v>
      </c>
      <c r="J117" s="24" t="n">
        <f aca="false">M116*I117/12</f>
        <v>200.735162944473</v>
      </c>
      <c r="K117" s="24" t="n">
        <f aca="false">L117-J117</f>
        <v>236.251935766913</v>
      </c>
      <c r="L117" s="24" t="n">
        <f aca="false">L116</f>
        <v>436.987098711387</v>
      </c>
      <c r="M117" s="24" t="n">
        <f aca="false">M116-K117</f>
        <v>24469.6142727837</v>
      </c>
      <c r="O117" s="21" t="n">
        <f aca="false">O116</f>
        <v>330.666666666667</v>
      </c>
      <c r="P117" s="21" t="n">
        <f aca="false">P116</f>
        <v>150</v>
      </c>
      <c r="Q117" s="21" t="n">
        <f aca="false">D117+J117</f>
        <v>1496.95669197157</v>
      </c>
      <c r="R117" s="21" t="n">
        <f aca="false">+K117+E117</f>
        <v>535.183069486345</v>
      </c>
      <c r="S117" s="27" t="n">
        <f aca="false">+O117+P117+Q117+R117</f>
        <v>2512.80642812459</v>
      </c>
      <c r="T117" s="18" t="n">
        <f aca="false">+T116+E117+K117</f>
        <v>39559.8457710919</v>
      </c>
      <c r="U117" s="21" t="n">
        <f aca="false">Q117/(1+$C$4/12)^B117</f>
        <v>745.095552587796</v>
      </c>
      <c r="V117" s="21" t="n">
        <f aca="false">R117/(1+$C$4/12)^B117</f>
        <v>266.382138530253</v>
      </c>
      <c r="W117" s="18"/>
      <c r="X117" s="21" t="n">
        <f aca="false">W117/(1+$C$4/12)^$B117</f>
        <v>0</v>
      </c>
      <c r="Y117" s="18" t="n">
        <f aca="false">S117-W117</f>
        <v>2512.80642812459</v>
      </c>
      <c r="Z117" s="21" t="n">
        <f aca="false">Y117/(1+$C$4/12)^$B117</f>
        <v>1250.72482333725</v>
      </c>
      <c r="AA117" s="21" t="n">
        <f aca="false">+U117+V117+AA116</f>
        <v>153099.310550982</v>
      </c>
    </row>
    <row r="118" customFormat="false" ht="12.75" hidden="false" customHeight="false" outlineLevel="0" collapsed="false">
      <c r="B118" s="29" t="n">
        <f aca="false">+B117+1</f>
        <v>106</v>
      </c>
      <c r="C118" s="23" t="n">
        <f aca="false">$C$3</f>
        <v>0.07875</v>
      </c>
      <c r="D118" s="24" t="n">
        <f aca="false">G117*C118/12</f>
        <v>1294.25979346207</v>
      </c>
      <c r="E118" s="24" t="n">
        <f aca="false">F118-D118</f>
        <v>300.892869284465</v>
      </c>
      <c r="F118" s="24" t="n">
        <f aca="false">F117</f>
        <v>1595.15266274653</v>
      </c>
      <c r="G118" s="24" t="n">
        <f aca="false">G117-E118</f>
        <v>196919.64708684</v>
      </c>
      <c r="I118" s="23" t="n">
        <f aca="false">I117</f>
        <v>0.0975</v>
      </c>
      <c r="J118" s="24" t="n">
        <f aca="false">M117*I118/12</f>
        <v>198.815615966367</v>
      </c>
      <c r="K118" s="24" t="n">
        <f aca="false">L118-J118</f>
        <v>238.17148274502</v>
      </c>
      <c r="L118" s="24" t="n">
        <f aca="false">L117</f>
        <v>436.987098711387</v>
      </c>
      <c r="M118" s="24" t="n">
        <f aca="false">M117-K118</f>
        <v>24231.4427900386</v>
      </c>
      <c r="O118" s="21" t="n">
        <f aca="false">O117</f>
        <v>330.666666666667</v>
      </c>
      <c r="P118" s="21" t="n">
        <f aca="false">P117</f>
        <v>150</v>
      </c>
      <c r="Q118" s="21" t="n">
        <f aca="false">D118+J118</f>
        <v>1493.07540942843</v>
      </c>
      <c r="R118" s="21" t="n">
        <f aca="false">+K118+E118</f>
        <v>539.064352029485</v>
      </c>
      <c r="S118" s="27" t="n">
        <f aca="false">+O118+P118+Q118+R118</f>
        <v>2512.80642812459</v>
      </c>
      <c r="T118" s="18" t="n">
        <f aca="false">+T117+E118+K118</f>
        <v>40098.9101231214</v>
      </c>
      <c r="U118" s="21" t="n">
        <f aca="false">Q118/(1+$C$4/12)^B118</f>
        <v>738.242068373304</v>
      </c>
      <c r="V118" s="21" t="n">
        <f aca="false">R118/(1+$C$4/12)^B118</f>
        <v>266.537094988997</v>
      </c>
      <c r="W118" s="18"/>
      <c r="X118" s="21" t="n">
        <f aca="false">W118/(1+$C$4/12)^$B118</f>
        <v>0</v>
      </c>
      <c r="Y118" s="18" t="n">
        <f aca="false">S118-W118</f>
        <v>2512.80642812459</v>
      </c>
      <c r="Z118" s="21" t="n">
        <f aca="false">Y118/(1+$C$4/12)^$B118</f>
        <v>1242.44187748733</v>
      </c>
      <c r="AA118" s="21" t="n">
        <f aca="false">+U118+V118+AA117</f>
        <v>154104.089714344</v>
      </c>
    </row>
    <row r="119" customFormat="false" ht="12.75" hidden="false" customHeight="false" outlineLevel="0" collapsed="false">
      <c r="B119" s="29" t="n">
        <f aca="false">+B118+1</f>
        <v>107</v>
      </c>
      <c r="C119" s="23" t="n">
        <f aca="false">$C$3</f>
        <v>0.07875</v>
      </c>
      <c r="D119" s="24" t="n">
        <f aca="false">G118*C119/12</f>
        <v>1292.28518400739</v>
      </c>
      <c r="E119" s="24" t="n">
        <f aca="false">F119-D119</f>
        <v>302.867478739144</v>
      </c>
      <c r="F119" s="24" t="n">
        <f aca="false">F118</f>
        <v>1595.15266274653</v>
      </c>
      <c r="G119" s="24" t="n">
        <f aca="false">G118-E119</f>
        <v>196616.779608101</v>
      </c>
      <c r="I119" s="23" t="n">
        <f aca="false">I118</f>
        <v>0.0975</v>
      </c>
      <c r="J119" s="24" t="n">
        <f aca="false">M118*I119/12</f>
        <v>196.880472669064</v>
      </c>
      <c r="K119" s="24" t="n">
        <f aca="false">L119-J119</f>
        <v>240.106626042323</v>
      </c>
      <c r="L119" s="24" t="n">
        <f aca="false">L118</f>
        <v>436.987098711387</v>
      </c>
      <c r="M119" s="24" t="n">
        <f aca="false">M118-K119</f>
        <v>23991.3361639963</v>
      </c>
      <c r="O119" s="21" t="n">
        <f aca="false">O118</f>
        <v>330.666666666667</v>
      </c>
      <c r="P119" s="21" t="n">
        <f aca="false">P118</f>
        <v>150</v>
      </c>
      <c r="Q119" s="21" t="n">
        <f aca="false">D119+J119</f>
        <v>1489.16565667645</v>
      </c>
      <c r="R119" s="21" t="n">
        <f aca="false">+K119+E119</f>
        <v>542.974104781467</v>
      </c>
      <c r="S119" s="27" t="n">
        <f aca="false">+O119+P119+Q119+R119</f>
        <v>2512.80642812459</v>
      </c>
      <c r="T119" s="18" t="n">
        <f aca="false">+T118+E119+K119</f>
        <v>40641.8842279029</v>
      </c>
      <c r="U119" s="21" t="n">
        <f aca="false">Q119/(1+$C$4/12)^B119</f>
        <v>731.432696890716</v>
      </c>
      <c r="V119" s="21" t="n">
        <f aca="false">R119/(1+$C$4/12)^B119</f>
        <v>266.692299826801</v>
      </c>
      <c r="W119" s="18"/>
      <c r="X119" s="21" t="n">
        <f aca="false">W119/(1+$C$4/12)^$B119</f>
        <v>0</v>
      </c>
      <c r="Y119" s="18" t="n">
        <f aca="false">S119-W119</f>
        <v>2512.80642812459</v>
      </c>
      <c r="Z119" s="21" t="n">
        <f aca="false">Y119/(1+$C$4/12)^$B119</f>
        <v>1234.21378558344</v>
      </c>
      <c r="AA119" s="21" t="n">
        <f aca="false">+U119+V119+AA118</f>
        <v>155102.214711062</v>
      </c>
    </row>
    <row r="120" customFormat="false" ht="12.75" hidden="false" customHeight="false" outlineLevel="0" collapsed="false">
      <c r="B120" s="29" t="n">
        <f aca="false">+B119+1</f>
        <v>108</v>
      </c>
      <c r="C120" s="23" t="n">
        <f aca="false">$C$3</f>
        <v>0.07875</v>
      </c>
      <c r="D120" s="24" t="n">
        <f aca="false">G119*C120/12</f>
        <v>1290.29761617816</v>
      </c>
      <c r="E120" s="24" t="n">
        <f aca="false">F120-D120</f>
        <v>304.85504656837</v>
      </c>
      <c r="F120" s="24" t="n">
        <f aca="false">F119</f>
        <v>1595.15266274653</v>
      </c>
      <c r="G120" s="24" t="n">
        <f aca="false">G119-E120</f>
        <v>196311.924561532</v>
      </c>
      <c r="I120" s="23" t="n">
        <f aca="false">I119</f>
        <v>0.0975</v>
      </c>
      <c r="J120" s="24" t="n">
        <f aca="false">M119*I120/12</f>
        <v>194.92960633247</v>
      </c>
      <c r="K120" s="24" t="n">
        <f aca="false">L120-J120</f>
        <v>242.057492378917</v>
      </c>
      <c r="L120" s="24" t="n">
        <f aca="false">L119</f>
        <v>436.987098711387</v>
      </c>
      <c r="M120" s="24" t="n">
        <f aca="false">M119-K120</f>
        <v>23749.2786716174</v>
      </c>
      <c r="O120" s="21" t="n">
        <f aca="false">O119</f>
        <v>330.666666666667</v>
      </c>
      <c r="P120" s="21" t="n">
        <f aca="false">P119</f>
        <v>150</v>
      </c>
      <c r="Q120" s="21" t="n">
        <f aca="false">D120+J120</f>
        <v>1485.22722251063</v>
      </c>
      <c r="R120" s="21" t="n">
        <f aca="false">+K120+E120</f>
        <v>546.912538947287</v>
      </c>
      <c r="S120" s="27" t="n">
        <f aca="false">+O120+P120+Q120+R120</f>
        <v>2512.80642812459</v>
      </c>
      <c r="T120" s="18" t="n">
        <f aca="false">+T119+E120+K120</f>
        <v>41188.7967668502</v>
      </c>
      <c r="U120" s="21" t="n">
        <f aca="false">Q120/(1+$C$4/12)^B120</f>
        <v>724.667144000494</v>
      </c>
      <c r="V120" s="21" t="n">
        <f aca="false">R120/(1+$C$4/12)^B120</f>
        <v>266.847753401013</v>
      </c>
      <c r="W120" s="15" t="n">
        <f aca="false">(SUM(O109:O120)+SUM(Q109:Q120))*0.35</f>
        <v>7715.5598541818</v>
      </c>
      <c r="X120" s="21" t="n">
        <f aca="false">W120/(1+$C$4/12)^$B120</f>
        <v>3764.55039279673</v>
      </c>
      <c r="Y120" s="18" t="n">
        <f aca="false">S120-W120</f>
        <v>-5202.75342605722</v>
      </c>
      <c r="Z120" s="21" t="n">
        <f aca="false">Y120/(1+$C$4/12)^$B120</f>
        <v>-2538.51020844232</v>
      </c>
      <c r="AA120" s="21" t="n">
        <f aca="false">+U120+V120+AA119</f>
        <v>156093.729608463</v>
      </c>
    </row>
    <row r="121" customFormat="false" ht="12.75" hidden="false" customHeight="false" outlineLevel="0" collapsed="false">
      <c r="A121" s="0" t="s">
        <v>48</v>
      </c>
      <c r="B121" s="29" t="n">
        <f aca="false">+B120+1</f>
        <v>109</v>
      </c>
      <c r="C121" s="23" t="n">
        <f aca="false">$C$3</f>
        <v>0.07875</v>
      </c>
      <c r="D121" s="24" t="n">
        <f aca="false">G120*C121/12</f>
        <v>1288.29700493506</v>
      </c>
      <c r="E121" s="24" t="n">
        <f aca="false">F121-D121</f>
        <v>306.855657811475</v>
      </c>
      <c r="F121" s="24" t="n">
        <f aca="false">F120</f>
        <v>1595.15266274653</v>
      </c>
      <c r="G121" s="24" t="n">
        <f aca="false">G120-E121</f>
        <v>196005.068903721</v>
      </c>
      <c r="I121" s="23" t="n">
        <f aca="false">I120</f>
        <v>0.0975</v>
      </c>
      <c r="J121" s="24" t="n">
        <f aca="false">M120*I121/12</f>
        <v>192.962889206891</v>
      </c>
      <c r="K121" s="24" t="n">
        <f aca="false">L121-J121</f>
        <v>244.024209504496</v>
      </c>
      <c r="L121" s="24" t="n">
        <f aca="false">L120</f>
        <v>436.987098711387</v>
      </c>
      <c r="M121" s="24" t="n">
        <f aca="false">M120-K121</f>
        <v>23505.2544621129</v>
      </c>
      <c r="O121" s="21" t="n">
        <f aca="false">O120</f>
        <v>330.666666666667</v>
      </c>
      <c r="P121" s="21" t="n">
        <f aca="false">P120</f>
        <v>150</v>
      </c>
      <c r="Q121" s="21" t="n">
        <f aca="false">D121+J121</f>
        <v>1481.25989414195</v>
      </c>
      <c r="R121" s="21" t="n">
        <f aca="false">+K121+E121</f>
        <v>550.87986731597</v>
      </c>
      <c r="S121" s="27" t="n">
        <f aca="false">+O121+P121+Q121+R121</f>
        <v>2512.80642812459</v>
      </c>
      <c r="T121" s="18" t="n">
        <f aca="false">+T120+E121+K121</f>
        <v>41739.6766341661</v>
      </c>
      <c r="U121" s="21" t="n">
        <f aca="false">Q121/(1+$C$4/12)^B121</f>
        <v>717.945117508156</v>
      </c>
      <c r="V121" s="21" t="n">
        <f aca="false">R121/(1+$C$4/12)^B121</f>
        <v>267.0034560695</v>
      </c>
      <c r="W121" s="18"/>
      <c r="X121" s="21" t="n">
        <f aca="false">W121/(1+$C$4/12)^$B121</f>
        <v>0</v>
      </c>
      <c r="Y121" s="18" t="n">
        <f aca="false">S121-W121</f>
        <v>2512.80642812459</v>
      </c>
      <c r="Z121" s="21" t="n">
        <f aca="false">Y121/(1+$C$4/12)^$B121</f>
        <v>1217.92071293485</v>
      </c>
      <c r="AA121" s="21" t="n">
        <f aca="false">+U121+V121+AA120</f>
        <v>157078.678182041</v>
      </c>
    </row>
    <row r="122" customFormat="false" ht="12.75" hidden="false" customHeight="false" outlineLevel="0" collapsed="false">
      <c r="B122" s="29" t="n">
        <f aca="false">+B121+1</f>
        <v>110</v>
      </c>
      <c r="C122" s="23" t="n">
        <f aca="false">$C$3</f>
        <v>0.07875</v>
      </c>
      <c r="D122" s="24" t="n">
        <f aca="false">G121*C122/12</f>
        <v>1286.28326468067</v>
      </c>
      <c r="E122" s="24" t="n">
        <f aca="false">F122-D122</f>
        <v>308.869398065863</v>
      </c>
      <c r="F122" s="24" t="n">
        <f aca="false">F121</f>
        <v>1595.15266274653</v>
      </c>
      <c r="G122" s="24" t="n">
        <f aca="false">G121-E122</f>
        <v>195696.199505655</v>
      </c>
      <c r="I122" s="23" t="n">
        <f aca="false">I121</f>
        <v>0.0975</v>
      </c>
      <c r="J122" s="24" t="n">
        <f aca="false">M121*I122/12</f>
        <v>190.980192504667</v>
      </c>
      <c r="K122" s="24" t="n">
        <f aca="false">L122-J122</f>
        <v>246.00690620672</v>
      </c>
      <c r="L122" s="24" t="n">
        <f aca="false">L121</f>
        <v>436.987098711387</v>
      </c>
      <c r="M122" s="24" t="n">
        <f aca="false">M121-K122</f>
        <v>23259.2475559062</v>
      </c>
      <c r="O122" s="21" t="n">
        <f aca="false">O121</f>
        <v>330.666666666667</v>
      </c>
      <c r="P122" s="21" t="n">
        <f aca="false">P121</f>
        <v>150</v>
      </c>
      <c r="Q122" s="21" t="n">
        <f aca="false">D122+J122</f>
        <v>1477.26345718534</v>
      </c>
      <c r="R122" s="21" t="n">
        <f aca="false">+K122+E122</f>
        <v>554.876304272582</v>
      </c>
      <c r="S122" s="27" t="n">
        <f aca="false">+O122+P122+Q122+R122</f>
        <v>2512.80642812459</v>
      </c>
      <c r="T122" s="18" t="n">
        <f aca="false">+T121+E122+K122</f>
        <v>42294.5529384387</v>
      </c>
      <c r="U122" s="21" t="n">
        <f aca="false">Q122/(1+$C$4/12)^B122</f>
        <v>711.266327151398</v>
      </c>
      <c r="V122" s="21" t="n">
        <f aca="false">R122/(1+$C$4/12)^B122</f>
        <v>267.159408190645</v>
      </c>
      <c r="W122" s="18"/>
      <c r="X122" s="21" t="n">
        <f aca="false">W122/(1+$C$4/12)^$B122</f>
        <v>0</v>
      </c>
      <c r="Y122" s="18" t="n">
        <f aca="false">S122-W122</f>
        <v>2512.80642812459</v>
      </c>
      <c r="Z122" s="21" t="n">
        <f aca="false">Y122/(1+$C$4/12)^$B122</f>
        <v>1209.85501284918</v>
      </c>
      <c r="AA122" s="21" t="n">
        <f aca="false">+U122+V122+AA121</f>
        <v>158057.103917383</v>
      </c>
    </row>
    <row r="123" customFormat="false" ht="12.75" hidden="false" customHeight="false" outlineLevel="0" collapsed="false">
      <c r="B123" s="29" t="n">
        <f aca="false">+B122+1</f>
        <v>111</v>
      </c>
      <c r="C123" s="23" t="n">
        <f aca="false">$C$3</f>
        <v>0.07875</v>
      </c>
      <c r="D123" s="24" t="n">
        <f aca="false">G122*C123/12</f>
        <v>1284.25630925586</v>
      </c>
      <c r="E123" s="24" t="n">
        <f aca="false">F123-D123</f>
        <v>310.89635349067</v>
      </c>
      <c r="F123" s="24" t="n">
        <f aca="false">F122</f>
        <v>1595.15266274653</v>
      </c>
      <c r="G123" s="24" t="n">
        <f aca="false">G122-E123</f>
        <v>195385.303152164</v>
      </c>
      <c r="I123" s="23" t="n">
        <f aca="false">I122</f>
        <v>0.0975</v>
      </c>
      <c r="J123" s="24" t="n">
        <f aca="false">M122*I123/12</f>
        <v>188.981386391738</v>
      </c>
      <c r="K123" s="24" t="n">
        <f aca="false">L123-J123</f>
        <v>248.005712319649</v>
      </c>
      <c r="L123" s="24" t="n">
        <f aca="false">L122</f>
        <v>436.987098711387</v>
      </c>
      <c r="M123" s="24" t="n">
        <f aca="false">M122-K123</f>
        <v>23011.2418435865</v>
      </c>
      <c r="O123" s="21" t="n">
        <f aca="false">O122</f>
        <v>330.666666666667</v>
      </c>
      <c r="P123" s="21" t="n">
        <f aca="false">P122</f>
        <v>150</v>
      </c>
      <c r="Q123" s="21" t="n">
        <f aca="false">D123+J123</f>
        <v>1473.2376956476</v>
      </c>
      <c r="R123" s="21" t="n">
        <f aca="false">+K123+E123</f>
        <v>558.902065810319</v>
      </c>
      <c r="S123" s="27" t="n">
        <f aca="false">+O123+P123+Q123+R123</f>
        <v>2512.80642812459</v>
      </c>
      <c r="T123" s="18" t="n">
        <f aca="false">+T122+E123+K123</f>
        <v>42853.455004249</v>
      </c>
      <c r="U123" s="21" t="n">
        <f aca="false">Q123/(1+$C$4/12)^B123</f>
        <v>704.630484587286</v>
      </c>
      <c r="V123" s="21" t="n">
        <f aca="false">R123/(1+$C$4/12)^B123</f>
        <v>267.315610123353</v>
      </c>
      <c r="W123" s="18"/>
      <c r="X123" s="21" t="n">
        <f aca="false">W123/(1+$C$4/12)^$B123</f>
        <v>0</v>
      </c>
      <c r="Y123" s="18" t="n">
        <f aca="false">S123-W123</f>
        <v>2512.80642812459</v>
      </c>
      <c r="Z123" s="21" t="n">
        <f aca="false">Y123/(1+$C$4/12)^$B123</f>
        <v>1201.84272799588</v>
      </c>
      <c r="AA123" s="21" t="n">
        <f aca="false">+U123+V123+AA122</f>
        <v>159029.050012094</v>
      </c>
    </row>
    <row r="124" customFormat="false" ht="12.75" hidden="false" customHeight="false" outlineLevel="0" collapsed="false">
      <c r="B124" s="29" t="n">
        <f aca="false">+B123+1</f>
        <v>112</v>
      </c>
      <c r="C124" s="23" t="n">
        <f aca="false">$C$3</f>
        <v>0.07875</v>
      </c>
      <c r="D124" s="24" t="n">
        <f aca="false">G123*C124/12</f>
        <v>1282.21605193608</v>
      </c>
      <c r="E124" s="24" t="n">
        <f aca="false">F124-D124</f>
        <v>312.936610810453</v>
      </c>
      <c r="F124" s="24" t="n">
        <f aca="false">F123</f>
        <v>1595.15266274653</v>
      </c>
      <c r="G124" s="24" t="n">
        <f aca="false">G123-E124</f>
        <v>195072.366541354</v>
      </c>
      <c r="I124" s="23" t="n">
        <f aca="false">I123</f>
        <v>0.0975</v>
      </c>
      <c r="J124" s="24" t="n">
        <f aca="false">M123*I124/12</f>
        <v>186.966339979141</v>
      </c>
      <c r="K124" s="24" t="n">
        <f aca="false">L124-J124</f>
        <v>250.020758732246</v>
      </c>
      <c r="L124" s="24" t="n">
        <f aca="false">L123</f>
        <v>436.987098711387</v>
      </c>
      <c r="M124" s="24" t="n">
        <f aca="false">M123-K124</f>
        <v>22761.2210848543</v>
      </c>
      <c r="O124" s="21" t="n">
        <f aca="false">O123</f>
        <v>330.666666666667</v>
      </c>
      <c r="P124" s="21" t="n">
        <f aca="false">P123</f>
        <v>150</v>
      </c>
      <c r="Q124" s="21" t="n">
        <f aca="false">D124+J124</f>
        <v>1469.18239191522</v>
      </c>
      <c r="R124" s="21" t="n">
        <f aca="false">+K124+E124</f>
        <v>562.957369542699</v>
      </c>
      <c r="S124" s="27" t="n">
        <f aca="false">+O124+P124+Q124+R124</f>
        <v>2512.80642812459</v>
      </c>
      <c r="T124" s="18" t="n">
        <f aca="false">+T123+E124+K124</f>
        <v>43416.4123737917</v>
      </c>
      <c r="U124" s="21" t="n">
        <f aca="false">Q124/(1+$C$4/12)^B124</f>
        <v>698.037303379548</v>
      </c>
      <c r="V124" s="21" t="n">
        <f aca="false">R124/(1+$C$4/12)^B124</f>
        <v>267.472062227047</v>
      </c>
      <c r="W124" s="18"/>
      <c r="X124" s="21" t="n">
        <f aca="false">W124/(1+$C$4/12)^$B124</f>
        <v>0</v>
      </c>
      <c r="Y124" s="18" t="n">
        <f aca="false">S124-W124</f>
        <v>2512.80642812459</v>
      </c>
      <c r="Z124" s="21" t="n">
        <f aca="false">Y124/(1+$C$4/12)^$B124</f>
        <v>1193.88350463167</v>
      </c>
      <c r="AA124" s="21" t="n">
        <f aca="false">+U124+V124+AA123</f>
        <v>159994.5593777</v>
      </c>
    </row>
    <row r="125" customFormat="false" ht="12.75" hidden="false" customHeight="false" outlineLevel="0" collapsed="false">
      <c r="B125" s="29" t="n">
        <f aca="false">+B124+1</f>
        <v>113</v>
      </c>
      <c r="C125" s="23" t="n">
        <f aca="false">$C$3</f>
        <v>0.07875</v>
      </c>
      <c r="D125" s="24" t="n">
        <f aca="false">G124*C125/12</f>
        <v>1280.16240542764</v>
      </c>
      <c r="E125" s="24" t="n">
        <f aca="false">F125-D125</f>
        <v>314.990257318896</v>
      </c>
      <c r="F125" s="24" t="n">
        <f aca="false">F124</f>
        <v>1595.15266274653</v>
      </c>
      <c r="G125" s="24" t="n">
        <f aca="false">G124-E125</f>
        <v>194757.376284035</v>
      </c>
      <c r="I125" s="23" t="n">
        <f aca="false">I124</f>
        <v>0.0975</v>
      </c>
      <c r="J125" s="24" t="n">
        <f aca="false">M124*I125/12</f>
        <v>184.934921314441</v>
      </c>
      <c r="K125" s="24" t="n">
        <f aca="false">L125-J125</f>
        <v>252.052177396946</v>
      </c>
      <c r="L125" s="24" t="n">
        <f aca="false">L124</f>
        <v>436.987098711387</v>
      </c>
      <c r="M125" s="24" t="n">
        <f aca="false">M124-K125</f>
        <v>22509.1689074573</v>
      </c>
      <c r="O125" s="21" t="n">
        <f aca="false">O124</f>
        <v>330.666666666667</v>
      </c>
      <c r="P125" s="21" t="n">
        <f aca="false">P124</f>
        <v>150</v>
      </c>
      <c r="Q125" s="21" t="n">
        <f aca="false">D125+J125</f>
        <v>1465.09732674208</v>
      </c>
      <c r="R125" s="21" t="n">
        <f aca="false">+K125+E125</f>
        <v>567.042434715842</v>
      </c>
      <c r="S125" s="27" t="n">
        <f aca="false">+O125+P125+Q125+R125</f>
        <v>2512.80642812459</v>
      </c>
      <c r="T125" s="18" t="n">
        <f aca="false">+T124+E125+K125</f>
        <v>43983.4548085076</v>
      </c>
      <c r="U125" s="21" t="n">
        <f aca="false">Q125/(1+$C$4/12)^B125</f>
        <v>691.486498985938</v>
      </c>
      <c r="V125" s="21" t="n">
        <f aca="false">R125/(1+$C$4/12)^B125</f>
        <v>267.628764861672</v>
      </c>
      <c r="W125" s="18"/>
      <c r="X125" s="21" t="n">
        <f aca="false">W125/(1+$C$4/12)^$B125</f>
        <v>0</v>
      </c>
      <c r="Y125" s="18" t="n">
        <f aca="false">S125-W125</f>
        <v>2512.80642812459</v>
      </c>
      <c r="Z125" s="21" t="n">
        <f aca="false">Y125/(1+$C$4/12)^$B125</f>
        <v>1185.97699135596</v>
      </c>
      <c r="AA125" s="21" t="n">
        <f aca="false">+U125+V125+AA124</f>
        <v>160953.674641548</v>
      </c>
    </row>
    <row r="126" customFormat="false" ht="12.75" hidden="false" customHeight="false" outlineLevel="0" collapsed="false">
      <c r="B126" s="29" t="n">
        <f aca="false">+B125+1</f>
        <v>114</v>
      </c>
      <c r="C126" s="23" t="n">
        <f aca="false">$C$3</f>
        <v>0.07875</v>
      </c>
      <c r="D126" s="24" t="n">
        <f aca="false">G125*C126/12</f>
        <v>1278.09528186398</v>
      </c>
      <c r="E126" s="24" t="n">
        <f aca="false">F126-D126</f>
        <v>317.057380882552</v>
      </c>
      <c r="F126" s="24" t="n">
        <f aca="false">F125</f>
        <v>1595.15266274653</v>
      </c>
      <c r="G126" s="24" t="n">
        <f aca="false">G125-E126</f>
        <v>194440.318903153</v>
      </c>
      <c r="I126" s="23" t="n">
        <f aca="false">I125</f>
        <v>0.0975</v>
      </c>
      <c r="J126" s="24" t="n">
        <f aca="false">M125*I126/12</f>
        <v>182.886997373091</v>
      </c>
      <c r="K126" s="24" t="n">
        <f aca="false">L126-J126</f>
        <v>254.100101338296</v>
      </c>
      <c r="L126" s="24" t="n">
        <f aca="false">L125</f>
        <v>436.987098711387</v>
      </c>
      <c r="M126" s="24" t="n">
        <f aca="false">M125-K126</f>
        <v>22255.0688061191</v>
      </c>
      <c r="O126" s="21" t="n">
        <f aca="false">O125</f>
        <v>330.666666666667</v>
      </c>
      <c r="P126" s="21" t="n">
        <f aca="false">P125</f>
        <v>150</v>
      </c>
      <c r="Q126" s="21" t="n">
        <f aca="false">D126+J126</f>
        <v>1460.98227923707</v>
      </c>
      <c r="R126" s="21" t="n">
        <f aca="false">+K126+E126</f>
        <v>571.157482220848</v>
      </c>
      <c r="S126" s="27" t="n">
        <f aca="false">+O126+P126+Q126+R126</f>
        <v>2512.80642812459</v>
      </c>
      <c r="T126" s="18" t="n">
        <f aca="false">+T125+E126+K126</f>
        <v>44554.6122907284</v>
      </c>
      <c r="U126" s="21" t="n">
        <f aca="false">Q126/(1+$C$4/12)^B126</f>
        <v>684.977788745692</v>
      </c>
      <c r="V126" s="21" t="n">
        <f aca="false">R126/(1+$C$4/12)^B126</f>
        <v>267.785718387696</v>
      </c>
      <c r="W126" s="18"/>
      <c r="X126" s="21" t="n">
        <f aca="false">W126/(1+$C$4/12)^$B126</f>
        <v>0</v>
      </c>
      <c r="Y126" s="18" t="n">
        <f aca="false">S126-W126</f>
        <v>2512.80642812459</v>
      </c>
      <c r="Z126" s="21" t="n">
        <f aca="false">Y126/(1+$C$4/12)^$B126</f>
        <v>1178.12283909533</v>
      </c>
      <c r="AA126" s="21" t="n">
        <f aca="false">+U126+V126+AA125</f>
        <v>161906.438148681</v>
      </c>
    </row>
    <row r="127" customFormat="false" ht="12.75" hidden="false" customHeight="false" outlineLevel="0" collapsed="false">
      <c r="B127" s="29" t="n">
        <f aca="false">+B126+1</f>
        <v>115</v>
      </c>
      <c r="C127" s="23" t="n">
        <f aca="false">$C$3</f>
        <v>0.07875</v>
      </c>
      <c r="D127" s="24" t="n">
        <f aca="false">G126*C127/12</f>
        <v>1276.01459280194</v>
      </c>
      <c r="E127" s="24" t="n">
        <f aca="false">F127-D127</f>
        <v>319.138069944593</v>
      </c>
      <c r="F127" s="24" t="n">
        <f aca="false">F126</f>
        <v>1595.15266274653</v>
      </c>
      <c r="G127" s="24" t="n">
        <f aca="false">G126-E127</f>
        <v>194121.180833208</v>
      </c>
      <c r="I127" s="23" t="n">
        <f aca="false">I126</f>
        <v>0.0975</v>
      </c>
      <c r="J127" s="24" t="n">
        <f aca="false">M126*I127/12</f>
        <v>180.822434049717</v>
      </c>
      <c r="K127" s="24" t="n">
        <f aca="false">L127-J127</f>
        <v>256.16466466167</v>
      </c>
      <c r="L127" s="24" t="n">
        <f aca="false">L126</f>
        <v>436.987098711387</v>
      </c>
      <c r="M127" s="24" t="n">
        <f aca="false">M126-K127</f>
        <v>21998.9041414574</v>
      </c>
      <c r="O127" s="21" t="n">
        <f aca="false">O126</f>
        <v>330.666666666667</v>
      </c>
      <c r="P127" s="21" t="n">
        <f aca="false">P126</f>
        <v>150</v>
      </c>
      <c r="Q127" s="21" t="n">
        <f aca="false">D127+J127</f>
        <v>1456.83702685166</v>
      </c>
      <c r="R127" s="21" t="n">
        <f aca="false">+K127+E127</f>
        <v>575.302734606263</v>
      </c>
      <c r="S127" s="27" t="n">
        <f aca="false">+O127+P127+Q127+R127</f>
        <v>2512.80642812459</v>
      </c>
      <c r="T127" s="18" t="n">
        <f aca="false">+T126+E127+K127</f>
        <v>45129.9150253347</v>
      </c>
      <c r="U127" s="21" t="n">
        <f aca="false">Q127/(1+$C$4/12)^B127</f>
        <v>678.510891867059</v>
      </c>
      <c r="V127" s="21" t="n">
        <f aca="false">R127/(1+$C$4/12)^B127</f>
        <v>267.942923166108</v>
      </c>
      <c r="W127" s="18"/>
      <c r="X127" s="21" t="n">
        <f aca="false">W127/(1+$C$4/12)^$B127</f>
        <v>0</v>
      </c>
      <c r="Y127" s="18" t="n">
        <f aca="false">S127-W127</f>
        <v>2512.80642812459</v>
      </c>
      <c r="Z127" s="21" t="n">
        <f aca="false">Y127/(1+$C$4/12)^$B127</f>
        <v>1170.32070108807</v>
      </c>
      <c r="AA127" s="21" t="n">
        <f aca="false">+U127+V127+AA126</f>
        <v>162852.891963714</v>
      </c>
    </row>
    <row r="128" customFormat="false" ht="12.75" hidden="false" customHeight="false" outlineLevel="0" collapsed="false">
      <c r="B128" s="29" t="n">
        <f aca="false">+B127+1</f>
        <v>116</v>
      </c>
      <c r="C128" s="23" t="n">
        <f aca="false">$C$3</f>
        <v>0.07875</v>
      </c>
      <c r="D128" s="24" t="n">
        <f aca="false">G127*C128/12</f>
        <v>1273.92024921793</v>
      </c>
      <c r="E128" s="24" t="n">
        <f aca="false">F128-D128</f>
        <v>321.232413528605</v>
      </c>
      <c r="F128" s="24" t="n">
        <f aca="false">F127</f>
        <v>1595.15266274653</v>
      </c>
      <c r="G128" s="24" t="n">
        <f aca="false">G127-E128</f>
        <v>193799.948419679</v>
      </c>
      <c r="I128" s="23" t="n">
        <f aca="false">I127</f>
        <v>0.0975</v>
      </c>
      <c r="J128" s="24" t="n">
        <f aca="false">M127*I128/12</f>
        <v>178.741096149341</v>
      </c>
      <c r="K128" s="24" t="n">
        <f aca="false">L128-J128</f>
        <v>258.246002562046</v>
      </c>
      <c r="L128" s="24" t="n">
        <f aca="false">L127</f>
        <v>436.987098711387</v>
      </c>
      <c r="M128" s="24" t="n">
        <f aca="false">M127-K128</f>
        <v>21740.6581388953</v>
      </c>
      <c r="O128" s="21" t="n">
        <f aca="false">O127</f>
        <v>330.666666666667</v>
      </c>
      <c r="P128" s="21" t="n">
        <f aca="false">P127</f>
        <v>150</v>
      </c>
      <c r="Q128" s="21" t="n">
        <f aca="false">D128+J128</f>
        <v>1452.66134536727</v>
      </c>
      <c r="R128" s="21" t="n">
        <f aca="false">+K128+E128</f>
        <v>579.478416090651</v>
      </c>
      <c r="S128" s="27" t="n">
        <f aca="false">+O128+P128+Q128+R128</f>
        <v>2512.80642812459</v>
      </c>
      <c r="T128" s="18" t="n">
        <f aca="false">+T127+E128+K128</f>
        <v>45709.3934414253</v>
      </c>
      <c r="U128" s="21" t="n">
        <f aca="false">Q128/(1+$C$4/12)^B128</f>
        <v>672.085529414926</v>
      </c>
      <c r="V128" s="21" t="n">
        <f aca="false">R128/(1+$C$4/12)^B128</f>
        <v>268.100379558419</v>
      </c>
      <c r="W128" s="18"/>
      <c r="X128" s="21" t="n">
        <f aca="false">W128/(1+$C$4/12)^$B128</f>
        <v>0</v>
      </c>
      <c r="Y128" s="18" t="n">
        <f aca="false">S128-W128</f>
        <v>2512.80642812459</v>
      </c>
      <c r="Z128" s="21" t="n">
        <f aca="false">Y128/(1+$C$4/12)^$B128</f>
        <v>1162.57023286895</v>
      </c>
      <c r="AA128" s="21" t="n">
        <f aca="false">+U128+V128+AA127</f>
        <v>163793.077872688</v>
      </c>
    </row>
    <row r="129" customFormat="false" ht="12.75" hidden="false" customHeight="false" outlineLevel="0" collapsed="false">
      <c r="B129" s="29" t="n">
        <f aca="false">+B128+1</f>
        <v>117</v>
      </c>
      <c r="C129" s="23" t="n">
        <f aca="false">$C$3</f>
        <v>0.07875</v>
      </c>
      <c r="D129" s="24" t="n">
        <f aca="false">G128*C129/12</f>
        <v>1271.81216150415</v>
      </c>
      <c r="E129" s="24" t="n">
        <f aca="false">F129-D129</f>
        <v>323.340501242386</v>
      </c>
      <c r="F129" s="24" t="n">
        <f aca="false">F128</f>
        <v>1595.15266274653</v>
      </c>
      <c r="G129" s="24" t="n">
        <f aca="false">G128-E129</f>
        <v>193476.607918437</v>
      </c>
      <c r="I129" s="23" t="n">
        <f aca="false">I128</f>
        <v>0.0975</v>
      </c>
      <c r="J129" s="24" t="n">
        <f aca="false">M128*I129/12</f>
        <v>176.642847378525</v>
      </c>
      <c r="K129" s="24" t="n">
        <f aca="false">L129-J129</f>
        <v>260.344251332862</v>
      </c>
      <c r="L129" s="24" t="n">
        <f aca="false">L128</f>
        <v>436.987098711387</v>
      </c>
      <c r="M129" s="24" t="n">
        <f aca="false">M128-K129</f>
        <v>21480.3138875625</v>
      </c>
      <c r="O129" s="21" t="n">
        <f aca="false">O128</f>
        <v>330.666666666667</v>
      </c>
      <c r="P129" s="21" t="n">
        <f aca="false">P128</f>
        <v>150</v>
      </c>
      <c r="Q129" s="21" t="n">
        <f aca="false">D129+J129</f>
        <v>1448.45500888267</v>
      </c>
      <c r="R129" s="21" t="n">
        <f aca="false">+K129+E129</f>
        <v>583.684752575249</v>
      </c>
      <c r="S129" s="27" t="n">
        <f aca="false">+O129+P129+Q129+R129</f>
        <v>2512.80642812459</v>
      </c>
      <c r="T129" s="18" t="n">
        <f aca="false">+T128+E129+K129</f>
        <v>46293.0781940006</v>
      </c>
      <c r="U129" s="21" t="n">
        <f aca="false">Q129/(1+$C$4/12)^B129</f>
        <v>665.701424298511</v>
      </c>
      <c r="V129" s="21" t="n">
        <f aca="false">R129/(1+$C$4/12)^B129</f>
        <v>268.258087926666</v>
      </c>
      <c r="W129" s="18"/>
      <c r="X129" s="21" t="n">
        <f aca="false">W129/(1+$C$4/12)^$B129</f>
        <v>0</v>
      </c>
      <c r="Y129" s="18" t="n">
        <f aca="false">S129-W129</f>
        <v>2512.80642812459</v>
      </c>
      <c r="Z129" s="21" t="n">
        <f aca="false">Y129/(1+$C$4/12)^$B129</f>
        <v>1154.87109225392</v>
      </c>
      <c r="AA129" s="21" t="n">
        <f aca="false">+U129+V129+AA128</f>
        <v>164727.037384913</v>
      </c>
    </row>
    <row r="130" customFormat="false" ht="12.75" hidden="false" customHeight="false" outlineLevel="0" collapsed="false">
      <c r="B130" s="29" t="n">
        <f aca="false">+B129+1</f>
        <v>118</v>
      </c>
      <c r="C130" s="23" t="n">
        <f aca="false">$C$3</f>
        <v>0.07875</v>
      </c>
      <c r="D130" s="24" t="n">
        <f aca="false">G129*C130/12</f>
        <v>1269.69023946474</v>
      </c>
      <c r="E130" s="24" t="n">
        <f aca="false">F130-D130</f>
        <v>325.462423281789</v>
      </c>
      <c r="F130" s="24" t="n">
        <f aca="false">F129</f>
        <v>1595.15266274653</v>
      </c>
      <c r="G130" s="24" t="n">
        <f aca="false">G129-E130</f>
        <v>193151.145495155</v>
      </c>
      <c r="I130" s="23" t="n">
        <f aca="false">I129</f>
        <v>0.0975</v>
      </c>
      <c r="J130" s="24" t="n">
        <f aca="false">M129*I130/12</f>
        <v>174.527550336445</v>
      </c>
      <c r="K130" s="24" t="n">
        <f aca="false">L130-J130</f>
        <v>262.459548374942</v>
      </c>
      <c r="L130" s="24" t="n">
        <f aca="false">L129</f>
        <v>436.987098711387</v>
      </c>
      <c r="M130" s="24" t="n">
        <f aca="false">M129-K130</f>
        <v>21217.8543391875</v>
      </c>
      <c r="O130" s="21" t="n">
        <f aca="false">O129</f>
        <v>330.666666666667</v>
      </c>
      <c r="P130" s="21" t="n">
        <f aca="false">P129</f>
        <v>150</v>
      </c>
      <c r="Q130" s="21" t="n">
        <f aca="false">D130+J130</f>
        <v>1444.21778980119</v>
      </c>
      <c r="R130" s="21" t="n">
        <f aca="false">+K130+E130</f>
        <v>587.921971656731</v>
      </c>
      <c r="S130" s="27" t="n">
        <f aca="false">+O130+P130+Q130+R130</f>
        <v>2512.80642812459</v>
      </c>
      <c r="T130" s="18" t="n">
        <f aca="false">+T129+E130+K130</f>
        <v>46881.0001656573</v>
      </c>
      <c r="U130" s="21" t="n">
        <f aca="false">Q130/(1+$C$4/12)^B130</f>
        <v>659.35830125915</v>
      </c>
      <c r="V130" s="21" t="n">
        <f aca="false">R130/(1+$C$4/12)^B130</f>
        <v>268.41604863341</v>
      </c>
      <c r="W130" s="18"/>
      <c r="X130" s="21" t="n">
        <f aca="false">W130/(1+$C$4/12)^$B130</f>
        <v>0</v>
      </c>
      <c r="Y130" s="18" t="n">
        <f aca="false">S130-W130</f>
        <v>2512.80642812459</v>
      </c>
      <c r="Z130" s="21" t="n">
        <f aca="false">Y130/(1+$C$4/12)^$B130</f>
        <v>1147.22293932509</v>
      </c>
      <c r="AA130" s="21" t="n">
        <f aca="false">+U130+V130+AA129</f>
        <v>165654.811734805</v>
      </c>
    </row>
    <row r="131" customFormat="false" ht="12.75" hidden="false" customHeight="false" outlineLevel="0" collapsed="false">
      <c r="B131" s="29" t="n">
        <f aca="false">+B130+1</f>
        <v>119</v>
      </c>
      <c r="C131" s="23" t="n">
        <f aca="false">$C$3</f>
        <v>0.07875</v>
      </c>
      <c r="D131" s="24" t="n">
        <f aca="false">G130*C131/12</f>
        <v>1267.55439231196</v>
      </c>
      <c r="E131" s="24" t="n">
        <f aca="false">F131-D131</f>
        <v>327.598270434576</v>
      </c>
      <c r="F131" s="24" t="n">
        <f aca="false">F130</f>
        <v>1595.15266274653</v>
      </c>
      <c r="G131" s="24" t="n">
        <f aca="false">G130-E131</f>
        <v>192823.547224721</v>
      </c>
      <c r="I131" s="23" t="n">
        <f aca="false">I130</f>
        <v>0.0975</v>
      </c>
      <c r="J131" s="24" t="n">
        <f aca="false">M130*I131/12</f>
        <v>172.395066505899</v>
      </c>
      <c r="K131" s="24" t="n">
        <f aca="false">L131-J131</f>
        <v>264.592032205488</v>
      </c>
      <c r="L131" s="24" t="n">
        <f aca="false">L130</f>
        <v>436.987098711387</v>
      </c>
      <c r="M131" s="24" t="n">
        <f aca="false">M130-K131</f>
        <v>20953.262306982</v>
      </c>
      <c r="O131" s="21" t="n">
        <f aca="false">O130</f>
        <v>330.666666666667</v>
      </c>
      <c r="P131" s="21" t="n">
        <f aca="false">P130</f>
        <v>150</v>
      </c>
      <c r="Q131" s="21" t="n">
        <f aca="false">D131+J131</f>
        <v>1439.94945881785</v>
      </c>
      <c r="R131" s="21" t="n">
        <f aca="false">+K131+E131</f>
        <v>592.190302640064</v>
      </c>
      <c r="S131" s="27" t="n">
        <f aca="false">+O131+P131+Q131+R131</f>
        <v>2512.80642812459</v>
      </c>
      <c r="T131" s="18" t="n">
        <f aca="false">+T130+E131+K131</f>
        <v>47473.1904682974</v>
      </c>
      <c r="U131" s="21" t="n">
        <f aca="false">Q131/(1+$C$4/12)^B131</f>
        <v>653.055886858155</v>
      </c>
      <c r="V131" s="21" t="n">
        <f aca="false">R131/(1+$C$4/12)^B131</f>
        <v>268.574262041739</v>
      </c>
      <c r="W131" s="18"/>
      <c r="X131" s="21" t="n">
        <f aca="false">W131/(1+$C$4/12)^$B131</f>
        <v>0</v>
      </c>
      <c r="Y131" s="18" t="n">
        <f aca="false">S131-W131</f>
        <v>2512.80642812459</v>
      </c>
      <c r="Z131" s="21" t="n">
        <f aca="false">Y131/(1+$C$4/12)^$B131</f>
        <v>1139.62543641565</v>
      </c>
      <c r="AA131" s="21" t="n">
        <f aca="false">+U131+V131+AA130</f>
        <v>166576.441883705</v>
      </c>
    </row>
    <row r="132" customFormat="false" ht="12.75" hidden="false" customHeight="false" outlineLevel="0" collapsed="false">
      <c r="B132" s="29" t="n">
        <f aca="false">+B131+1</f>
        <v>120</v>
      </c>
      <c r="C132" s="23" t="n">
        <f aca="false">$C$3</f>
        <v>0.07875</v>
      </c>
      <c r="D132" s="24" t="n">
        <f aca="false">G131*C132/12</f>
        <v>1265.40452866223</v>
      </c>
      <c r="E132" s="24" t="n">
        <f aca="false">F132-D132</f>
        <v>329.748134084303</v>
      </c>
      <c r="F132" s="24" t="n">
        <f aca="false">F131</f>
        <v>1595.15266274653</v>
      </c>
      <c r="G132" s="24" t="n">
        <f aca="false">G131-E132</f>
        <v>192493.799090636</v>
      </c>
      <c r="I132" s="23" t="n">
        <f aca="false">I131</f>
        <v>0.0975</v>
      </c>
      <c r="J132" s="24" t="n">
        <f aca="false">M131*I132/12</f>
        <v>170.245256244229</v>
      </c>
      <c r="K132" s="24" t="n">
        <f aca="false">L132-J132</f>
        <v>266.741842467158</v>
      </c>
      <c r="L132" s="24" t="n">
        <f aca="false">L131</f>
        <v>436.987098711387</v>
      </c>
      <c r="M132" s="24" t="n">
        <f aca="false">M131-K132</f>
        <v>20686.5204645149</v>
      </c>
      <c r="O132" s="21" t="n">
        <f aca="false">O131</f>
        <v>330.666666666667</v>
      </c>
      <c r="P132" s="21" t="n">
        <f aca="false">P131</f>
        <v>150</v>
      </c>
      <c r="Q132" s="21" t="n">
        <f aca="false">D132+J132</f>
        <v>1435.64978490646</v>
      </c>
      <c r="R132" s="21" t="n">
        <f aca="false">+K132+E132</f>
        <v>596.489976551461</v>
      </c>
      <c r="S132" s="27" t="n">
        <f aca="false">+O132+P132+Q132+R132</f>
        <v>2512.80642812459</v>
      </c>
      <c r="T132" s="18" t="n">
        <f aca="false">+T131+E132+K132</f>
        <v>48069.6804448488</v>
      </c>
      <c r="U132" s="21" t="n">
        <f aca="false">Q132/(1+$C$4/12)^B132</f>
        <v>646.793909464763</v>
      </c>
      <c r="V132" s="21" t="n">
        <f aca="false">R132/(1+$C$4/12)^B132</f>
        <v>268.732728515264</v>
      </c>
      <c r="W132" s="15" t="n">
        <f aca="false">(SUM(O121:O132)+SUM(Q121:Q132))*0.35</f>
        <v>7515.47771082372</v>
      </c>
      <c r="X132" s="21" t="n">
        <f aca="false">W132/(1+$C$4/12)^$B132</f>
        <v>3385.89902717513</v>
      </c>
      <c r="Y132" s="18" t="n">
        <f aca="false">S132-W132</f>
        <v>-5002.67128269914</v>
      </c>
      <c r="Z132" s="21" t="n">
        <f aca="false">Y132/(1+$C$4/12)^$B132</f>
        <v>-2253.82077908012</v>
      </c>
      <c r="AA132" s="21" t="n">
        <f aca="false">+U132+V132+AA131</f>
        <v>167491.968521685</v>
      </c>
    </row>
    <row r="133" customFormat="false" ht="12.75" hidden="false" customHeight="false" outlineLevel="0" collapsed="false">
      <c r="A133" s="0" t="s">
        <v>49</v>
      </c>
      <c r="B133" s="29" t="n">
        <f aca="false">+B132+1</f>
        <v>121</v>
      </c>
      <c r="C133" s="23" t="n">
        <f aca="false">$C$3</f>
        <v>0.07875</v>
      </c>
      <c r="D133" s="24" t="n">
        <f aca="false">G132*C133/12</f>
        <v>1263.2405565323</v>
      </c>
      <c r="E133" s="24" t="n">
        <f aca="false">F133-D133</f>
        <v>331.912106214231</v>
      </c>
      <c r="F133" s="24" t="n">
        <f aca="false">F132</f>
        <v>1595.15266274653</v>
      </c>
      <c r="G133" s="24" t="n">
        <f aca="false">G132-E133</f>
        <v>192161.886984422</v>
      </c>
      <c r="I133" s="23" t="n">
        <f aca="false">I132</f>
        <v>0.0975</v>
      </c>
      <c r="J133" s="24" t="n">
        <f aca="false">M132*I133/12</f>
        <v>168.077978774183</v>
      </c>
      <c r="K133" s="24" t="n">
        <f aca="false">L133-J133</f>
        <v>268.909119937204</v>
      </c>
      <c r="L133" s="24" t="n">
        <f aca="false">L132</f>
        <v>436.987098711387</v>
      </c>
      <c r="M133" s="24" t="n">
        <f aca="false">M132-K133</f>
        <v>20417.6113445777</v>
      </c>
      <c r="O133" s="21" t="n">
        <f aca="false">O132</f>
        <v>330.666666666667</v>
      </c>
      <c r="P133" s="21" t="n">
        <f aca="false">P132</f>
        <v>150</v>
      </c>
      <c r="Q133" s="21" t="n">
        <f aca="false">D133+J133</f>
        <v>1431.31853530648</v>
      </c>
      <c r="R133" s="21" t="n">
        <f aca="false">+K133+E133</f>
        <v>600.821226151435</v>
      </c>
      <c r="S133" s="27" t="n">
        <f aca="false">+O133+P133+Q133+R133</f>
        <v>2512.80642812459</v>
      </c>
      <c r="T133" s="18" t="n">
        <f aca="false">+T132+E133+K133</f>
        <v>48670.5016710003</v>
      </c>
      <c r="U133" s="21" t="n">
        <f aca="false">Q133/(1+$C$4/12)^B133</f>
        <v>640.572099244153</v>
      </c>
      <c r="V133" s="21" t="n">
        <f aca="false">R133/(1+$C$4/12)^B133</f>
        <v>268.891448418126</v>
      </c>
      <c r="W133" s="18"/>
      <c r="X133" s="21" t="n">
        <f aca="false">W133/(1+$C$4/12)^$B133</f>
        <v>0</v>
      </c>
      <c r="Y133" s="18" t="n">
        <f aca="false">S133-W133</f>
        <v>2512.80642812459</v>
      </c>
      <c r="Z133" s="21" t="n">
        <f aca="false">Y133/(1+$C$4/12)^$B133</f>
        <v>1124.58104115399</v>
      </c>
      <c r="AA133" s="21" t="n">
        <f aca="false">+U133+V133+AA132</f>
        <v>168401.432069348</v>
      </c>
    </row>
    <row r="134" customFormat="false" ht="12.75" hidden="false" customHeight="false" outlineLevel="0" collapsed="false">
      <c r="B134" s="29" t="n">
        <f aca="false">+B133+1</f>
        <v>122</v>
      </c>
      <c r="C134" s="23" t="n">
        <f aca="false">$C$3</f>
        <v>0.07875</v>
      </c>
      <c r="D134" s="24" t="n">
        <f aca="false">G133*C134/12</f>
        <v>1261.06238333527</v>
      </c>
      <c r="E134" s="24" t="n">
        <f aca="false">F134-D134</f>
        <v>334.090279411262</v>
      </c>
      <c r="F134" s="24" t="n">
        <f aca="false">F133</f>
        <v>1595.15266274653</v>
      </c>
      <c r="G134" s="24" t="n">
        <f aca="false">G133-E134</f>
        <v>191827.796705011</v>
      </c>
      <c r="I134" s="23" t="n">
        <f aca="false">I133</f>
        <v>0.0975</v>
      </c>
      <c r="J134" s="24" t="n">
        <f aca="false">M133*I134/12</f>
        <v>165.893092174694</v>
      </c>
      <c r="K134" s="24" t="n">
        <f aca="false">L134-J134</f>
        <v>271.094006536693</v>
      </c>
      <c r="L134" s="24" t="n">
        <f aca="false">L133</f>
        <v>436.987098711387</v>
      </c>
      <c r="M134" s="24" t="n">
        <f aca="false">M133-K134</f>
        <v>20146.517338041</v>
      </c>
      <c r="O134" s="21" t="n">
        <f aca="false">O133</f>
        <v>330.666666666667</v>
      </c>
      <c r="P134" s="21" t="n">
        <f aca="false">P133</f>
        <v>150</v>
      </c>
      <c r="Q134" s="21" t="n">
        <f aca="false">D134+J134</f>
        <v>1426.95547550996</v>
      </c>
      <c r="R134" s="21" t="n">
        <f aca="false">+K134+E134</f>
        <v>605.184285947956</v>
      </c>
      <c r="S134" s="27" t="n">
        <f aca="false">+O134+P134+Q134+R134</f>
        <v>2512.80642812459</v>
      </c>
      <c r="T134" s="18" t="n">
        <f aca="false">+T133+E134+K134</f>
        <v>49275.6859569482</v>
      </c>
      <c r="U134" s="21" t="n">
        <f aca="false">Q134/(1+$C$4/12)^B134</f>
        <v>634.390188145551</v>
      </c>
      <c r="V134" s="21" t="n">
        <f aca="false">R134/(1+$C$4/12)^B134</f>
        <v>269.050422114992</v>
      </c>
      <c r="W134" s="18"/>
      <c r="X134" s="21" t="n">
        <f aca="false">W134/(1+$C$4/12)^$B134</f>
        <v>0</v>
      </c>
      <c r="Y134" s="18" t="n">
        <f aca="false">S134-W134</f>
        <v>2512.80642812459</v>
      </c>
      <c r="Z134" s="21" t="n">
        <f aca="false">Y134/(1+$C$4/12)^$B134</f>
        <v>1117.13348459006</v>
      </c>
      <c r="AA134" s="21" t="n">
        <f aca="false">+U134+V134+AA133</f>
        <v>169304.872679608</v>
      </c>
    </row>
    <row r="135" customFormat="false" ht="12.75" hidden="false" customHeight="false" outlineLevel="0" collapsed="false">
      <c r="B135" s="29" t="n">
        <f aca="false">+B134+1</f>
        <v>123</v>
      </c>
      <c r="C135" s="23" t="n">
        <f aca="false">$C$3</f>
        <v>0.07875</v>
      </c>
      <c r="D135" s="24" t="n">
        <f aca="false">G134*C135/12</f>
        <v>1258.86991587663</v>
      </c>
      <c r="E135" s="24" t="n">
        <f aca="false">F135-D135</f>
        <v>336.282746869899</v>
      </c>
      <c r="F135" s="24" t="n">
        <f aca="false">F134</f>
        <v>1595.15266274653</v>
      </c>
      <c r="G135" s="24" t="n">
        <f aca="false">G134-E135</f>
        <v>191491.513958141</v>
      </c>
      <c r="I135" s="23" t="n">
        <f aca="false">I134</f>
        <v>0.0975</v>
      </c>
      <c r="J135" s="24" t="n">
        <f aca="false">M134*I135/12</f>
        <v>163.690453371583</v>
      </c>
      <c r="K135" s="24" t="n">
        <f aca="false">L135-J135</f>
        <v>273.296645339804</v>
      </c>
      <c r="L135" s="24" t="n">
        <f aca="false">L134</f>
        <v>436.987098711387</v>
      </c>
      <c r="M135" s="24" t="n">
        <f aca="false">M134-K135</f>
        <v>19873.2206927012</v>
      </c>
      <c r="O135" s="21" t="n">
        <f aca="false">O134</f>
        <v>330.666666666667</v>
      </c>
      <c r="P135" s="21" t="n">
        <f aca="false">P134</f>
        <v>150</v>
      </c>
      <c r="Q135" s="21" t="n">
        <f aca="false">D135+J135</f>
        <v>1422.56036924822</v>
      </c>
      <c r="R135" s="21" t="n">
        <f aca="false">+K135+E135</f>
        <v>609.579392209703</v>
      </c>
      <c r="S135" s="27" t="n">
        <f aca="false">+O135+P135+Q135+R135</f>
        <v>2512.80642812459</v>
      </c>
      <c r="T135" s="18" t="n">
        <f aca="false">+T134+E135+K135</f>
        <v>49885.2653491579</v>
      </c>
      <c r="U135" s="21" t="n">
        <f aca="false">Q135/(1+$C$4/12)^B135</f>
        <v>628.247909890408</v>
      </c>
      <c r="V135" s="21" t="n">
        <f aca="false">R135/(1+$C$4/12)^B135</f>
        <v>269.209649971058</v>
      </c>
      <c r="W135" s="18"/>
      <c r="X135" s="21" t="n">
        <f aca="false">W135/(1+$C$4/12)^$B135</f>
        <v>0</v>
      </c>
      <c r="Y135" s="18" t="n">
        <f aca="false">S135-W135</f>
        <v>2512.80642812459</v>
      </c>
      <c r="Z135" s="21" t="n">
        <f aca="false">Y135/(1+$C$4/12)^$B135</f>
        <v>1109.73524959277</v>
      </c>
      <c r="AA135" s="21" t="n">
        <f aca="false">+U135+V135+AA134</f>
        <v>170202.33023947</v>
      </c>
    </row>
    <row r="136" customFormat="false" ht="12.75" hidden="false" customHeight="false" outlineLevel="0" collapsed="false">
      <c r="B136" s="29" t="n">
        <f aca="false">+B135+1</f>
        <v>124</v>
      </c>
      <c r="C136" s="23" t="n">
        <f aca="false">$C$3</f>
        <v>0.07875</v>
      </c>
      <c r="D136" s="24" t="n">
        <f aca="false">G135*C136/12</f>
        <v>1256.6630603503</v>
      </c>
      <c r="E136" s="24" t="n">
        <f aca="false">F136-D136</f>
        <v>338.489602396232</v>
      </c>
      <c r="F136" s="24" t="n">
        <f aca="false">F135</f>
        <v>1595.15266274653</v>
      </c>
      <c r="G136" s="24" t="n">
        <f aca="false">G135-E136</f>
        <v>191153.024355745</v>
      </c>
      <c r="I136" s="23" t="n">
        <f aca="false">I135</f>
        <v>0.0975</v>
      </c>
      <c r="J136" s="24" t="n">
        <f aca="false">M135*I136/12</f>
        <v>161.469918128197</v>
      </c>
      <c r="K136" s="24" t="n">
        <f aca="false">L136-J136</f>
        <v>275.51718058319</v>
      </c>
      <c r="L136" s="24" t="n">
        <f aca="false">L135</f>
        <v>436.987098711387</v>
      </c>
      <c r="M136" s="24" t="n">
        <f aca="false">M135-K136</f>
        <v>19597.703512118</v>
      </c>
      <c r="O136" s="21" t="n">
        <f aca="false">O135</f>
        <v>330.666666666667</v>
      </c>
      <c r="P136" s="21" t="n">
        <f aca="false">P135</f>
        <v>150</v>
      </c>
      <c r="Q136" s="21" t="n">
        <f aca="false">D136+J136</f>
        <v>1418.1329784785</v>
      </c>
      <c r="R136" s="21" t="n">
        <f aca="false">+K136+E136</f>
        <v>614.006782979422</v>
      </c>
      <c r="S136" s="27" t="n">
        <f aca="false">+O136+P136+Q136+R136</f>
        <v>2512.80642812459</v>
      </c>
      <c r="T136" s="18" t="n">
        <f aca="false">+T135+E136+K136</f>
        <v>50499.2721321374</v>
      </c>
      <c r="U136" s="21" t="n">
        <f aca="false">Q136/(1+$C$4/12)^B136</f>
        <v>622.144999960665</v>
      </c>
      <c r="V136" s="21" t="n">
        <f aca="false">R136/(1+$C$4/12)^B136</f>
        <v>269.36913235205</v>
      </c>
      <c r="W136" s="18"/>
      <c r="X136" s="21" t="n">
        <f aca="false">W136/(1+$C$4/12)^$B136</f>
        <v>0</v>
      </c>
      <c r="Y136" s="18" t="n">
        <f aca="false">S136-W136</f>
        <v>2512.80642812459</v>
      </c>
      <c r="Z136" s="21" t="n">
        <f aca="false">Y136/(1+$C$4/12)^$B136</f>
        <v>1102.38600952924</v>
      </c>
      <c r="AA136" s="21" t="n">
        <f aca="false">+U136+V136+AA135</f>
        <v>171093.844371782</v>
      </c>
    </row>
    <row r="137" customFormat="false" ht="12.75" hidden="false" customHeight="false" outlineLevel="0" collapsed="false">
      <c r="B137" s="29" t="n">
        <f aca="false">+B136+1</f>
        <v>125</v>
      </c>
      <c r="C137" s="23" t="n">
        <f aca="false">$C$3</f>
        <v>0.07875</v>
      </c>
      <c r="D137" s="24" t="n">
        <f aca="false">G136*C137/12</f>
        <v>1254.44172233457</v>
      </c>
      <c r="E137" s="24" t="n">
        <f aca="false">F137-D137</f>
        <v>340.710940411958</v>
      </c>
      <c r="F137" s="24" t="n">
        <f aca="false">F136</f>
        <v>1595.15266274653</v>
      </c>
      <c r="G137" s="24" t="n">
        <f aca="false">G136-E137</f>
        <v>190812.313415333</v>
      </c>
      <c r="I137" s="23" t="n">
        <f aca="false">I136</f>
        <v>0.0975</v>
      </c>
      <c r="J137" s="24" t="n">
        <f aca="false">M136*I137/12</f>
        <v>159.231341035959</v>
      </c>
      <c r="K137" s="24" t="n">
        <f aca="false">L137-J137</f>
        <v>277.755757675428</v>
      </c>
      <c r="L137" s="24" t="n">
        <f aca="false">L136</f>
        <v>436.987098711387</v>
      </c>
      <c r="M137" s="24" t="n">
        <f aca="false">M136-K137</f>
        <v>19319.9477544426</v>
      </c>
      <c r="O137" s="21" t="n">
        <f aca="false">O136</f>
        <v>330.666666666667</v>
      </c>
      <c r="P137" s="21" t="n">
        <f aca="false">P136</f>
        <v>150</v>
      </c>
      <c r="Q137" s="21" t="n">
        <f aca="false">D137+J137</f>
        <v>1413.67306337053</v>
      </c>
      <c r="R137" s="21" t="n">
        <f aca="false">+K137+E137</f>
        <v>618.466698087386</v>
      </c>
      <c r="S137" s="27" t="n">
        <f aca="false">+O137+P137+Q137+R137</f>
        <v>2512.80642812459</v>
      </c>
      <c r="T137" s="18" t="n">
        <f aca="false">+T136+E137+K137</f>
        <v>51117.7388302247</v>
      </c>
      <c r="U137" s="21" t="n">
        <f aca="false">Q137/(1+$C$4/12)^B137</f>
        <v>616.081195587083</v>
      </c>
      <c r="V137" s="21" t="n">
        <f aca="false">R137/(1+$C$4/12)^B137</f>
        <v>269.528869624223</v>
      </c>
      <c r="W137" s="18"/>
      <c r="X137" s="21" t="n">
        <f aca="false">W137/(1+$C$4/12)^$B137</f>
        <v>0</v>
      </c>
      <c r="Y137" s="18" t="n">
        <f aca="false">S137-W137</f>
        <v>2512.80642812459</v>
      </c>
      <c r="Z137" s="21" t="n">
        <f aca="false">Y137/(1+$C$4/12)^$B137</f>
        <v>1095.08543992971</v>
      </c>
      <c r="AA137" s="21" t="n">
        <f aca="false">+U137+V137+AA136</f>
        <v>171979.454436994</v>
      </c>
    </row>
    <row r="138" customFormat="false" ht="12.75" hidden="false" customHeight="false" outlineLevel="0" collapsed="false">
      <c r="B138" s="29" t="n">
        <f aca="false">+B137+1</f>
        <v>126</v>
      </c>
      <c r="C138" s="23" t="n">
        <f aca="false">$C$3</f>
        <v>0.07875</v>
      </c>
      <c r="D138" s="24" t="n">
        <f aca="false">G137*C138/12</f>
        <v>1252.20580678812</v>
      </c>
      <c r="E138" s="24" t="n">
        <f aca="false">F138-D138</f>
        <v>342.946855958411</v>
      </c>
      <c r="F138" s="24" t="n">
        <f aca="false">F137</f>
        <v>1595.15266274653</v>
      </c>
      <c r="G138" s="24" t="n">
        <f aca="false">G137-E138</f>
        <v>190469.366559374</v>
      </c>
      <c r="I138" s="23" t="n">
        <f aca="false">I137</f>
        <v>0.0975</v>
      </c>
      <c r="J138" s="24" t="n">
        <f aca="false">M137*I138/12</f>
        <v>156.974575504846</v>
      </c>
      <c r="K138" s="24" t="n">
        <f aca="false">L138-J138</f>
        <v>280.012523206541</v>
      </c>
      <c r="L138" s="24" t="n">
        <f aca="false">L137</f>
        <v>436.987098711387</v>
      </c>
      <c r="M138" s="24" t="n">
        <f aca="false">M137-K138</f>
        <v>19039.935231236</v>
      </c>
      <c r="O138" s="21" t="n">
        <f aca="false">O137</f>
        <v>330.666666666667</v>
      </c>
      <c r="P138" s="21" t="n">
        <f aca="false">P137</f>
        <v>150</v>
      </c>
      <c r="Q138" s="21" t="n">
        <f aca="false">D138+J138</f>
        <v>1409.18038229297</v>
      </c>
      <c r="R138" s="21" t="n">
        <f aca="false">+K138+E138</f>
        <v>622.959379164952</v>
      </c>
      <c r="S138" s="27" t="n">
        <f aca="false">+O138+P138+Q138+R138</f>
        <v>2512.80642812459</v>
      </c>
      <c r="T138" s="18" t="n">
        <f aca="false">+T137+E138+K138</f>
        <v>51740.6982093897</v>
      </c>
      <c r="U138" s="21" t="n">
        <f aca="false">Q138/(1+$C$4/12)^B138</f>
        <v>610.056235737662</v>
      </c>
      <c r="V138" s="21" t="n">
        <f aca="false">R138/(1+$C$4/12)^B138</f>
        <v>269.688862154364</v>
      </c>
      <c r="W138" s="18"/>
      <c r="X138" s="21" t="n">
        <f aca="false">W138/(1+$C$4/12)^$B138</f>
        <v>0</v>
      </c>
      <c r="Y138" s="18" t="n">
        <f aca="false">S138-W138</f>
        <v>2512.80642812459</v>
      </c>
      <c r="Z138" s="21" t="n">
        <f aca="false">Y138/(1+$C$4/12)^$B138</f>
        <v>1087.83321847322</v>
      </c>
      <c r="AA138" s="21" t="n">
        <f aca="false">+U138+V138+AA137</f>
        <v>172859.199534886</v>
      </c>
    </row>
    <row r="139" customFormat="false" ht="12.75" hidden="false" customHeight="false" outlineLevel="0" collapsed="false">
      <c r="B139" s="29" t="n">
        <f aca="false">+B138+1</f>
        <v>127</v>
      </c>
      <c r="C139" s="23" t="n">
        <f aca="false">$C$3</f>
        <v>0.07875</v>
      </c>
      <c r="D139" s="24" t="n">
        <f aca="false">G138*C139/12</f>
        <v>1249.95521804589</v>
      </c>
      <c r="E139" s="24" t="n">
        <f aca="false">F139-D139</f>
        <v>345.197444700638</v>
      </c>
      <c r="F139" s="24" t="n">
        <f aca="false">F138</f>
        <v>1595.15266274653</v>
      </c>
      <c r="G139" s="24" t="n">
        <f aca="false">G138-E139</f>
        <v>190124.169114674</v>
      </c>
      <c r="I139" s="23" t="n">
        <f aca="false">I138</f>
        <v>0.0975</v>
      </c>
      <c r="J139" s="24" t="n">
        <f aca="false">M138*I139/12</f>
        <v>154.699473753793</v>
      </c>
      <c r="K139" s="24" t="n">
        <f aca="false">L139-J139</f>
        <v>282.287624957594</v>
      </c>
      <c r="L139" s="24" t="n">
        <f aca="false">L138</f>
        <v>436.987098711387</v>
      </c>
      <c r="M139" s="24" t="n">
        <f aca="false">M138-K139</f>
        <v>18757.6476062784</v>
      </c>
      <c r="O139" s="21" t="n">
        <f aca="false">O138</f>
        <v>330.666666666667</v>
      </c>
      <c r="P139" s="21" t="n">
        <f aca="false">P138</f>
        <v>150</v>
      </c>
      <c r="Q139" s="21" t="n">
        <f aca="false">D139+J139</f>
        <v>1404.65469179969</v>
      </c>
      <c r="R139" s="21" t="n">
        <f aca="false">+K139+E139</f>
        <v>627.485069658232</v>
      </c>
      <c r="S139" s="27" t="n">
        <f aca="false">+O139+P139+Q139+R139</f>
        <v>2512.80642812459</v>
      </c>
      <c r="T139" s="18" t="n">
        <f aca="false">+T138+E139+K139</f>
        <v>52368.1832790479</v>
      </c>
      <c r="U139" s="21" t="n">
        <f aca="false">Q139/(1+$C$4/12)^B139</f>
        <v>604.069861106129</v>
      </c>
      <c r="V139" s="21" t="n">
        <f aca="false">R139/(1+$C$4/12)^B139</f>
        <v>269.84911030979</v>
      </c>
      <c r="W139" s="18"/>
      <c r="X139" s="21" t="n">
        <f aca="false">W139/(1+$C$4/12)^$B139</f>
        <v>0</v>
      </c>
      <c r="Y139" s="18" t="n">
        <f aca="false">S139-W139</f>
        <v>2512.80642812459</v>
      </c>
      <c r="Z139" s="21" t="n">
        <f aca="false">Y139/(1+$C$4/12)^$B139</f>
        <v>1080.6290249734</v>
      </c>
      <c r="AA139" s="21" t="n">
        <f aca="false">+U139+V139+AA138</f>
        <v>173733.118506302</v>
      </c>
    </row>
    <row r="140" customFormat="false" ht="12.75" hidden="false" customHeight="false" outlineLevel="0" collapsed="false">
      <c r="B140" s="29" t="n">
        <f aca="false">+B139+1</f>
        <v>128</v>
      </c>
      <c r="C140" s="23" t="n">
        <f aca="false">$C$3</f>
        <v>0.07875</v>
      </c>
      <c r="D140" s="24" t="n">
        <f aca="false">G139*C140/12</f>
        <v>1247.68985981505</v>
      </c>
      <c r="E140" s="24" t="n">
        <f aca="false">F140-D140</f>
        <v>347.462802931486</v>
      </c>
      <c r="F140" s="24" t="n">
        <f aca="false">F139</f>
        <v>1595.15266274653</v>
      </c>
      <c r="G140" s="24" t="n">
        <f aca="false">G139-E140</f>
        <v>189776.706311742</v>
      </c>
      <c r="I140" s="23" t="n">
        <f aca="false">I139</f>
        <v>0.0975</v>
      </c>
      <c r="J140" s="24" t="n">
        <f aca="false">M139*I140/12</f>
        <v>152.405886801012</v>
      </c>
      <c r="K140" s="24" t="n">
        <f aca="false">L140-J140</f>
        <v>284.581211910375</v>
      </c>
      <c r="L140" s="24" t="n">
        <f aca="false">L139</f>
        <v>436.987098711387</v>
      </c>
      <c r="M140" s="24" t="n">
        <f aca="false">M139-K140</f>
        <v>18473.0663943681</v>
      </c>
      <c r="O140" s="21" t="n">
        <f aca="false">O139</f>
        <v>330.666666666667</v>
      </c>
      <c r="P140" s="21" t="n">
        <f aca="false">P139</f>
        <v>150</v>
      </c>
      <c r="Q140" s="21" t="n">
        <f aca="false">D140+J140</f>
        <v>1400.09574661606</v>
      </c>
      <c r="R140" s="21" t="n">
        <f aca="false">+K140+E140</f>
        <v>632.044014841861</v>
      </c>
      <c r="S140" s="27" t="n">
        <f aca="false">+O140+P140+Q140+R140</f>
        <v>2512.80642812459</v>
      </c>
      <c r="T140" s="18" t="n">
        <f aca="false">+T139+E140+K140</f>
        <v>53000.2272938898</v>
      </c>
      <c r="U140" s="21" t="n">
        <f aca="false">Q140/(1+$C$4/12)^B140</f>
        <v>598.121814100507</v>
      </c>
      <c r="V140" s="21" t="n">
        <f aca="false">R140/(1+$C$4/12)^B140</f>
        <v>270.009614458353</v>
      </c>
      <c r="W140" s="18"/>
      <c r="X140" s="21" t="n">
        <f aca="false">W140/(1+$C$4/12)^$B140</f>
        <v>0</v>
      </c>
      <c r="Y140" s="18" t="n">
        <f aca="false">S140-W140</f>
        <v>2512.80642812459</v>
      </c>
      <c r="Z140" s="21" t="n">
        <f aca="false">Y140/(1+$C$4/12)^$B140</f>
        <v>1073.4725413643</v>
      </c>
      <c r="AA140" s="21" t="n">
        <f aca="false">+U140+V140+AA139</f>
        <v>174601.249934861</v>
      </c>
    </row>
    <row r="141" customFormat="false" ht="12.75" hidden="false" customHeight="false" outlineLevel="0" collapsed="false">
      <c r="B141" s="29" t="n">
        <f aca="false">+B140+1</f>
        <v>129</v>
      </c>
      <c r="C141" s="23" t="n">
        <f aca="false">$C$3</f>
        <v>0.07875</v>
      </c>
      <c r="D141" s="24" t="n">
        <f aca="false">G140*C141/12</f>
        <v>1245.40963517081</v>
      </c>
      <c r="E141" s="24" t="n">
        <f aca="false">F141-D141</f>
        <v>349.743027575724</v>
      </c>
      <c r="F141" s="24" t="n">
        <f aca="false">F140</f>
        <v>1595.15266274653</v>
      </c>
      <c r="G141" s="24" t="n">
        <f aca="false">G140-E141</f>
        <v>189426.963284166</v>
      </c>
      <c r="I141" s="23" t="n">
        <f aca="false">I140</f>
        <v>0.0975</v>
      </c>
      <c r="J141" s="24" t="n">
        <f aca="false">M140*I141/12</f>
        <v>150.09366445424</v>
      </c>
      <c r="K141" s="24" t="n">
        <f aca="false">L141-J141</f>
        <v>286.893434257147</v>
      </c>
      <c r="L141" s="24" t="n">
        <f aca="false">L140</f>
        <v>436.987098711387</v>
      </c>
      <c r="M141" s="24" t="n">
        <f aca="false">M140-K141</f>
        <v>18186.1729601109</v>
      </c>
      <c r="O141" s="21" t="n">
        <f aca="false">O140</f>
        <v>330.666666666667</v>
      </c>
      <c r="P141" s="21" t="n">
        <f aca="false">P140</f>
        <v>150</v>
      </c>
      <c r="Q141" s="21" t="n">
        <f aca="false">D141+J141</f>
        <v>1395.50329962505</v>
      </c>
      <c r="R141" s="21" t="n">
        <f aca="false">+K141+E141</f>
        <v>636.63646183287</v>
      </c>
      <c r="S141" s="27" t="n">
        <f aca="false">+O141+P141+Q141+R141</f>
        <v>2512.80642812459</v>
      </c>
      <c r="T141" s="18" t="n">
        <f aca="false">+T140+E141+K141</f>
        <v>53636.8637557227</v>
      </c>
      <c r="U141" s="21" t="n">
        <f aca="false">Q141/(1+$C$4/12)^B141</f>
        <v>592.211838831757</v>
      </c>
      <c r="V141" s="21" t="n">
        <f aca="false">R141/(1+$C$4/12)^B141</f>
        <v>270.170374968435</v>
      </c>
      <c r="W141" s="18"/>
      <c r="X141" s="21" t="n">
        <f aca="false">W141/(1+$C$4/12)^$B141</f>
        <v>0</v>
      </c>
      <c r="Y141" s="18" t="n">
        <f aca="false">S141-W141</f>
        <v>2512.80642812459</v>
      </c>
      <c r="Z141" s="21" t="n">
        <f aca="false">Y141/(1+$C$4/12)^$B141</f>
        <v>1066.3634516864</v>
      </c>
      <c r="AA141" s="21" t="n">
        <f aca="false">+U141+V141+AA140</f>
        <v>175463.632148661</v>
      </c>
    </row>
    <row r="142" customFormat="false" ht="12.75" hidden="false" customHeight="false" outlineLevel="0" collapsed="false">
      <c r="B142" s="29" t="n">
        <f aca="false">+B141+1</f>
        <v>130</v>
      </c>
      <c r="C142" s="23" t="n">
        <f aca="false">$C$3</f>
        <v>0.07875</v>
      </c>
      <c r="D142" s="24" t="n">
        <f aca="false">G141*C142/12</f>
        <v>1243.11444655234</v>
      </c>
      <c r="E142" s="24" t="n">
        <f aca="false">F142-D142</f>
        <v>352.03821619419</v>
      </c>
      <c r="F142" s="24" t="n">
        <f aca="false">F141</f>
        <v>1595.15266274653</v>
      </c>
      <c r="G142" s="24" t="n">
        <f aca="false">G141-E142</f>
        <v>189074.925067972</v>
      </c>
      <c r="I142" s="23" t="n">
        <f aca="false">I141</f>
        <v>0.0975</v>
      </c>
      <c r="J142" s="24" t="n">
        <f aca="false">M141*I142/12</f>
        <v>147.762655300901</v>
      </c>
      <c r="K142" s="24" t="n">
        <f aca="false">L142-J142</f>
        <v>289.224443410486</v>
      </c>
      <c r="L142" s="24" t="n">
        <f aca="false">L141</f>
        <v>436.987098711387</v>
      </c>
      <c r="M142" s="24" t="n">
        <f aca="false">M141-K142</f>
        <v>17896.9485167004</v>
      </c>
      <c r="O142" s="21" t="n">
        <f aca="false">O141</f>
        <v>330.666666666667</v>
      </c>
      <c r="P142" s="21" t="n">
        <f aca="false">P141</f>
        <v>150</v>
      </c>
      <c r="Q142" s="21" t="n">
        <f aca="false">D142+J142</f>
        <v>1390.87710185324</v>
      </c>
      <c r="R142" s="21" t="n">
        <f aca="false">+K142+E142</f>
        <v>641.262659604675</v>
      </c>
      <c r="S142" s="27" t="n">
        <f aca="false">+O142+P142+Q142+R142</f>
        <v>2512.80642812459</v>
      </c>
      <c r="T142" s="18" t="n">
        <f aca="false">+T141+E142+K142</f>
        <v>54278.1264153273</v>
      </c>
      <c r="U142" s="21" t="n">
        <f aca="false">Q142/(1+$C$4/12)^B142</f>
        <v>586.339681102495</v>
      </c>
      <c r="V142" s="21" t="n">
        <f aca="false">R142/(1+$C$4/12)^B142</f>
        <v>270.331392208955</v>
      </c>
      <c r="W142" s="18"/>
      <c r="X142" s="21" t="n">
        <f aca="false">W142/(1+$C$4/12)^$B142</f>
        <v>0</v>
      </c>
      <c r="Y142" s="18" t="n">
        <f aca="false">S142-W142</f>
        <v>2512.80642812459</v>
      </c>
      <c r="Z142" s="21" t="n">
        <f aca="false">Y142/(1+$C$4/12)^$B142</f>
        <v>1059.30144207258</v>
      </c>
      <c r="AA142" s="21" t="n">
        <f aca="false">+U142+V142+AA141</f>
        <v>176320.303221972</v>
      </c>
    </row>
    <row r="143" customFormat="false" ht="12.75" hidden="false" customHeight="false" outlineLevel="0" collapsed="false">
      <c r="B143" s="29" t="n">
        <f aca="false">+B142+1</f>
        <v>131</v>
      </c>
      <c r="C143" s="23" t="n">
        <f aca="false">$C$3</f>
        <v>0.07875</v>
      </c>
      <c r="D143" s="24" t="n">
        <f aca="false">G142*C143/12</f>
        <v>1240.80419575857</v>
      </c>
      <c r="E143" s="24" t="n">
        <f aca="false">F143-D143</f>
        <v>354.348466987964</v>
      </c>
      <c r="F143" s="24" t="n">
        <f aca="false">F142</f>
        <v>1595.15266274653</v>
      </c>
      <c r="G143" s="24" t="n">
        <f aca="false">G142-E143</f>
        <v>188720.576600984</v>
      </c>
      <c r="I143" s="23" t="n">
        <f aca="false">I142</f>
        <v>0.0975</v>
      </c>
      <c r="J143" s="24" t="n">
        <f aca="false">M142*I143/12</f>
        <v>145.412706698191</v>
      </c>
      <c r="K143" s="24" t="n">
        <f aca="false">L143-J143</f>
        <v>291.574392013196</v>
      </c>
      <c r="L143" s="24" t="n">
        <f aca="false">L142</f>
        <v>436.987098711387</v>
      </c>
      <c r="M143" s="24" t="n">
        <f aca="false">M142-K143</f>
        <v>17605.3741246872</v>
      </c>
      <c r="O143" s="21" t="n">
        <f aca="false">O142</f>
        <v>330.666666666667</v>
      </c>
      <c r="P143" s="21" t="n">
        <f aca="false">P142</f>
        <v>150</v>
      </c>
      <c r="Q143" s="21" t="n">
        <f aca="false">D143+J143</f>
        <v>1386.21690245676</v>
      </c>
      <c r="R143" s="21" t="n">
        <f aca="false">+K143+E143</f>
        <v>645.92285900116</v>
      </c>
      <c r="S143" s="27" t="n">
        <f aca="false">+O143+P143+Q143+R143</f>
        <v>2512.80642812459</v>
      </c>
      <c r="T143" s="18" t="n">
        <f aca="false">+T142+E143+K143</f>
        <v>54924.0492743285</v>
      </c>
      <c r="U143" s="21" t="n">
        <f aca="false">Q143/(1+$C$4/12)^B143</f>
        <v>580.505088395786</v>
      </c>
      <c r="V143" s="21" t="n">
        <f aca="false">R143/(1+$C$4/12)^B143</f>
        <v>270.492666549363</v>
      </c>
      <c r="W143" s="18"/>
      <c r="X143" s="21" t="n">
        <f aca="false">W143/(1+$C$4/12)^$B143</f>
        <v>0</v>
      </c>
      <c r="Y143" s="18" t="n">
        <f aca="false">S143-W143</f>
        <v>2512.80642812459</v>
      </c>
      <c r="Z143" s="21" t="n">
        <f aca="false">Y143/(1+$C$4/12)^$B143</f>
        <v>1052.28620073435</v>
      </c>
      <c r="AA143" s="21" t="n">
        <f aca="false">+U143+V143+AA142</f>
        <v>177171.300976917</v>
      </c>
    </row>
    <row r="144" customFormat="false" ht="12.75" hidden="false" customHeight="false" outlineLevel="0" collapsed="false">
      <c r="B144" s="29" t="n">
        <f aca="false">+B143+1</f>
        <v>132</v>
      </c>
      <c r="C144" s="23" t="n">
        <f aca="false">$C$3</f>
        <v>0.07875</v>
      </c>
      <c r="D144" s="24" t="n">
        <f aca="false">G143*C144/12</f>
        <v>1238.47878394396</v>
      </c>
      <c r="E144" s="24" t="n">
        <f aca="false">F144-D144</f>
        <v>356.673878802572</v>
      </c>
      <c r="F144" s="24" t="n">
        <f aca="false">F143</f>
        <v>1595.15266274653</v>
      </c>
      <c r="G144" s="24" t="n">
        <f aca="false">G143-E144</f>
        <v>188363.902722182</v>
      </c>
      <c r="I144" s="23" t="n">
        <f aca="false">I143</f>
        <v>0.0975</v>
      </c>
      <c r="J144" s="24" t="n">
        <f aca="false">M143*I144/12</f>
        <v>143.043664763084</v>
      </c>
      <c r="K144" s="24" t="n">
        <f aca="false">L144-J144</f>
        <v>293.943433948303</v>
      </c>
      <c r="L144" s="24" t="n">
        <f aca="false">L143</f>
        <v>436.987098711387</v>
      </c>
      <c r="M144" s="24" t="n">
        <f aca="false">M143-K144</f>
        <v>17311.4306907389</v>
      </c>
      <c r="O144" s="21" t="n">
        <f aca="false">O143</f>
        <v>330.666666666667</v>
      </c>
      <c r="P144" s="21" t="n">
        <f aca="false">P143</f>
        <v>150</v>
      </c>
      <c r="Q144" s="21" t="n">
        <f aca="false">D144+J144</f>
        <v>1381.52244870704</v>
      </c>
      <c r="R144" s="21" t="n">
        <f aca="false">+K144+E144</f>
        <v>650.617312750876</v>
      </c>
      <c r="S144" s="27" t="n">
        <f aca="false">+O144+P144+Q144+R144</f>
        <v>2512.80642812459</v>
      </c>
      <c r="T144" s="18" t="n">
        <f aca="false">+T143+E144+K144</f>
        <v>55574.6665870794</v>
      </c>
      <c r="U144" s="21" t="n">
        <f aca="false">Q144/(1+$C$4/12)^B144</f>
        <v>574.707809864009</v>
      </c>
      <c r="V144" s="21" t="n">
        <f aca="false">R144/(1+$C$4/12)^B144</f>
        <v>270.654198359648</v>
      </c>
      <c r="W144" s="15" t="n">
        <f aca="false">(SUM(O133:O144)+SUM(Q133:Q144))*0.35</f>
        <v>7297.04184834257</v>
      </c>
      <c r="X144" s="21" t="n">
        <f aca="false">W144/(1+$C$4/12)^$B144</f>
        <v>3035.54020643805</v>
      </c>
      <c r="Y144" s="18" t="n">
        <f aca="false">S144-W144</f>
        <v>-4784.23542021799</v>
      </c>
      <c r="Z144" s="21" t="n">
        <f aca="false">Y144/(1+$C$4/12)^$B144</f>
        <v>-1990.22278849002</v>
      </c>
      <c r="AA144" s="21" t="n">
        <f aca="false">+U144+V144+AA143</f>
        <v>178016.662985141</v>
      </c>
    </row>
    <row r="145" customFormat="false" ht="12.75" hidden="false" customHeight="false" outlineLevel="0" collapsed="false">
      <c r="A145" s="0" t="s">
        <v>50</v>
      </c>
      <c r="B145" s="29" t="n">
        <f aca="false">+B144+1</f>
        <v>133</v>
      </c>
      <c r="C145" s="23" t="n">
        <f aca="false">$C$3</f>
        <v>0.07875</v>
      </c>
      <c r="D145" s="24" t="n">
        <f aca="false">G144*C145/12</f>
        <v>1236.13811161432</v>
      </c>
      <c r="E145" s="24" t="n">
        <f aca="false">F145-D145</f>
        <v>359.014551132214</v>
      </c>
      <c r="F145" s="24" t="n">
        <f aca="false">F144</f>
        <v>1595.15266274653</v>
      </c>
      <c r="G145" s="24" t="n">
        <f aca="false">G144-E145</f>
        <v>188004.888171049</v>
      </c>
      <c r="I145" s="23" t="n">
        <f aca="false">I144</f>
        <v>0.0975</v>
      </c>
      <c r="J145" s="24" t="n">
        <f aca="false">M144*I145/12</f>
        <v>140.655374362254</v>
      </c>
      <c r="K145" s="24" t="n">
        <f aca="false">L145-J145</f>
        <v>296.331724349133</v>
      </c>
      <c r="L145" s="24" t="n">
        <f aca="false">L144</f>
        <v>436.987098711387</v>
      </c>
      <c r="M145" s="24" t="n">
        <f aca="false">M144-K145</f>
        <v>17015.0989663898</v>
      </c>
      <c r="O145" s="21" t="n">
        <f aca="false">O144</f>
        <v>330.666666666667</v>
      </c>
      <c r="P145" s="21" t="n">
        <f aca="false">P144</f>
        <v>150</v>
      </c>
      <c r="Q145" s="21" t="n">
        <f aca="false">D145+J145</f>
        <v>1376.79348597657</v>
      </c>
      <c r="R145" s="21" t="n">
        <f aca="false">+K145+E145</f>
        <v>655.346275481348</v>
      </c>
      <c r="S145" s="27" t="n">
        <f aca="false">+O145+P145+Q145+R145</f>
        <v>2512.80642812459</v>
      </c>
      <c r="T145" s="18" t="n">
        <f aca="false">+T144+E145+K145</f>
        <v>56230.0128625607</v>
      </c>
      <c r="U145" s="21" t="n">
        <f aca="false">Q145/(1+$C$4/12)^B145</f>
        <v>568.947596317803</v>
      </c>
      <c r="V145" s="21" t="n">
        <f aca="false">R145/(1+$C$4/12)^B145</f>
        <v>270.815988010334</v>
      </c>
      <c r="W145" s="18"/>
      <c r="X145" s="21" t="n">
        <f aca="false">W145/(1+$C$4/12)^$B145</f>
        <v>0</v>
      </c>
      <c r="Y145" s="18" t="n">
        <f aca="false">S145-W145</f>
        <v>2512.80642812459</v>
      </c>
      <c r="Z145" s="21" t="n">
        <f aca="false">Y145/(1+$C$4/12)^$B145</f>
        <v>1038.39478604109</v>
      </c>
      <c r="AA145" s="21" t="n">
        <f aca="false">+U145+V145+AA144</f>
        <v>178856.426569469</v>
      </c>
    </row>
    <row r="146" customFormat="false" ht="12.75" hidden="false" customHeight="false" outlineLevel="0" collapsed="false">
      <c r="B146" s="29" t="n">
        <f aca="false">+B145+1</f>
        <v>134</v>
      </c>
      <c r="C146" s="23" t="n">
        <f aca="false">$C$3</f>
        <v>0.07875</v>
      </c>
      <c r="D146" s="24" t="n">
        <f aca="false">G145*C146/12</f>
        <v>1233.78207862251</v>
      </c>
      <c r="E146" s="24" t="n">
        <f aca="false">F146-D146</f>
        <v>361.370584124019</v>
      </c>
      <c r="F146" s="24" t="n">
        <f aca="false">F145</f>
        <v>1595.15266274653</v>
      </c>
      <c r="G146" s="24" t="n">
        <f aca="false">G145-E146</f>
        <v>187643.517586925</v>
      </c>
      <c r="I146" s="23" t="n">
        <f aca="false">I145</f>
        <v>0.0975</v>
      </c>
      <c r="J146" s="24" t="n">
        <f aca="false">M145*I146/12</f>
        <v>138.247679101917</v>
      </c>
      <c r="K146" s="24" t="n">
        <f aca="false">L146-J146</f>
        <v>298.73941960947</v>
      </c>
      <c r="L146" s="24" t="n">
        <f aca="false">L145</f>
        <v>436.987098711387</v>
      </c>
      <c r="M146" s="24" t="n">
        <f aca="false">M145-K146</f>
        <v>16716.3595467803</v>
      </c>
      <c r="O146" s="21" t="n">
        <f aca="false">O145</f>
        <v>330.666666666667</v>
      </c>
      <c r="P146" s="21" t="n">
        <f aca="false">P145</f>
        <v>150</v>
      </c>
      <c r="Q146" s="21" t="n">
        <f aca="false">D146+J146</f>
        <v>1372.02975772443</v>
      </c>
      <c r="R146" s="21" t="n">
        <f aca="false">+K146+E146</f>
        <v>660.110003733489</v>
      </c>
      <c r="S146" s="27" t="n">
        <f aca="false">+O146+P146+Q146+R146</f>
        <v>2512.80642812459</v>
      </c>
      <c r="T146" s="18" t="n">
        <f aca="false">+T145+E146+K146</f>
        <v>56890.1228662942</v>
      </c>
      <c r="U146" s="21" t="n">
        <f aca="false">Q146/(1+$C$4/12)^B146</f>
        <v>563.224200215072</v>
      </c>
      <c r="V146" s="21" t="n">
        <f aca="false">R146/(1+$C$4/12)^B146</f>
        <v>270.978035872482</v>
      </c>
      <c r="W146" s="18"/>
      <c r="X146" s="21" t="n">
        <f aca="false">W146/(1+$C$4/12)^$B146</f>
        <v>0</v>
      </c>
      <c r="Y146" s="18" t="n">
        <f aca="false">S146-W146</f>
        <v>2512.80642812459</v>
      </c>
      <c r="Z146" s="21" t="n">
        <f aca="false">Y146/(1+$C$4/12)^$B146</f>
        <v>1031.51799937857</v>
      </c>
      <c r="AA146" s="21" t="n">
        <f aca="false">+U146+V146+AA145</f>
        <v>179690.628805557</v>
      </c>
    </row>
    <row r="147" customFormat="false" ht="12.75" hidden="false" customHeight="false" outlineLevel="0" collapsed="false">
      <c r="B147" s="29" t="n">
        <f aca="false">+B146+1</f>
        <v>135</v>
      </c>
      <c r="C147" s="23" t="n">
        <f aca="false">$C$3</f>
        <v>0.07875</v>
      </c>
      <c r="D147" s="24" t="n">
        <f aca="false">G146*C147/12</f>
        <v>1231.4105841642</v>
      </c>
      <c r="E147" s="24" t="n">
        <f aca="false">F147-D147</f>
        <v>363.742078582333</v>
      </c>
      <c r="F147" s="24" t="n">
        <f aca="false">F146</f>
        <v>1595.15266274653</v>
      </c>
      <c r="G147" s="24" t="n">
        <f aca="false">G146-E147</f>
        <v>187279.775508343</v>
      </c>
      <c r="I147" s="23" t="n">
        <f aca="false">I146</f>
        <v>0.0975</v>
      </c>
      <c r="J147" s="24" t="n">
        <f aca="false">M146*I147/12</f>
        <v>135.82042131759</v>
      </c>
      <c r="K147" s="24" t="n">
        <f aca="false">L147-J147</f>
        <v>301.166677393797</v>
      </c>
      <c r="L147" s="24" t="n">
        <f aca="false">L146</f>
        <v>436.987098711387</v>
      </c>
      <c r="M147" s="24" t="n">
        <f aca="false">M146-K147</f>
        <v>16415.1928693865</v>
      </c>
      <c r="O147" s="21" t="n">
        <f aca="false">O146</f>
        <v>330.666666666667</v>
      </c>
      <c r="P147" s="21" t="n">
        <f aca="false">P146</f>
        <v>150</v>
      </c>
      <c r="Q147" s="21" t="n">
        <f aca="false">D147+J147</f>
        <v>1367.23100548179</v>
      </c>
      <c r="R147" s="21" t="n">
        <f aca="false">+K147+E147</f>
        <v>664.90875597613</v>
      </c>
      <c r="S147" s="27" t="n">
        <f aca="false">+O147+P147+Q147+R147</f>
        <v>2512.80642812459</v>
      </c>
      <c r="T147" s="18" t="n">
        <f aca="false">+T146+E147+K147</f>
        <v>57555.0316222703</v>
      </c>
      <c r="U147" s="21" t="n">
        <f aca="false">Q147/(1+$C$4/12)^B147</f>
        <v>557.537375650079</v>
      </c>
      <c r="V147" s="21" t="n">
        <f aca="false">R147/(1+$C$4/12)^B147</f>
        <v>271.140342317689</v>
      </c>
      <c r="W147" s="18"/>
      <c r="X147" s="21" t="n">
        <f aca="false">W147/(1+$C$4/12)^$B147</f>
        <v>0</v>
      </c>
      <c r="Y147" s="18" t="n">
        <f aca="false">S147-W147</f>
        <v>2512.80642812459</v>
      </c>
      <c r="Z147" s="21" t="n">
        <f aca="false">Y147/(1+$C$4/12)^$B147</f>
        <v>1024.68675434957</v>
      </c>
      <c r="AA147" s="21" t="n">
        <f aca="false">+U147+V147+AA146</f>
        <v>180519.306523524</v>
      </c>
    </row>
    <row r="148" customFormat="false" ht="12.75" hidden="false" customHeight="false" outlineLevel="0" collapsed="false">
      <c r="B148" s="29" t="n">
        <f aca="false">+B147+1</f>
        <v>136</v>
      </c>
      <c r="C148" s="23" t="n">
        <f aca="false">$C$3</f>
        <v>0.07875</v>
      </c>
      <c r="D148" s="24" t="n">
        <f aca="false">G147*C148/12</f>
        <v>1229.0235267735</v>
      </c>
      <c r="E148" s="24" t="n">
        <f aca="false">F148-D148</f>
        <v>366.12913597303</v>
      </c>
      <c r="F148" s="24" t="n">
        <f aca="false">F147</f>
        <v>1595.15266274653</v>
      </c>
      <c r="G148" s="24" t="n">
        <f aca="false">G147-E148</f>
        <v>186913.64637237</v>
      </c>
      <c r="I148" s="23" t="n">
        <f aca="false">I147</f>
        <v>0.0975</v>
      </c>
      <c r="J148" s="24" t="n">
        <f aca="false">M147*I148/12</f>
        <v>133.373442063765</v>
      </c>
      <c r="K148" s="24" t="n">
        <f aca="false">L148-J148</f>
        <v>303.613656647622</v>
      </c>
      <c r="L148" s="24" t="n">
        <f aca="false">L147</f>
        <v>436.987098711387</v>
      </c>
      <c r="M148" s="24" t="n">
        <f aca="false">M147-K148</f>
        <v>16111.5792127389</v>
      </c>
      <c r="O148" s="21" t="n">
        <f aca="false">O147</f>
        <v>330.666666666667</v>
      </c>
      <c r="P148" s="21" t="n">
        <f aca="false">P147</f>
        <v>150</v>
      </c>
      <c r="Q148" s="21" t="n">
        <f aca="false">D148+J148</f>
        <v>1362.39696883727</v>
      </c>
      <c r="R148" s="21" t="n">
        <f aca="false">+K148+E148</f>
        <v>669.742792620651</v>
      </c>
      <c r="S148" s="27" t="n">
        <f aca="false">+O148+P148+Q148+R148</f>
        <v>2512.80642812459</v>
      </c>
      <c r="T148" s="18" t="n">
        <f aca="false">+T147+E148+K148</f>
        <v>58224.774414891</v>
      </c>
      <c r="U148" s="21" t="n">
        <f aca="false">Q148/(1+$C$4/12)^B148</f>
        <v>551.886878342603</v>
      </c>
      <c r="V148" s="21" t="n">
        <f aca="false">R148/(1+$C$4/12)^B148</f>
        <v>271.302907718094</v>
      </c>
      <c r="W148" s="18"/>
      <c r="X148" s="21" t="n">
        <f aca="false">W148/(1+$C$4/12)^$B148</f>
        <v>0</v>
      </c>
      <c r="Y148" s="18" t="n">
        <f aca="false">S148-W148</f>
        <v>2512.80642812459</v>
      </c>
      <c r="Z148" s="21" t="n">
        <f aca="false">Y148/(1+$C$4/12)^$B148</f>
        <v>1017.90074935388</v>
      </c>
      <c r="AA148" s="21" t="n">
        <f aca="false">+U148+V148+AA147</f>
        <v>181342.496309585</v>
      </c>
    </row>
    <row r="149" customFormat="false" ht="12.75" hidden="false" customHeight="false" outlineLevel="0" collapsed="false">
      <c r="B149" s="29" t="n">
        <f aca="false">+B148+1</f>
        <v>137</v>
      </c>
      <c r="C149" s="23" t="n">
        <f aca="false">$C$3</f>
        <v>0.07875</v>
      </c>
      <c r="D149" s="24" t="n">
        <f aca="false">G148*C149/12</f>
        <v>1226.62080431868</v>
      </c>
      <c r="E149" s="24" t="n">
        <f aca="false">F149-D149</f>
        <v>368.531858427853</v>
      </c>
      <c r="F149" s="24" t="n">
        <f aca="false">F148</f>
        <v>1595.15266274653</v>
      </c>
      <c r="G149" s="24" t="n">
        <f aca="false">G148-E149</f>
        <v>186545.114513942</v>
      </c>
      <c r="I149" s="23" t="n">
        <f aca="false">I148</f>
        <v>0.0975</v>
      </c>
      <c r="J149" s="24" t="n">
        <f aca="false">M148*I149/12</f>
        <v>130.906581103504</v>
      </c>
      <c r="K149" s="24" t="n">
        <f aca="false">L149-J149</f>
        <v>306.080517607883</v>
      </c>
      <c r="L149" s="24" t="n">
        <f aca="false">L148</f>
        <v>436.987098711387</v>
      </c>
      <c r="M149" s="24" t="n">
        <f aca="false">M148-K149</f>
        <v>15805.498695131</v>
      </c>
      <c r="O149" s="21" t="n">
        <f aca="false">O148</f>
        <v>330.666666666667</v>
      </c>
      <c r="P149" s="21" t="n">
        <f aca="false">P148</f>
        <v>150</v>
      </c>
      <c r="Q149" s="21" t="n">
        <f aca="false">D149+J149</f>
        <v>1357.52738542218</v>
      </c>
      <c r="R149" s="21" t="n">
        <f aca="false">+K149+E149</f>
        <v>674.612376035736</v>
      </c>
      <c r="S149" s="27" t="n">
        <f aca="false">+O149+P149+Q149+R149</f>
        <v>2512.80642812459</v>
      </c>
      <c r="T149" s="18" t="n">
        <f aca="false">+T148+E149+K149</f>
        <v>58899.3867909267</v>
      </c>
      <c r="U149" s="21" t="n">
        <f aca="false">Q149/(1+$C$4/12)^B149</f>
        <v>546.272465627167</v>
      </c>
      <c r="V149" s="21" t="n">
        <f aca="false">R149/(1+$C$4/12)^B149</f>
        <v>271.465732446373</v>
      </c>
      <c r="W149" s="18"/>
      <c r="X149" s="21" t="n">
        <f aca="false">W149/(1+$C$4/12)^$B149</f>
        <v>0</v>
      </c>
      <c r="Y149" s="18" t="n">
        <f aca="false">S149-W149</f>
        <v>2512.80642812459</v>
      </c>
      <c r="Z149" s="21" t="n">
        <f aca="false">Y149/(1+$C$4/12)^$B149</f>
        <v>1011.15968478862</v>
      </c>
      <c r="AA149" s="21" t="n">
        <f aca="false">+U149+V149+AA148</f>
        <v>182160.234507659</v>
      </c>
    </row>
    <row r="150" customFormat="false" ht="12.75" hidden="false" customHeight="false" outlineLevel="0" collapsed="false">
      <c r="B150" s="29" t="n">
        <f aca="false">+B149+1</f>
        <v>138</v>
      </c>
      <c r="C150" s="23" t="n">
        <f aca="false">$C$3</f>
        <v>0.07875</v>
      </c>
      <c r="D150" s="24" t="n">
        <f aca="false">G149*C150/12</f>
        <v>1224.20231399775</v>
      </c>
      <c r="E150" s="24" t="n">
        <f aca="false">F150-D150</f>
        <v>370.950348748786</v>
      </c>
      <c r="F150" s="24" t="n">
        <f aca="false">F149</f>
        <v>1595.15266274653</v>
      </c>
      <c r="G150" s="24" t="n">
        <f aca="false">G149-E150</f>
        <v>186174.164165193</v>
      </c>
      <c r="I150" s="23" t="n">
        <f aca="false">I149</f>
        <v>0.0975</v>
      </c>
      <c r="J150" s="24" t="n">
        <f aca="false">M149*I150/12</f>
        <v>128.419676897939</v>
      </c>
      <c r="K150" s="24" t="n">
        <f aca="false">L150-J150</f>
        <v>308.567421813448</v>
      </c>
      <c r="L150" s="24" t="n">
        <f aca="false">L149</f>
        <v>436.987098711387</v>
      </c>
      <c r="M150" s="24" t="n">
        <f aca="false">M149-K150</f>
        <v>15496.9312733176</v>
      </c>
      <c r="O150" s="21" t="n">
        <f aca="false">O149</f>
        <v>330.666666666667</v>
      </c>
      <c r="P150" s="21" t="n">
        <f aca="false">P149</f>
        <v>150</v>
      </c>
      <c r="Q150" s="21" t="n">
        <f aca="false">D150+J150</f>
        <v>1352.62199089569</v>
      </c>
      <c r="R150" s="21" t="n">
        <f aca="false">+K150+E150</f>
        <v>679.517770562233</v>
      </c>
      <c r="S150" s="27" t="n">
        <f aca="false">+O150+P150+Q150+R150</f>
        <v>2512.80642812459</v>
      </c>
      <c r="T150" s="18" t="n">
        <f aca="false">+T149+E150+K150</f>
        <v>59578.904561489</v>
      </c>
      <c r="U150" s="21" t="n">
        <f aca="false">Q150/(1+$C$4/12)^B150</f>
        <v>540.693896442343</v>
      </c>
      <c r="V150" s="21" t="n">
        <f aca="false">R150/(1+$C$4/12)^B150</f>
        <v>271.628816875743</v>
      </c>
      <c r="W150" s="18"/>
      <c r="X150" s="21" t="n">
        <f aca="false">W150/(1+$C$4/12)^$B150</f>
        <v>0</v>
      </c>
      <c r="Y150" s="18" t="n">
        <f aca="false">S150-W150</f>
        <v>2512.80642812459</v>
      </c>
      <c r="Z150" s="21" t="n">
        <f aca="false">Y150/(1+$C$4/12)^$B150</f>
        <v>1004.46326303505</v>
      </c>
      <c r="AA150" s="21" t="n">
        <f aca="false">+U150+V150+AA149</f>
        <v>182972.557220977</v>
      </c>
    </row>
    <row r="151" customFormat="false" ht="12.75" hidden="false" customHeight="false" outlineLevel="0" collapsed="false">
      <c r="B151" s="29" t="n">
        <f aca="false">+B150+1</f>
        <v>139</v>
      </c>
      <c r="C151" s="23" t="n">
        <f aca="false">$C$3</f>
        <v>0.07875</v>
      </c>
      <c r="D151" s="24" t="n">
        <f aca="false">G150*C151/12</f>
        <v>1221.76795233408</v>
      </c>
      <c r="E151" s="24" t="n">
        <f aca="false">F151-D151</f>
        <v>373.38471041245</v>
      </c>
      <c r="F151" s="24" t="n">
        <f aca="false">F150</f>
        <v>1595.15266274653</v>
      </c>
      <c r="G151" s="24" t="n">
        <f aca="false">G150-E151</f>
        <v>185800.779454781</v>
      </c>
      <c r="I151" s="23" t="n">
        <f aca="false">I150</f>
        <v>0.0975</v>
      </c>
      <c r="J151" s="24" t="n">
        <f aca="false">M150*I151/12</f>
        <v>125.912566595705</v>
      </c>
      <c r="K151" s="24" t="n">
        <f aca="false">L151-J151</f>
        <v>311.074532115682</v>
      </c>
      <c r="L151" s="24" t="n">
        <f aca="false">L150</f>
        <v>436.987098711387</v>
      </c>
      <c r="M151" s="24" t="n">
        <f aca="false">M150-K151</f>
        <v>15185.8567412019</v>
      </c>
      <c r="O151" s="21" t="n">
        <f aca="false">O150</f>
        <v>330.666666666667</v>
      </c>
      <c r="P151" s="21" t="n">
        <f aca="false">P150</f>
        <v>150</v>
      </c>
      <c r="Q151" s="21" t="n">
        <f aca="false">D151+J151</f>
        <v>1347.68051892979</v>
      </c>
      <c r="R151" s="21" t="n">
        <f aca="false">+K151+E151</f>
        <v>684.459242528131</v>
      </c>
      <c r="S151" s="27" t="n">
        <f aca="false">+O151+P151+Q151+R151</f>
        <v>2512.80642812459</v>
      </c>
      <c r="T151" s="18" t="n">
        <f aca="false">+T150+E151+K151</f>
        <v>60263.3638040171</v>
      </c>
      <c r="U151" s="21" t="n">
        <f aca="false">Q151/(1+$C$4/12)^B151</f>
        <v>535.150931320123</v>
      </c>
      <c r="V151" s="21" t="n">
        <f aca="false">R151/(1+$C$4/12)^B151</f>
        <v>271.792161379962</v>
      </c>
      <c r="W151" s="18"/>
      <c r="X151" s="21" t="n">
        <f aca="false">W151/(1+$C$4/12)^$B151</f>
        <v>0</v>
      </c>
      <c r="Y151" s="18" t="n">
        <f aca="false">S151-W151</f>
        <v>2512.80642812459</v>
      </c>
      <c r="Z151" s="21" t="n">
        <f aca="false">Y151/(1+$C$4/12)^$B151</f>
        <v>997.811188445415</v>
      </c>
      <c r="AA151" s="21" t="n">
        <f aca="false">+U151+V151+AA150</f>
        <v>183779.500313677</v>
      </c>
    </row>
    <row r="152" customFormat="false" ht="12.75" hidden="false" customHeight="false" outlineLevel="0" collapsed="false">
      <c r="B152" s="29" t="n">
        <f aca="false">+B151+1</f>
        <v>140</v>
      </c>
      <c r="C152" s="23" t="n">
        <f aca="false">$C$3</f>
        <v>0.07875</v>
      </c>
      <c r="D152" s="24" t="n">
        <f aca="false">G151*C152/12</f>
        <v>1219.317615172</v>
      </c>
      <c r="E152" s="24" t="n">
        <f aca="false">F152-D152</f>
        <v>375.835047574531</v>
      </c>
      <c r="F152" s="24" t="n">
        <f aca="false">F151</f>
        <v>1595.15266274653</v>
      </c>
      <c r="G152" s="24" t="n">
        <f aca="false">G151-E152</f>
        <v>185424.944407206</v>
      </c>
      <c r="I152" s="23" t="n">
        <f aca="false">I151</f>
        <v>0.0975</v>
      </c>
      <c r="J152" s="24" t="n">
        <f aca="false">M151*I152/12</f>
        <v>123.385086022265</v>
      </c>
      <c r="K152" s="24" t="n">
        <f aca="false">L152-J152</f>
        <v>313.602012689122</v>
      </c>
      <c r="L152" s="24" t="n">
        <f aca="false">L151</f>
        <v>436.987098711387</v>
      </c>
      <c r="M152" s="24" t="n">
        <f aca="false">M151-K152</f>
        <v>14872.2547285128</v>
      </c>
      <c r="O152" s="21" t="n">
        <f aca="false">O151</f>
        <v>330.666666666667</v>
      </c>
      <c r="P152" s="21" t="n">
        <f aca="false">P151</f>
        <v>150</v>
      </c>
      <c r="Q152" s="21" t="n">
        <f aca="false">D152+J152</f>
        <v>1342.70270119427</v>
      </c>
      <c r="R152" s="21" t="n">
        <f aca="false">+K152+E152</f>
        <v>689.437060263653</v>
      </c>
      <c r="S152" s="27" t="n">
        <f aca="false">+O152+P152+Q152+R152</f>
        <v>2512.80642812459</v>
      </c>
      <c r="T152" s="18" t="n">
        <f aca="false">+T151+E152+K152</f>
        <v>60952.8008642807</v>
      </c>
      <c r="U152" s="21" t="n">
        <f aca="false">Q152/(1+$C$4/12)^B152</f>
        <v>529.643332375366</v>
      </c>
      <c r="V152" s="21" t="n">
        <f aca="false">R152/(1+$C$4/12)^B152</f>
        <v>271.955766333329</v>
      </c>
      <c r="W152" s="18"/>
      <c r="X152" s="21" t="n">
        <f aca="false">W152/(1+$C$4/12)^$B152</f>
        <v>0</v>
      </c>
      <c r="Y152" s="18" t="n">
        <f aca="false">S152-W152</f>
        <v>2512.80642812459</v>
      </c>
      <c r="Z152" s="21" t="n">
        <f aca="false">Y152/(1+$C$4/12)^$B152</f>
        <v>991.203167329883</v>
      </c>
      <c r="AA152" s="21" t="n">
        <f aca="false">+U152+V152+AA151</f>
        <v>184581.099412386</v>
      </c>
    </row>
    <row r="153" customFormat="false" ht="12.75" hidden="false" customHeight="false" outlineLevel="0" collapsed="false">
      <c r="B153" s="29" t="n">
        <f aca="false">+B152+1</f>
        <v>141</v>
      </c>
      <c r="C153" s="23" t="n">
        <f aca="false">$C$3</f>
        <v>0.07875</v>
      </c>
      <c r="D153" s="24" t="n">
        <f aca="false">G152*C153/12</f>
        <v>1216.85119767229</v>
      </c>
      <c r="E153" s="24" t="n">
        <f aca="false">F153-D153</f>
        <v>378.301465074239</v>
      </c>
      <c r="F153" s="24" t="n">
        <f aca="false">F152</f>
        <v>1595.15266274653</v>
      </c>
      <c r="G153" s="24" t="n">
        <f aca="false">G152-E153</f>
        <v>185046.642942132</v>
      </c>
      <c r="I153" s="23" t="n">
        <f aca="false">I152</f>
        <v>0.0975</v>
      </c>
      <c r="J153" s="24" t="n">
        <f aca="false">M152*I153/12</f>
        <v>120.837069669166</v>
      </c>
      <c r="K153" s="24" t="n">
        <f aca="false">L153-J153</f>
        <v>316.150029042221</v>
      </c>
      <c r="L153" s="24" t="n">
        <f aca="false">L152</f>
        <v>436.987098711387</v>
      </c>
      <c r="M153" s="24" t="n">
        <f aca="false">M152-K153</f>
        <v>14556.1046994705</v>
      </c>
      <c r="O153" s="21" t="n">
        <f aca="false">O152</f>
        <v>330.666666666667</v>
      </c>
      <c r="P153" s="21" t="n">
        <f aca="false">P152</f>
        <v>150</v>
      </c>
      <c r="Q153" s="21" t="n">
        <f aca="false">D153+J153</f>
        <v>1337.68826734146</v>
      </c>
      <c r="R153" s="21" t="n">
        <f aca="false">+K153+E153</f>
        <v>694.45149411646</v>
      </c>
      <c r="S153" s="27" t="n">
        <f aca="false">+O153+P153+Q153+R153</f>
        <v>2512.80642812459</v>
      </c>
      <c r="T153" s="18" t="n">
        <f aca="false">+T152+E153+K153</f>
        <v>61647.2523583972</v>
      </c>
      <c r="U153" s="21" t="n">
        <f aca="false">Q153/(1+$C$4/12)^B153</f>
        <v>524.170863295303</v>
      </c>
      <c r="V153" s="21" t="n">
        <f aca="false">R153/(1+$C$4/12)^B153</f>
        <v>272.119632110685</v>
      </c>
      <c r="W153" s="18"/>
      <c r="X153" s="21" t="n">
        <f aca="false">W153/(1+$C$4/12)^$B153</f>
        <v>0</v>
      </c>
      <c r="Y153" s="18" t="n">
        <f aca="false">S153-W153</f>
        <v>2512.80642812459</v>
      </c>
      <c r="Z153" s="21" t="n">
        <f aca="false">Y153/(1+$C$4/12)^$B153</f>
        <v>984.638907943592</v>
      </c>
      <c r="AA153" s="21" t="n">
        <f aca="false">+U153+V153+AA152</f>
        <v>185377.389907792</v>
      </c>
    </row>
    <row r="154" customFormat="false" ht="12.75" hidden="false" customHeight="false" outlineLevel="0" collapsed="false">
      <c r="B154" s="29" t="n">
        <f aca="false">+B153+1</f>
        <v>142</v>
      </c>
      <c r="C154" s="23" t="n">
        <f aca="false">$C$3</f>
        <v>0.07875</v>
      </c>
      <c r="D154" s="24" t="n">
        <f aca="false">G153*C154/12</f>
        <v>1214.36859430774</v>
      </c>
      <c r="E154" s="24" t="n">
        <f aca="false">F154-D154</f>
        <v>380.784068438789</v>
      </c>
      <c r="F154" s="24" t="n">
        <f aca="false">F153</f>
        <v>1595.15266274653</v>
      </c>
      <c r="G154" s="24" t="n">
        <f aca="false">G153-E154</f>
        <v>184665.858873693</v>
      </c>
      <c r="I154" s="23" t="n">
        <f aca="false">I153</f>
        <v>0.0975</v>
      </c>
      <c r="J154" s="24" t="n">
        <f aca="false">M153*I154/12</f>
        <v>118.268350683198</v>
      </c>
      <c r="K154" s="24" t="n">
        <f aca="false">L154-J154</f>
        <v>318.718748028189</v>
      </c>
      <c r="L154" s="24" t="n">
        <f aca="false">L153</f>
        <v>436.987098711387</v>
      </c>
      <c r="M154" s="24" t="n">
        <f aca="false">M153-K154</f>
        <v>14237.3859514424</v>
      </c>
      <c r="O154" s="21" t="n">
        <f aca="false">O153</f>
        <v>330.666666666667</v>
      </c>
      <c r="P154" s="21" t="n">
        <f aca="false">P153</f>
        <v>150</v>
      </c>
      <c r="Q154" s="21" t="n">
        <f aca="false">D154+J154</f>
        <v>1332.63694499094</v>
      </c>
      <c r="R154" s="21" t="n">
        <f aca="false">+K154+E154</f>
        <v>699.502816466978</v>
      </c>
      <c r="S154" s="27" t="n">
        <f aca="false">+O154+P154+Q154+R154</f>
        <v>2512.80642812459</v>
      </c>
      <c r="T154" s="18" t="n">
        <f aca="false">+T153+E154+K154</f>
        <v>62346.7551748642</v>
      </c>
      <c r="U154" s="21" t="n">
        <f aca="false">Q154/(1+$C$4/12)^B154</f>
        <v>518.733289329128</v>
      </c>
      <c r="V154" s="21" t="n">
        <f aca="false">R154/(1+$C$4/12)^B154</f>
        <v>272.283759087417</v>
      </c>
      <c r="W154" s="18"/>
      <c r="X154" s="21" t="n">
        <f aca="false">W154/(1+$C$4/12)^$B154</f>
        <v>0</v>
      </c>
      <c r="Y154" s="18" t="n">
        <f aca="false">S154-W154</f>
        <v>2512.80642812459</v>
      </c>
      <c r="Z154" s="21" t="n">
        <f aca="false">Y154/(1+$C$4/12)^$B154</f>
        <v>978.118120473767</v>
      </c>
      <c r="AA154" s="21" t="n">
        <f aca="false">+U154+V154+AA153</f>
        <v>186168.406956208</v>
      </c>
    </row>
    <row r="155" customFormat="false" ht="12.75" hidden="false" customHeight="false" outlineLevel="0" collapsed="false">
      <c r="B155" s="29" t="n">
        <f aca="false">+B154+1</f>
        <v>143</v>
      </c>
      <c r="C155" s="23" t="n">
        <f aca="false">$C$3</f>
        <v>0.07875</v>
      </c>
      <c r="D155" s="24" t="n">
        <f aca="false">G154*C155/12</f>
        <v>1211.86969885861</v>
      </c>
      <c r="E155" s="24" t="n">
        <f aca="false">F155-D155</f>
        <v>383.282963887918</v>
      </c>
      <c r="F155" s="24" t="n">
        <f aca="false">F154</f>
        <v>1595.15266274653</v>
      </c>
      <c r="G155" s="24" t="n">
        <f aca="false">G154-E155</f>
        <v>184282.575909806</v>
      </c>
      <c r="I155" s="23" t="n">
        <f aca="false">I154</f>
        <v>0.0975</v>
      </c>
      <c r="J155" s="24" t="n">
        <f aca="false">M154*I155/12</f>
        <v>115.678760855469</v>
      </c>
      <c r="K155" s="24" t="n">
        <f aca="false">L155-J155</f>
        <v>321.308337855918</v>
      </c>
      <c r="L155" s="24" t="n">
        <f aca="false">L154</f>
        <v>436.987098711387</v>
      </c>
      <c r="M155" s="24" t="n">
        <f aca="false">M154-K155</f>
        <v>13916.0776135864</v>
      </c>
      <c r="O155" s="21" t="n">
        <f aca="false">O154</f>
        <v>330.666666666667</v>
      </c>
      <c r="P155" s="21" t="n">
        <f aca="false">P154</f>
        <v>150</v>
      </c>
      <c r="Q155" s="21" t="n">
        <f aca="false">D155+J155</f>
        <v>1327.54845971408</v>
      </c>
      <c r="R155" s="21" t="n">
        <f aca="false">+K155+E155</f>
        <v>704.591301743836</v>
      </c>
      <c r="S155" s="27" t="n">
        <f aca="false">+O155+P155+Q155+R155</f>
        <v>2512.80642812459</v>
      </c>
      <c r="T155" s="18" t="n">
        <f aca="false">+T154+E155+K155</f>
        <v>63051.346476608</v>
      </c>
      <c r="U155" s="21" t="n">
        <f aca="false">Q155/(1+$C$4/12)^B155</f>
        <v>513.330377277645</v>
      </c>
      <c r="V155" s="21" t="n">
        <f aca="false">R155/(1+$C$4/12)^B155</f>
        <v>272.448147639453</v>
      </c>
      <c r="W155" s="18"/>
      <c r="X155" s="21" t="n">
        <f aca="false">W155/(1+$C$4/12)^$B155</f>
        <v>0</v>
      </c>
      <c r="Y155" s="18" t="n">
        <f aca="false">S155-W155</f>
        <v>2512.80642812459</v>
      </c>
      <c r="Z155" s="21" t="n">
        <f aca="false">Y155/(1+$C$4/12)^$B155</f>
        <v>971.640517026921</v>
      </c>
      <c r="AA155" s="21" t="n">
        <f aca="false">+U155+V155+AA154</f>
        <v>186954.185481125</v>
      </c>
    </row>
    <row r="156" customFormat="false" ht="12.75" hidden="false" customHeight="false" outlineLevel="0" collapsed="false">
      <c r="B156" s="29" t="n">
        <f aca="false">+B155+1</f>
        <v>144</v>
      </c>
      <c r="C156" s="23" t="n">
        <f aca="false">$C$3</f>
        <v>0.07875</v>
      </c>
      <c r="D156" s="24" t="n">
        <f aca="false">G155*C156/12</f>
        <v>1209.3544044081</v>
      </c>
      <c r="E156" s="24" t="n">
        <f aca="false">F156-D156</f>
        <v>385.798258338433</v>
      </c>
      <c r="F156" s="24" t="n">
        <f aca="false">F155</f>
        <v>1595.15266274653</v>
      </c>
      <c r="G156" s="24" t="n">
        <f aca="false">G155-E156</f>
        <v>183896.777651467</v>
      </c>
      <c r="I156" s="23" t="n">
        <f aca="false">I155</f>
        <v>0.0975</v>
      </c>
      <c r="J156" s="24" t="n">
        <f aca="false">M155*I156/12</f>
        <v>113.06813061039</v>
      </c>
      <c r="K156" s="24" t="n">
        <f aca="false">L156-J156</f>
        <v>323.918968100997</v>
      </c>
      <c r="L156" s="24" t="n">
        <f aca="false">L155</f>
        <v>436.987098711387</v>
      </c>
      <c r="M156" s="24" t="n">
        <f aca="false">M155-K156</f>
        <v>13592.1586454854</v>
      </c>
      <c r="O156" s="21" t="n">
        <f aca="false">O155</f>
        <v>330.666666666667</v>
      </c>
      <c r="P156" s="21" t="n">
        <f aca="false">P155</f>
        <v>150</v>
      </c>
      <c r="Q156" s="21" t="n">
        <f aca="false">D156+J156</f>
        <v>1322.42253501849</v>
      </c>
      <c r="R156" s="21" t="n">
        <f aca="false">+K156+E156</f>
        <v>709.71722643943</v>
      </c>
      <c r="S156" s="27" t="n">
        <f aca="false">+O156+P156+Q156+R156</f>
        <v>2512.80642812459</v>
      </c>
      <c r="T156" s="18" t="n">
        <f aca="false">+T155+E156+K156</f>
        <v>63761.0637030474</v>
      </c>
      <c r="U156" s="21" t="n">
        <f aca="false">Q156/(1+$C$4/12)^B156</f>
        <v>507.961895482989</v>
      </c>
      <c r="V156" s="21" t="n">
        <f aca="false">R156/(1+$C$4/12)^B156</f>
        <v>272.612798143267</v>
      </c>
      <c r="W156" s="15" t="n">
        <f aca="false">(SUM(O145:O156)+SUM(Q145:Q156))*0.35</f>
        <v>7058.54800753443</v>
      </c>
      <c r="X156" s="21" t="n">
        <f aca="false">W156/(1+$C$4/12)^$B156</f>
        <v>2711.29183775951</v>
      </c>
      <c r="Y156" s="18" t="n">
        <f aca="false">S156-W156</f>
        <v>-4545.74157940985</v>
      </c>
      <c r="Z156" s="21" t="n">
        <f aca="false">Y156/(1+$C$4/12)^$B156</f>
        <v>-1746.08602614336</v>
      </c>
      <c r="AA156" s="21" t="n">
        <f aca="false">+U156+V156+AA155</f>
        <v>187734.760174751</v>
      </c>
    </row>
    <row r="157" customFormat="false" ht="12.75" hidden="false" customHeight="false" outlineLevel="0" collapsed="false">
      <c r="A157" s="0" t="s">
        <v>51</v>
      </c>
      <c r="B157" s="29" t="n">
        <f aca="false">+B156+1</f>
        <v>145</v>
      </c>
      <c r="C157" s="23" t="n">
        <f aca="false">$C$3</f>
        <v>0.07875</v>
      </c>
      <c r="D157" s="24" t="n">
        <f aca="false">G156*C157/12</f>
        <v>1206.82260333775</v>
      </c>
      <c r="E157" s="24" t="n">
        <f aca="false">F157-D157</f>
        <v>388.330059408779</v>
      </c>
      <c r="F157" s="24" t="n">
        <f aca="false">F156</f>
        <v>1595.15266274653</v>
      </c>
      <c r="G157" s="24" t="n">
        <f aca="false">G156-E157</f>
        <v>183508.447592058</v>
      </c>
      <c r="I157" s="23" t="n">
        <f aca="false">I156</f>
        <v>0.0975</v>
      </c>
      <c r="J157" s="24" t="n">
        <f aca="false">M156*I157/12</f>
        <v>110.436288994569</v>
      </c>
      <c r="K157" s="24" t="n">
        <f aca="false">L157-J157</f>
        <v>326.550809716818</v>
      </c>
      <c r="L157" s="24" t="n">
        <f aca="false">L156</f>
        <v>436.987098711387</v>
      </c>
      <c r="M157" s="24" t="n">
        <f aca="false">M156-K157</f>
        <v>13265.6078357686</v>
      </c>
      <c r="O157" s="21" t="n">
        <f aca="false">O156</f>
        <v>330.666666666667</v>
      </c>
      <c r="P157" s="21" t="n">
        <f aca="false">P156</f>
        <v>150</v>
      </c>
      <c r="Q157" s="21" t="n">
        <f aca="false">D157+J157</f>
        <v>1317.25889233232</v>
      </c>
      <c r="R157" s="21" t="n">
        <f aca="false">+K157+E157</f>
        <v>714.880869125596</v>
      </c>
      <c r="S157" s="27" t="n">
        <f aca="false">+O157+P157+Q157+R157</f>
        <v>2512.80642812459</v>
      </c>
      <c r="T157" s="18" t="n">
        <f aca="false">+T156+E157+K157</f>
        <v>64475.944572173</v>
      </c>
      <c r="U157" s="21" t="n">
        <f aca="false">Q157/(1+$C$4/12)^B157</f>
        <v>502.627613818414</v>
      </c>
      <c r="V157" s="21" t="n">
        <f aca="false">R157/(1+$C$4/12)^B157</f>
        <v>272.777710975879</v>
      </c>
      <c r="W157" s="18"/>
      <c r="X157" s="21" t="n">
        <f aca="false">W157/(1+$C$4/12)^$B157</f>
        <v>0</v>
      </c>
      <c r="Y157" s="18" t="n">
        <f aca="false">S157-W157</f>
        <v>2512.80642812459</v>
      </c>
      <c r="Z157" s="21" t="n">
        <f aca="false">Y157/(1+$C$4/12)^$B157</f>
        <v>958.81372014849</v>
      </c>
      <c r="AA157" s="21" t="n">
        <f aca="false">+U157+V157+AA156</f>
        <v>188510.165499546</v>
      </c>
    </row>
    <row r="158" customFormat="false" ht="12.75" hidden="false" customHeight="false" outlineLevel="0" collapsed="false">
      <c r="B158" s="29" t="n">
        <f aca="false">+B157+1</f>
        <v>146</v>
      </c>
      <c r="C158" s="23" t="n">
        <f aca="false">$C$3</f>
        <v>0.07875</v>
      </c>
      <c r="D158" s="24" t="n">
        <f aca="false">G157*C158/12</f>
        <v>1204.27418732288</v>
      </c>
      <c r="E158" s="24" t="n">
        <f aca="false">F158-D158</f>
        <v>390.878475423649</v>
      </c>
      <c r="F158" s="24" t="n">
        <f aca="false">F157</f>
        <v>1595.15266274653</v>
      </c>
      <c r="G158" s="24" t="n">
        <f aca="false">G157-E158</f>
        <v>183117.569116635</v>
      </c>
      <c r="I158" s="23" t="n">
        <f aca="false">I157</f>
        <v>0.0975</v>
      </c>
      <c r="J158" s="24" t="n">
        <f aca="false">M157*I158/12</f>
        <v>107.78306366562</v>
      </c>
      <c r="K158" s="24" t="n">
        <f aca="false">L158-J158</f>
        <v>329.204035045767</v>
      </c>
      <c r="L158" s="24" t="n">
        <f aca="false">L157</f>
        <v>436.987098711387</v>
      </c>
      <c r="M158" s="24" t="n">
        <f aca="false">M157-K158</f>
        <v>12936.4038007229</v>
      </c>
      <c r="O158" s="21" t="n">
        <f aca="false">O157</f>
        <v>330.666666666667</v>
      </c>
      <c r="P158" s="21" t="n">
        <f aca="false">P157</f>
        <v>150</v>
      </c>
      <c r="Q158" s="21" t="n">
        <f aca="false">D158+J158</f>
        <v>1312.0572509885</v>
      </c>
      <c r="R158" s="21" t="n">
        <f aca="false">+K158+E158</f>
        <v>720.082510469416</v>
      </c>
      <c r="S158" s="27" t="n">
        <f aca="false">+O158+P158+Q158+R158</f>
        <v>2512.80642812459</v>
      </c>
      <c r="T158" s="18" t="n">
        <f aca="false">+T157+E158+K158</f>
        <v>65196.0270826425</v>
      </c>
      <c r="U158" s="21" t="n">
        <f aca="false">Q158/(1+$C$4/12)^B158</f>
        <v>497.327303678151</v>
      </c>
      <c r="V158" s="21" t="n">
        <f aca="false">R158/(1+$C$4/12)^B158</f>
        <v>272.942886514856</v>
      </c>
      <c r="W158" s="18"/>
      <c r="X158" s="21" t="n">
        <f aca="false">W158/(1+$C$4/12)^$B158</f>
        <v>0</v>
      </c>
      <c r="Y158" s="18" t="n">
        <f aca="false">S158-W158</f>
        <v>2512.80642812459</v>
      </c>
      <c r="Z158" s="21" t="n">
        <f aca="false">Y158/(1+$C$4/12)^$B158</f>
        <v>952.463960412408</v>
      </c>
      <c r="AA158" s="21" t="n">
        <f aca="false">+U158+V158+AA157</f>
        <v>189280.435689739</v>
      </c>
    </row>
    <row r="159" customFormat="false" ht="12.75" hidden="false" customHeight="false" outlineLevel="0" collapsed="false">
      <c r="B159" s="29" t="n">
        <f aca="false">+B158+1</f>
        <v>147</v>
      </c>
      <c r="C159" s="23" t="n">
        <f aca="false">$C$3</f>
        <v>0.07875</v>
      </c>
      <c r="D159" s="24" t="n">
        <f aca="false">G158*C159/12</f>
        <v>1201.70904732792</v>
      </c>
      <c r="E159" s="24" t="n">
        <f aca="false">F159-D159</f>
        <v>393.443615418617</v>
      </c>
      <c r="F159" s="24" t="n">
        <f aca="false">F158</f>
        <v>1595.15266274653</v>
      </c>
      <c r="G159" s="24" t="n">
        <f aca="false">G158-E159</f>
        <v>182724.125501216</v>
      </c>
      <c r="I159" s="23" t="n">
        <f aca="false">I158</f>
        <v>0.0975</v>
      </c>
      <c r="J159" s="24" t="n">
        <f aca="false">M158*I159/12</f>
        <v>105.108280880873</v>
      </c>
      <c r="K159" s="24" t="n">
        <f aca="false">L159-J159</f>
        <v>331.878817830514</v>
      </c>
      <c r="L159" s="24" t="n">
        <f aca="false">L158</f>
        <v>436.987098711387</v>
      </c>
      <c r="M159" s="24" t="n">
        <f aca="false">M158-K159</f>
        <v>12604.5249828923</v>
      </c>
      <c r="O159" s="21" t="n">
        <f aca="false">O158</f>
        <v>330.666666666667</v>
      </c>
      <c r="P159" s="21" t="n">
        <f aca="false">P158</f>
        <v>150</v>
      </c>
      <c r="Q159" s="21" t="n">
        <f aca="false">D159+J159</f>
        <v>1306.81732820879</v>
      </c>
      <c r="R159" s="21" t="n">
        <f aca="false">+K159+E159</f>
        <v>725.32243324913</v>
      </c>
      <c r="S159" s="27" t="n">
        <f aca="false">+O159+P159+Q159+R159</f>
        <v>2512.80642812459</v>
      </c>
      <c r="T159" s="18" t="n">
        <f aca="false">+T158+E159+K159</f>
        <v>65921.3495158916</v>
      </c>
      <c r="U159" s="21" t="n">
        <f aca="false">Q159/(1+$C$4/12)^B159</f>
        <v>492.060737967326</v>
      </c>
      <c r="V159" s="21" t="n">
        <f aca="false">R159/(1+$C$4/12)^B159</f>
        <v>273.10832513831</v>
      </c>
      <c r="W159" s="18"/>
      <c r="X159" s="21" t="n">
        <f aca="false">W159/(1+$C$4/12)^$B159</f>
        <v>0</v>
      </c>
      <c r="Y159" s="18" t="n">
        <f aca="false">S159-W159</f>
        <v>2512.80642812459</v>
      </c>
      <c r="Z159" s="21" t="n">
        <f aca="false">Y159/(1+$C$4/12)^$B159</f>
        <v>946.156252065306</v>
      </c>
      <c r="AA159" s="21" t="n">
        <f aca="false">+U159+V159+AA158</f>
        <v>190045.604752844</v>
      </c>
    </row>
    <row r="160" customFormat="false" ht="12.75" hidden="false" customHeight="false" outlineLevel="0" collapsed="false">
      <c r="B160" s="29" t="n">
        <f aca="false">+B159+1</f>
        <v>148</v>
      </c>
      <c r="C160" s="23" t="n">
        <f aca="false">$C$3</f>
        <v>0.07875</v>
      </c>
      <c r="D160" s="24" t="n">
        <f aca="false">G159*C160/12</f>
        <v>1199.12707360173</v>
      </c>
      <c r="E160" s="24" t="n">
        <f aca="false">F160-D160</f>
        <v>396.025589144801</v>
      </c>
      <c r="F160" s="24" t="n">
        <f aca="false">F159</f>
        <v>1595.15266274653</v>
      </c>
      <c r="G160" s="24" t="n">
        <f aca="false">G159-E160</f>
        <v>182328.099912071</v>
      </c>
      <c r="I160" s="23" t="n">
        <f aca="false">I159</f>
        <v>0.0975</v>
      </c>
      <c r="J160" s="24" t="n">
        <f aca="false">M159*I160/12</f>
        <v>102.411765486</v>
      </c>
      <c r="K160" s="24" t="n">
        <f aca="false">L160-J160</f>
        <v>334.575333225387</v>
      </c>
      <c r="L160" s="24" t="n">
        <f aca="false">L159</f>
        <v>436.987098711387</v>
      </c>
      <c r="M160" s="24" t="n">
        <f aca="false">M159-K160</f>
        <v>12269.949649667</v>
      </c>
      <c r="O160" s="21" t="n">
        <f aca="false">O159</f>
        <v>330.666666666667</v>
      </c>
      <c r="P160" s="21" t="n">
        <f aca="false">P159</f>
        <v>150</v>
      </c>
      <c r="Q160" s="21" t="n">
        <f aca="false">D160+J160</f>
        <v>1301.53883908773</v>
      </c>
      <c r="R160" s="21" t="n">
        <f aca="false">+K160+E160</f>
        <v>730.600922370188</v>
      </c>
      <c r="S160" s="27" t="n">
        <f aca="false">+O160+P160+Q160+R160</f>
        <v>2512.80642812459</v>
      </c>
      <c r="T160" s="18" t="n">
        <f aca="false">+T159+E160+K160</f>
        <v>66651.9504382618</v>
      </c>
      <c r="U160" s="21" t="n">
        <f aca="false">Q160/(1+$C$4/12)^B160</f>
        <v>486.827691091953</v>
      </c>
      <c r="V160" s="21" t="n">
        <f aca="false">R160/(1+$C$4/12)^B160</f>
        <v>273.274027224904</v>
      </c>
      <c r="W160" s="18"/>
      <c r="X160" s="21" t="n">
        <f aca="false">W160/(1+$C$4/12)^$B160</f>
        <v>0</v>
      </c>
      <c r="Y160" s="18" t="n">
        <f aca="false">S160-W160</f>
        <v>2512.80642812459</v>
      </c>
      <c r="Z160" s="21" t="n">
        <f aca="false">Y160/(1+$C$4/12)^$B160</f>
        <v>939.890316621165</v>
      </c>
      <c r="AA160" s="21" t="n">
        <f aca="false">+U160+V160+AA159</f>
        <v>190805.706471161</v>
      </c>
    </row>
    <row r="161" customFormat="false" ht="12.75" hidden="false" customHeight="false" outlineLevel="0" collapsed="false">
      <c r="B161" s="29" t="n">
        <f aca="false">+B160+1</f>
        <v>149</v>
      </c>
      <c r="C161" s="23" t="n">
        <f aca="false">$C$3</f>
        <v>0.07875</v>
      </c>
      <c r="D161" s="24" t="n">
        <f aca="false">G160*C161/12</f>
        <v>1196.52815567297</v>
      </c>
      <c r="E161" s="24" t="n">
        <f aca="false">F161-D161</f>
        <v>398.624507073564</v>
      </c>
      <c r="F161" s="24" t="n">
        <f aca="false">F160</f>
        <v>1595.15266274653</v>
      </c>
      <c r="G161" s="24" t="n">
        <f aca="false">G160-E161</f>
        <v>181929.475404998</v>
      </c>
      <c r="I161" s="23" t="n">
        <f aca="false">I160</f>
        <v>0.0975</v>
      </c>
      <c r="J161" s="24" t="n">
        <f aca="false">M160*I161/12</f>
        <v>99.693340903544</v>
      </c>
      <c r="K161" s="24" t="n">
        <f aca="false">L161-J161</f>
        <v>337.293757807843</v>
      </c>
      <c r="L161" s="24" t="n">
        <f aca="false">L160</f>
        <v>436.987098711387</v>
      </c>
      <c r="M161" s="24" t="n">
        <f aca="false">M160-K161</f>
        <v>11932.6558918591</v>
      </c>
      <c r="O161" s="21" t="n">
        <f aca="false">O160</f>
        <v>330.666666666667</v>
      </c>
      <c r="P161" s="21" t="n">
        <f aca="false">P160</f>
        <v>150</v>
      </c>
      <c r="Q161" s="21" t="n">
        <f aca="false">D161+J161</f>
        <v>1296.22149657651</v>
      </c>
      <c r="R161" s="21" t="n">
        <f aca="false">+K161+E161</f>
        <v>735.918264881407</v>
      </c>
      <c r="S161" s="27" t="n">
        <f aca="false">+O161+P161+Q161+R161</f>
        <v>2512.80642812459</v>
      </c>
      <c r="T161" s="18" t="n">
        <f aca="false">+T160+E161+K161</f>
        <v>67387.8687031432</v>
      </c>
      <c r="U161" s="21" t="n">
        <f aca="false">Q161/(1+$C$4/12)^B161</f>
        <v>481.627938948991</v>
      </c>
      <c r="V161" s="21" t="n">
        <f aca="false">R161/(1+$C$4/12)^B161</f>
        <v>273.439993153847</v>
      </c>
      <c r="W161" s="18"/>
      <c r="X161" s="21" t="n">
        <f aca="false">W161/(1+$C$4/12)^$B161</f>
        <v>0</v>
      </c>
      <c r="Y161" s="18" t="n">
        <f aca="false">S161-W161</f>
        <v>2512.80642812459</v>
      </c>
      <c r="Z161" s="21" t="n">
        <f aca="false">Y161/(1+$C$4/12)^$B161</f>
        <v>933.665877438243</v>
      </c>
      <c r="AA161" s="21" t="n">
        <f aca="false">+U161+V161+AA160</f>
        <v>191560.774403264</v>
      </c>
    </row>
    <row r="162" customFormat="false" ht="12.75" hidden="false" customHeight="false" outlineLevel="0" collapsed="false">
      <c r="B162" s="29" t="n">
        <f aca="false">+B161+1</f>
        <v>150</v>
      </c>
      <c r="C162" s="23" t="n">
        <f aca="false">$C$3</f>
        <v>0.07875</v>
      </c>
      <c r="D162" s="24" t="n">
        <f aca="false">G161*C162/12</f>
        <v>1193.9121823453</v>
      </c>
      <c r="E162" s="24" t="n">
        <f aca="false">F162-D162</f>
        <v>401.240480401234</v>
      </c>
      <c r="F162" s="24" t="n">
        <f aca="false">F161</f>
        <v>1595.15266274653</v>
      </c>
      <c r="G162" s="24" t="n">
        <f aca="false">G161-E162</f>
        <v>181528.234924596</v>
      </c>
      <c r="I162" s="23" t="n">
        <f aca="false">I161</f>
        <v>0.0975</v>
      </c>
      <c r="J162" s="24" t="n">
        <f aca="false">M161*I162/12</f>
        <v>96.9528291213553</v>
      </c>
      <c r="K162" s="24" t="n">
        <f aca="false">L162-J162</f>
        <v>340.034269590032</v>
      </c>
      <c r="L162" s="24" t="n">
        <f aca="false">L161</f>
        <v>436.987098711387</v>
      </c>
      <c r="M162" s="24" t="n">
        <f aca="false">M161-K162</f>
        <v>11592.6216222691</v>
      </c>
      <c r="O162" s="21" t="n">
        <f aca="false">O161</f>
        <v>330.666666666667</v>
      </c>
      <c r="P162" s="21" t="n">
        <f aca="false">P161</f>
        <v>150</v>
      </c>
      <c r="Q162" s="21" t="n">
        <f aca="false">D162+J162</f>
        <v>1290.86501146665</v>
      </c>
      <c r="R162" s="21" t="n">
        <f aca="false">+K162+E162</f>
        <v>741.274749991266</v>
      </c>
      <c r="S162" s="27" t="n">
        <f aca="false">+O162+P162+Q162+R162</f>
        <v>2512.80642812459</v>
      </c>
      <c r="T162" s="18" t="n">
        <f aca="false">+T161+E162+K162</f>
        <v>68129.1434531344</v>
      </c>
      <c r="U162" s="21" t="n">
        <f aca="false">Q162/(1+$C$4/12)^B162</f>
        <v>476.461258916464</v>
      </c>
      <c r="V162" s="21" t="n">
        <f aca="false">R162/(1+$C$4/12)^B162</f>
        <v>273.606223304899</v>
      </c>
      <c r="W162" s="18"/>
      <c r="X162" s="21" t="n">
        <f aca="false">W162/(1+$C$4/12)^$B162</f>
        <v>0</v>
      </c>
      <c r="Y162" s="18" t="n">
        <f aca="false">S162-W162</f>
        <v>2512.80642812459</v>
      </c>
      <c r="Z162" s="21" t="n">
        <f aca="false">Y162/(1+$C$4/12)^$B162</f>
        <v>927.482659706864</v>
      </c>
      <c r="AA162" s="21" t="n">
        <f aca="false">+U162+V162+AA161</f>
        <v>192310.841885485</v>
      </c>
    </row>
    <row r="163" customFormat="false" ht="12.75" hidden="false" customHeight="false" outlineLevel="0" collapsed="false">
      <c r="B163" s="29" t="n">
        <f aca="false">+B162+1</f>
        <v>151</v>
      </c>
      <c r="C163" s="23" t="n">
        <f aca="false">$C$3</f>
        <v>0.07875</v>
      </c>
      <c r="D163" s="24" t="n">
        <f aca="false">G162*C163/12</f>
        <v>1191.27904169266</v>
      </c>
      <c r="E163" s="24" t="n">
        <f aca="false">F163-D163</f>
        <v>403.873621053868</v>
      </c>
      <c r="F163" s="24" t="n">
        <f aca="false">F162</f>
        <v>1595.15266274653</v>
      </c>
      <c r="G163" s="24" t="n">
        <f aca="false">G162-E163</f>
        <v>181124.361303543</v>
      </c>
      <c r="I163" s="23" t="n">
        <f aca="false">I162</f>
        <v>0.0975</v>
      </c>
      <c r="J163" s="24" t="n">
        <f aca="false">M162*I163/12</f>
        <v>94.1900506809362</v>
      </c>
      <c r="K163" s="24" t="n">
        <f aca="false">L163-J163</f>
        <v>342.797048030451</v>
      </c>
      <c r="L163" s="24" t="n">
        <f aca="false">L162</f>
        <v>436.987098711387</v>
      </c>
      <c r="M163" s="24" t="n">
        <f aca="false">M162-K163</f>
        <v>11249.8245742386</v>
      </c>
      <c r="O163" s="21" t="n">
        <f aca="false">O162</f>
        <v>330.666666666667</v>
      </c>
      <c r="P163" s="21" t="n">
        <f aca="false">P162</f>
        <v>150</v>
      </c>
      <c r="Q163" s="21" t="n">
        <f aca="false">D163+J163</f>
        <v>1285.4690923736</v>
      </c>
      <c r="R163" s="21" t="n">
        <f aca="false">+K163+E163</f>
        <v>746.670669084318</v>
      </c>
      <c r="S163" s="27" t="n">
        <f aca="false">+O163+P163+Q163+R163</f>
        <v>2512.80642812459</v>
      </c>
      <c r="T163" s="18" t="n">
        <f aca="false">+T162+E163+K163</f>
        <v>68875.8141222187</v>
      </c>
      <c r="U163" s="21" t="n">
        <f aca="false">Q163/(1+$C$4/12)^B163</f>
        <v>471.327429843645</v>
      </c>
      <c r="V163" s="21" t="n">
        <f aca="false">R163/(1+$C$4/12)^B163</f>
        <v>273.77271805837</v>
      </c>
      <c r="W163" s="18"/>
      <c r="X163" s="21" t="n">
        <f aca="false">W163/(1+$C$4/12)^$B163</f>
        <v>0</v>
      </c>
      <c r="Y163" s="18" t="n">
        <f aca="false">S163-W163</f>
        <v>2512.80642812459</v>
      </c>
      <c r="Z163" s="21" t="n">
        <f aca="false">Y163/(1+$C$4/12)^$B163</f>
        <v>921.340390437282</v>
      </c>
      <c r="AA163" s="21" t="n">
        <f aca="false">+U163+V163+AA162</f>
        <v>193055.942033387</v>
      </c>
    </row>
    <row r="164" customFormat="false" ht="12.75" hidden="false" customHeight="false" outlineLevel="0" collapsed="false">
      <c r="B164" s="29" t="n">
        <f aca="false">+B163+1</f>
        <v>152</v>
      </c>
      <c r="C164" s="23" t="n">
        <f aca="false">$C$3</f>
        <v>0.07875</v>
      </c>
      <c r="D164" s="24" t="n">
        <f aca="false">G163*C164/12</f>
        <v>1188.6286210545</v>
      </c>
      <c r="E164" s="24" t="n">
        <f aca="false">F164-D164</f>
        <v>406.524041692034</v>
      </c>
      <c r="F164" s="24" t="n">
        <f aca="false">F163</f>
        <v>1595.15266274653</v>
      </c>
      <c r="G164" s="24" t="n">
        <f aca="false">G163-E164</f>
        <v>180717.837261851</v>
      </c>
      <c r="I164" s="23" t="n">
        <f aca="false">I163</f>
        <v>0.0975</v>
      </c>
      <c r="J164" s="24" t="n">
        <f aca="false">M163*I164/12</f>
        <v>91.4048246656889</v>
      </c>
      <c r="K164" s="24" t="n">
        <f aca="false">L164-J164</f>
        <v>345.582274045698</v>
      </c>
      <c r="L164" s="24" t="n">
        <f aca="false">L163</f>
        <v>436.987098711387</v>
      </c>
      <c r="M164" s="24" t="n">
        <f aca="false">M163-K164</f>
        <v>10904.2423001929</v>
      </c>
      <c r="O164" s="21" t="n">
        <f aca="false">O163</f>
        <v>330.666666666667</v>
      </c>
      <c r="P164" s="21" t="n">
        <f aca="false">P163</f>
        <v>150</v>
      </c>
      <c r="Q164" s="21" t="n">
        <f aca="false">D164+J164</f>
        <v>1280.03344572019</v>
      </c>
      <c r="R164" s="21" t="n">
        <f aca="false">+K164+E164</f>
        <v>752.106315737732</v>
      </c>
      <c r="S164" s="27" t="n">
        <f aca="false">+O164+P164+Q164+R164</f>
        <v>2512.80642812459</v>
      </c>
      <c r="T164" s="18" t="n">
        <f aca="false">+T163+E164+K164</f>
        <v>69627.9204379565</v>
      </c>
      <c r="U164" s="21" t="n">
        <f aca="false">Q164/(1+$C$4/12)^B164</f>
        <v>466.226232041317</v>
      </c>
      <c r="V164" s="21" t="n">
        <f aca="false">R164/(1+$C$4/12)^B164</f>
        <v>273.939477795123</v>
      </c>
      <c r="W164" s="18"/>
      <c r="X164" s="21" t="n">
        <f aca="false">W164/(1+$C$4/12)^$B164</f>
        <v>0</v>
      </c>
      <c r="Y164" s="18" t="n">
        <f aca="false">S164-W164</f>
        <v>2512.80642812459</v>
      </c>
      <c r="Z164" s="21" t="n">
        <f aca="false">Y164/(1+$C$4/12)^$B164</f>
        <v>915.238798447631</v>
      </c>
      <c r="AA164" s="21" t="n">
        <f aca="false">+U164+V164+AA163</f>
        <v>193796.107743224</v>
      </c>
    </row>
    <row r="165" customFormat="false" ht="12.75" hidden="false" customHeight="false" outlineLevel="0" collapsed="false">
      <c r="B165" s="29" t="n">
        <f aca="false">+B164+1</f>
        <v>153</v>
      </c>
      <c r="C165" s="23" t="n">
        <f aca="false">$C$3</f>
        <v>0.07875</v>
      </c>
      <c r="D165" s="24" t="n">
        <f aca="false">G164*C165/12</f>
        <v>1185.96080703089</v>
      </c>
      <c r="E165" s="24" t="n">
        <f aca="false">F165-D165</f>
        <v>409.191855715638</v>
      </c>
      <c r="F165" s="24" t="n">
        <f aca="false">F164</f>
        <v>1595.15266274653</v>
      </c>
      <c r="G165" s="24" t="n">
        <f aca="false">G164-E165</f>
        <v>180308.645406135</v>
      </c>
      <c r="I165" s="23" t="n">
        <f aca="false">I164</f>
        <v>0.0975</v>
      </c>
      <c r="J165" s="24" t="n">
        <f aca="false">M164*I165/12</f>
        <v>88.5969686890675</v>
      </c>
      <c r="K165" s="24" t="n">
        <f aca="false">L165-J165</f>
        <v>348.390130022319</v>
      </c>
      <c r="L165" s="24" t="n">
        <f aca="false">L164</f>
        <v>436.987098711387</v>
      </c>
      <c r="M165" s="24" t="n">
        <f aca="false">M164-K165</f>
        <v>10555.8521701706</v>
      </c>
      <c r="O165" s="21" t="n">
        <f aca="false">O164</f>
        <v>330.666666666667</v>
      </c>
      <c r="P165" s="21" t="n">
        <f aca="false">P164</f>
        <v>150</v>
      </c>
      <c r="Q165" s="21" t="n">
        <f aca="false">D165+J165</f>
        <v>1274.55777571996</v>
      </c>
      <c r="R165" s="21" t="n">
        <f aca="false">+K165+E165</f>
        <v>757.581985737957</v>
      </c>
      <c r="S165" s="27" t="n">
        <f aca="false">+O165+P165+Q165+R165</f>
        <v>2512.80642812459</v>
      </c>
      <c r="T165" s="18" t="n">
        <f aca="false">+T164+E165+K165</f>
        <v>70385.5024236944</v>
      </c>
      <c r="U165" s="21" t="n">
        <f aca="false">Q165/(1+$C$4/12)^B165</f>
        <v>461.157447272079</v>
      </c>
      <c r="V165" s="21" t="n">
        <f aca="false">R165/(1+$C$4/12)^B165</f>
        <v>274.10650289657</v>
      </c>
      <c r="W165" s="18"/>
      <c r="X165" s="21" t="n">
        <f aca="false">W165/(1+$C$4/12)^$B165</f>
        <v>0</v>
      </c>
      <c r="Y165" s="18" t="n">
        <f aca="false">S165-W165</f>
        <v>2512.80642812459</v>
      </c>
      <c r="Z165" s="21" t="n">
        <f aca="false">Y165/(1+$C$4/12)^$B165</f>
        <v>909.177614351952</v>
      </c>
      <c r="AA165" s="21" t="n">
        <f aca="false">+U165+V165+AA164</f>
        <v>194531.371693392</v>
      </c>
    </row>
    <row r="166" customFormat="false" ht="12.75" hidden="false" customHeight="false" outlineLevel="0" collapsed="false">
      <c r="B166" s="29" t="n">
        <f aca="false">+B165+1</f>
        <v>154</v>
      </c>
      <c r="C166" s="23" t="n">
        <f aca="false">$C$3</f>
        <v>0.07875</v>
      </c>
      <c r="D166" s="24" t="n">
        <f aca="false">G165*C166/12</f>
        <v>1183.27548547776</v>
      </c>
      <c r="E166" s="24" t="n">
        <f aca="false">F166-D166</f>
        <v>411.877177268771</v>
      </c>
      <c r="F166" s="24" t="n">
        <f aca="false">F165</f>
        <v>1595.15266274653</v>
      </c>
      <c r="G166" s="24" t="n">
        <f aca="false">G165-E166</f>
        <v>179896.768228866</v>
      </c>
      <c r="I166" s="23" t="n">
        <f aca="false">I165</f>
        <v>0.0975</v>
      </c>
      <c r="J166" s="24" t="n">
        <f aca="false">M165*I166/12</f>
        <v>85.7662988826362</v>
      </c>
      <c r="K166" s="24" t="n">
        <f aca="false">L166-J166</f>
        <v>351.220799828751</v>
      </c>
      <c r="L166" s="24" t="n">
        <f aca="false">L165</f>
        <v>436.987098711387</v>
      </c>
      <c r="M166" s="24" t="n">
        <f aca="false">M165-K166</f>
        <v>10204.6313703419</v>
      </c>
      <c r="O166" s="21" t="n">
        <f aca="false">O165</f>
        <v>330.666666666667</v>
      </c>
      <c r="P166" s="21" t="n">
        <f aca="false">P165</f>
        <v>150</v>
      </c>
      <c r="Q166" s="21" t="n">
        <f aca="false">D166+J166</f>
        <v>1269.0417843604</v>
      </c>
      <c r="R166" s="21" t="n">
        <f aca="false">+K166+E166</f>
        <v>763.097977097522</v>
      </c>
      <c r="S166" s="27" t="n">
        <f aca="false">+O166+P166+Q166+R166</f>
        <v>2512.80642812459</v>
      </c>
      <c r="T166" s="18" t="n">
        <f aca="false">+T165+E166+K166</f>
        <v>71148.6004007919</v>
      </c>
      <c r="U166" s="21" t="n">
        <f aca="false">Q166/(1+$C$4/12)^B166</f>
        <v>456.120858740736</v>
      </c>
      <c r="V166" s="21" t="n">
        <f aca="false">R166/(1+$C$4/12)^B166</f>
        <v>274.273793744677</v>
      </c>
      <c r="W166" s="18"/>
      <c r="X166" s="21" t="n">
        <f aca="false">W166/(1+$C$4/12)^$B166</f>
        <v>0</v>
      </c>
      <c r="Y166" s="18" t="n">
        <f aca="false">S166-W166</f>
        <v>2512.80642812459</v>
      </c>
      <c r="Z166" s="21" t="n">
        <f aca="false">Y166/(1+$C$4/12)^$B166</f>
        <v>903.156570548296</v>
      </c>
      <c r="AA166" s="21" t="n">
        <f aca="false">+U166+V166+AA165</f>
        <v>195261.766345878</v>
      </c>
    </row>
    <row r="167" customFormat="false" ht="12.75" hidden="false" customHeight="false" outlineLevel="0" collapsed="false">
      <c r="B167" s="29" t="n">
        <f aca="false">+B166+1</f>
        <v>155</v>
      </c>
      <c r="C167" s="23" t="n">
        <f aca="false">$C$3</f>
        <v>0.07875</v>
      </c>
      <c r="D167" s="24" t="n">
        <f aca="false">G166*C167/12</f>
        <v>1180.57254150193</v>
      </c>
      <c r="E167" s="24" t="n">
        <f aca="false">F167-D167</f>
        <v>414.580121244598</v>
      </c>
      <c r="F167" s="24" t="n">
        <f aca="false">F166</f>
        <v>1595.15266274653</v>
      </c>
      <c r="G167" s="24" t="n">
        <f aca="false">G166-E167</f>
        <v>179482.188107622</v>
      </c>
      <c r="I167" s="23" t="n">
        <f aca="false">I166</f>
        <v>0.0975</v>
      </c>
      <c r="J167" s="24" t="n">
        <f aca="false">M166*I167/12</f>
        <v>82.9126298840276</v>
      </c>
      <c r="K167" s="24" t="n">
        <f aca="false">L167-J167</f>
        <v>354.074468827359</v>
      </c>
      <c r="L167" s="24" t="n">
        <f aca="false">L166</f>
        <v>436.987098711387</v>
      </c>
      <c r="M167" s="24" t="n">
        <f aca="false">M166-K167</f>
        <v>9850.5569015145</v>
      </c>
      <c r="O167" s="21" t="n">
        <f aca="false">O166</f>
        <v>330.666666666667</v>
      </c>
      <c r="P167" s="21" t="n">
        <f aca="false">P166</f>
        <v>150</v>
      </c>
      <c r="Q167" s="21" t="n">
        <f aca="false">D167+J167</f>
        <v>1263.48517138596</v>
      </c>
      <c r="R167" s="21" t="n">
        <f aca="false">+K167+E167</f>
        <v>768.654590071957</v>
      </c>
      <c r="S167" s="27" t="n">
        <f aca="false">+O167+P167+Q167+R167</f>
        <v>2512.80642812459</v>
      </c>
      <c r="T167" s="18" t="n">
        <f aca="false">+T166+E167+K167</f>
        <v>71917.2549908639</v>
      </c>
      <c r="U167" s="21" t="n">
        <f aca="false">Q167/(1+$C$4/12)^B167</f>
        <v>451.116251084737</v>
      </c>
      <c r="V167" s="21" t="n">
        <f aca="false">R167/(1+$C$4/12)^B167</f>
        <v>274.441350721965</v>
      </c>
      <c r="W167" s="18"/>
      <c r="X167" s="21" t="n">
        <f aca="false">W167/(1+$C$4/12)^$B167</f>
        <v>0</v>
      </c>
      <c r="Y167" s="18" t="n">
        <f aca="false">S167-W167</f>
        <v>2512.80642812459</v>
      </c>
      <c r="Z167" s="21" t="n">
        <f aca="false">Y167/(1+$C$4/12)^$B167</f>
        <v>897.175401206917</v>
      </c>
      <c r="AA167" s="21" t="n">
        <f aca="false">+U167+V167+AA166</f>
        <v>195987.323947685</v>
      </c>
    </row>
    <row r="168" customFormat="false" ht="12.75" hidden="false" customHeight="false" outlineLevel="0" collapsed="false">
      <c r="B168" s="29" t="n">
        <f aca="false">+B167+1</f>
        <v>156</v>
      </c>
      <c r="C168" s="23" t="n">
        <f aca="false">$C$3</f>
        <v>0.07875</v>
      </c>
      <c r="D168" s="24" t="n">
        <f aca="false">G167*C168/12</f>
        <v>1177.85185945627</v>
      </c>
      <c r="E168" s="24" t="n">
        <f aca="false">F168-D168</f>
        <v>417.300803290265</v>
      </c>
      <c r="F168" s="24" t="n">
        <f aca="false">F167</f>
        <v>1595.15266274653</v>
      </c>
      <c r="G168" s="24" t="n">
        <f aca="false">G167-E168</f>
        <v>179064.887304331</v>
      </c>
      <c r="I168" s="23" t="n">
        <f aca="false">I167</f>
        <v>0.0975</v>
      </c>
      <c r="J168" s="24" t="n">
        <f aca="false">M167*I168/12</f>
        <v>80.0357748248053</v>
      </c>
      <c r="K168" s="24" t="n">
        <f aca="false">L168-J168</f>
        <v>356.951323886582</v>
      </c>
      <c r="L168" s="24" t="n">
        <f aca="false">L167</f>
        <v>436.987098711387</v>
      </c>
      <c r="M168" s="24" t="n">
        <f aca="false">M167-K168</f>
        <v>9493.60557762792</v>
      </c>
      <c r="O168" s="21" t="n">
        <f aca="false">O167</f>
        <v>330.666666666667</v>
      </c>
      <c r="P168" s="21" t="n">
        <f aca="false">P167</f>
        <v>150</v>
      </c>
      <c r="Q168" s="21" t="n">
        <f aca="false">D168+J168</f>
        <v>1257.88763428107</v>
      </c>
      <c r="R168" s="21" t="n">
        <f aca="false">+K168+E168</f>
        <v>774.252127176847</v>
      </c>
      <c r="S168" s="27" t="n">
        <f aca="false">+O168+P168+Q168+R168</f>
        <v>2512.80642812459</v>
      </c>
      <c r="T168" s="18" t="n">
        <f aca="false">+T167+E168+K168</f>
        <v>72691.5071180407</v>
      </c>
      <c r="U168" s="21" t="n">
        <f aca="false">Q168/(1+$C$4/12)^B168</f>
        <v>446.143410364686</v>
      </c>
      <c r="V168" s="21" t="n">
        <f aca="false">R168/(1+$C$4/12)^B168</f>
        <v>274.609174211507</v>
      </c>
      <c r="W168" s="15" t="n">
        <f aca="false">(SUM(O157:O168)+SUM(Q157:Q168))*0.35</f>
        <v>6798.13180287559</v>
      </c>
      <c r="X168" s="21" t="n">
        <f aca="false">W168/(1+$C$4/12)^$B168</f>
        <v>2411.13882034224</v>
      </c>
      <c r="Y168" s="18" t="n">
        <f aca="false">S168-W168</f>
        <v>-4285.325374751</v>
      </c>
      <c r="Z168" s="21" t="n">
        <f aca="false">Y168/(1+$C$4/12)^$B168</f>
        <v>-1519.90497808371</v>
      </c>
      <c r="AA168" s="21" t="n">
        <f aca="false">+U168+V168+AA167</f>
        <v>196708.076532261</v>
      </c>
    </row>
    <row r="169" customFormat="false" ht="12.75" hidden="false" customHeight="false" outlineLevel="0" collapsed="false">
      <c r="A169" s="0" t="s">
        <v>52</v>
      </c>
      <c r="B169" s="29" t="n">
        <f aca="false">+B168+1</f>
        <v>157</v>
      </c>
      <c r="C169" s="23" t="n">
        <f aca="false">$C$3</f>
        <v>0.07875</v>
      </c>
      <c r="D169" s="24" t="n">
        <f aca="false">G168*C169/12</f>
        <v>1175.11332293467</v>
      </c>
      <c r="E169" s="24" t="n">
        <f aca="false">F169-D169</f>
        <v>420.039339811858</v>
      </c>
      <c r="F169" s="24" t="n">
        <f aca="false">F168</f>
        <v>1595.15266274653</v>
      </c>
      <c r="G169" s="24" t="n">
        <f aca="false">G168-E169</f>
        <v>178644.847964519</v>
      </c>
      <c r="I169" s="23" t="n">
        <f aca="false">I168</f>
        <v>0.0975</v>
      </c>
      <c r="J169" s="24" t="n">
        <f aca="false">M168*I169/12</f>
        <v>77.1355453182268</v>
      </c>
      <c r="K169" s="24" t="n">
        <f aca="false">L169-J169</f>
        <v>359.85155339316</v>
      </c>
      <c r="L169" s="24" t="n">
        <f aca="false">L168</f>
        <v>436.987098711387</v>
      </c>
      <c r="M169" s="24" t="n">
        <f aca="false">M168-K169</f>
        <v>9133.75402423476</v>
      </c>
      <c r="O169" s="21" t="n">
        <f aca="false">O168</f>
        <v>330.666666666667</v>
      </c>
      <c r="P169" s="21" t="n">
        <f aca="false">P168</f>
        <v>150</v>
      </c>
      <c r="Q169" s="21" t="n">
        <f aca="false">D169+J169</f>
        <v>1252.2488682529</v>
      </c>
      <c r="R169" s="21" t="n">
        <f aca="false">+K169+E169</f>
        <v>779.890893205018</v>
      </c>
      <c r="S169" s="27" t="n">
        <f aca="false">+O169+P169+Q169+R169</f>
        <v>2512.80642812459</v>
      </c>
      <c r="T169" s="18" t="n">
        <f aca="false">+T168+E169+K169</f>
        <v>73471.3980112458</v>
      </c>
      <c r="U169" s="21" t="n">
        <f aca="false">Q169/(1+$C$4/12)^B169</f>
        <v>441.202124054914</v>
      </c>
      <c r="V169" s="21" t="n">
        <f aca="false">R169/(1+$C$4/12)^B169</f>
        <v>274.777264596934</v>
      </c>
      <c r="W169" s="18"/>
      <c r="X169" s="21" t="n">
        <f aca="false">W169/(1+$C$4/12)^$B169</f>
        <v>0</v>
      </c>
      <c r="Y169" s="18" t="n">
        <f aca="false">S169-W169</f>
        <v>2512.80642812459</v>
      </c>
      <c r="Z169" s="21" t="n">
        <f aca="false">Y169/(1+$C$4/12)^$B169</f>
        <v>885.331631382643</v>
      </c>
      <c r="AA169" s="21" t="n">
        <f aca="false">+U169+V169+AA168</f>
        <v>197424.055920913</v>
      </c>
    </row>
    <row r="170" customFormat="false" ht="12.75" hidden="false" customHeight="false" outlineLevel="0" collapsed="false">
      <c r="B170" s="29" t="n">
        <f aca="false">+B169+1</f>
        <v>158</v>
      </c>
      <c r="C170" s="23" t="n">
        <f aca="false">$C$3</f>
        <v>0.07875</v>
      </c>
      <c r="D170" s="24" t="n">
        <f aca="false">G169*C170/12</f>
        <v>1172.35681476716</v>
      </c>
      <c r="E170" s="24" t="n">
        <f aca="false">F170-D170</f>
        <v>422.795847979373</v>
      </c>
      <c r="F170" s="24" t="n">
        <f aca="false">F169</f>
        <v>1595.15266274653</v>
      </c>
      <c r="G170" s="24" t="n">
        <f aca="false">G169-E170</f>
        <v>178222.05211654</v>
      </c>
      <c r="I170" s="23" t="n">
        <f aca="false">I169</f>
        <v>0.0975</v>
      </c>
      <c r="J170" s="24" t="n">
        <f aca="false">M169*I170/12</f>
        <v>74.2117514469074</v>
      </c>
      <c r="K170" s="24" t="n">
        <f aca="false">L170-J170</f>
        <v>362.77534726448</v>
      </c>
      <c r="L170" s="24" t="n">
        <f aca="false">L169</f>
        <v>436.987098711387</v>
      </c>
      <c r="M170" s="24" t="n">
        <f aca="false">M169-K170</f>
        <v>8770.97867697028</v>
      </c>
      <c r="O170" s="21" t="n">
        <f aca="false">O169</f>
        <v>330.666666666667</v>
      </c>
      <c r="P170" s="21" t="n">
        <f aca="false">P169</f>
        <v>150</v>
      </c>
      <c r="Q170" s="21" t="n">
        <f aca="false">D170+J170</f>
        <v>1246.56856621407</v>
      </c>
      <c r="R170" s="21" t="n">
        <f aca="false">+K170+E170</f>
        <v>785.571195243853</v>
      </c>
      <c r="S170" s="27" t="n">
        <f aca="false">+O170+P170+Q170+R170</f>
        <v>2512.80642812459</v>
      </c>
      <c r="T170" s="18" t="n">
        <f aca="false">+T169+E170+K170</f>
        <v>74256.9692064896</v>
      </c>
      <c r="U170" s="21" t="n">
        <f aca="false">Q170/(1+$C$4/12)^B170</f>
        <v>436.292181034108</v>
      </c>
      <c r="V170" s="21" t="n">
        <f aca="false">R170/(1+$C$4/12)^B170</f>
        <v>274.94562226243</v>
      </c>
      <c r="W170" s="18"/>
      <c r="X170" s="21" t="n">
        <f aca="false">W170/(1+$C$4/12)^$B170</f>
        <v>0</v>
      </c>
      <c r="Y170" s="18" t="n">
        <f aca="false">S170-W170</f>
        <v>2512.80642812459</v>
      </c>
      <c r="Z170" s="21" t="n">
        <f aca="false">Y170/(1+$C$4/12)^$B170</f>
        <v>879.468507996003</v>
      </c>
      <c r="AA170" s="21" t="n">
        <f aca="false">+U170+V170+AA169</f>
        <v>198135.293724209</v>
      </c>
    </row>
    <row r="171" customFormat="false" ht="12.75" hidden="false" customHeight="false" outlineLevel="0" collapsed="false">
      <c r="B171" s="29" t="n">
        <f aca="false">+B170+1</f>
        <v>159</v>
      </c>
      <c r="C171" s="23" t="n">
        <f aca="false">$C$3</f>
        <v>0.07875</v>
      </c>
      <c r="D171" s="24" t="n">
        <f aca="false">G170*C171/12</f>
        <v>1169.58221701479</v>
      </c>
      <c r="E171" s="24" t="n">
        <f aca="false">F171-D171</f>
        <v>425.570445731738</v>
      </c>
      <c r="F171" s="24" t="n">
        <f aca="false">F170</f>
        <v>1595.15266274653</v>
      </c>
      <c r="G171" s="24" t="n">
        <f aca="false">G170-E171</f>
        <v>177796.481670808</v>
      </c>
      <c r="I171" s="23" t="n">
        <f aca="false">I170</f>
        <v>0.0975</v>
      </c>
      <c r="J171" s="24" t="n">
        <f aca="false">M170*I171/12</f>
        <v>71.2642017503835</v>
      </c>
      <c r="K171" s="24" t="n">
        <f aca="false">L171-J171</f>
        <v>365.722896961003</v>
      </c>
      <c r="L171" s="24" t="n">
        <f aca="false">L170</f>
        <v>436.987098711387</v>
      </c>
      <c r="M171" s="24" t="n">
        <f aca="false">M170-K171</f>
        <v>8405.25578000927</v>
      </c>
      <c r="O171" s="21" t="n">
        <f aca="false">O170</f>
        <v>330.666666666667</v>
      </c>
      <c r="P171" s="21" t="n">
        <f aca="false">P170</f>
        <v>150</v>
      </c>
      <c r="Q171" s="21" t="n">
        <f aca="false">D171+J171</f>
        <v>1240.84641876518</v>
      </c>
      <c r="R171" s="21" t="n">
        <f aca="false">+K171+E171</f>
        <v>791.293342692741</v>
      </c>
      <c r="S171" s="27" t="n">
        <f aca="false">+O171+P171+Q171+R171</f>
        <v>2512.80642812459</v>
      </c>
      <c r="T171" s="18" t="n">
        <f aca="false">+T170+E171+K171</f>
        <v>75048.2625491823</v>
      </c>
      <c r="U171" s="21" t="n">
        <f aca="false">Q171/(1+$C$4/12)^B171</f>
        <v>431.413371576008</v>
      </c>
      <c r="V171" s="21" t="n">
        <f aca="false">R171/(1+$C$4/12)^B171</f>
        <v>275.114247592738</v>
      </c>
      <c r="W171" s="18"/>
      <c r="X171" s="21" t="n">
        <f aca="false">W171/(1+$C$4/12)^$B171</f>
        <v>0</v>
      </c>
      <c r="Y171" s="18" t="n">
        <f aca="false">S171-W171</f>
        <v>2512.80642812459</v>
      </c>
      <c r="Z171" s="21" t="n">
        <f aca="false">Y171/(1+$C$4/12)^$B171</f>
        <v>873.644213241062</v>
      </c>
      <c r="AA171" s="21" t="n">
        <f aca="false">+U171+V171+AA170</f>
        <v>198841.821343378</v>
      </c>
    </row>
    <row r="172" customFormat="false" ht="12.75" hidden="false" customHeight="false" outlineLevel="0" collapsed="false">
      <c r="B172" s="29" t="n">
        <f aca="false">+B171+1</f>
        <v>160</v>
      </c>
      <c r="C172" s="23" t="n">
        <f aca="false">$C$3</f>
        <v>0.07875</v>
      </c>
      <c r="D172" s="24" t="n">
        <f aca="false">G171*C172/12</f>
        <v>1166.78941096468</v>
      </c>
      <c r="E172" s="24" t="n">
        <f aca="false">F172-D172</f>
        <v>428.363251781852</v>
      </c>
      <c r="F172" s="24" t="n">
        <f aca="false">F171</f>
        <v>1595.15266274653</v>
      </c>
      <c r="G172" s="24" t="n">
        <f aca="false">G171-E172</f>
        <v>177368.118419026</v>
      </c>
      <c r="I172" s="23" t="n">
        <f aca="false">I171</f>
        <v>0.0975</v>
      </c>
      <c r="J172" s="24" t="n">
        <f aca="false">M171*I172/12</f>
        <v>68.2927032125754</v>
      </c>
      <c r="K172" s="24" t="n">
        <f aca="false">L172-J172</f>
        <v>368.694395498812</v>
      </c>
      <c r="L172" s="24" t="n">
        <f aca="false">L171</f>
        <v>436.987098711387</v>
      </c>
      <c r="M172" s="24" t="n">
        <f aca="false">M171-K172</f>
        <v>8036.56138451046</v>
      </c>
      <c r="O172" s="21" t="n">
        <f aca="false">O171</f>
        <v>330.666666666667</v>
      </c>
      <c r="P172" s="21" t="n">
        <f aca="false">P171</f>
        <v>150</v>
      </c>
      <c r="Q172" s="21" t="n">
        <f aca="false">D172+J172</f>
        <v>1235.08211417725</v>
      </c>
      <c r="R172" s="21" t="n">
        <f aca="false">+K172+E172</f>
        <v>797.057647280664</v>
      </c>
      <c r="S172" s="27" t="n">
        <f aca="false">+O172+P172+Q172+R172</f>
        <v>2512.80642812459</v>
      </c>
      <c r="T172" s="18" t="n">
        <f aca="false">+T171+E172+K172</f>
        <v>75845.320196463</v>
      </c>
      <c r="U172" s="21" t="n">
        <f aca="false">Q172/(1+$C$4/12)^B172</f>
        <v>426.565487340166</v>
      </c>
      <c r="V172" s="21" t="n">
        <f aca="false">R172/(1+$C$4/12)^B172</f>
        <v>275.283140973158</v>
      </c>
      <c r="W172" s="18"/>
      <c r="X172" s="21" t="n">
        <f aca="false">W172/(1+$C$4/12)^$B172</f>
        <v>0</v>
      </c>
      <c r="Y172" s="18" t="n">
        <f aca="false">S172-W172</f>
        <v>2512.80642812459</v>
      </c>
      <c r="Z172" s="21" t="n">
        <f aca="false">Y172/(1+$C$4/12)^$B172</f>
        <v>867.858489974565</v>
      </c>
      <c r="AA172" s="21" t="n">
        <f aca="false">+U172+V172+AA171</f>
        <v>199543.669971691</v>
      </c>
    </row>
    <row r="173" customFormat="false" ht="12.75" hidden="false" customHeight="false" outlineLevel="0" collapsed="false">
      <c r="B173" s="29" t="n">
        <f aca="false">+B172+1</f>
        <v>161</v>
      </c>
      <c r="C173" s="23" t="n">
        <f aca="false">$C$3</f>
        <v>0.07875</v>
      </c>
      <c r="D173" s="24" t="n">
        <f aca="false">G172*C173/12</f>
        <v>1163.97827712486</v>
      </c>
      <c r="E173" s="24" t="n">
        <f aca="false">F173-D173</f>
        <v>431.174385621671</v>
      </c>
      <c r="F173" s="24" t="n">
        <f aca="false">F172</f>
        <v>1595.15266274653</v>
      </c>
      <c r="G173" s="24" t="n">
        <f aca="false">G172-E173</f>
        <v>176936.944033405</v>
      </c>
      <c r="I173" s="23" t="n">
        <f aca="false">I172</f>
        <v>0.0975</v>
      </c>
      <c r="J173" s="24" t="n">
        <f aca="false">M172*I173/12</f>
        <v>65.2970612491475</v>
      </c>
      <c r="K173" s="24" t="n">
        <f aca="false">L173-J173</f>
        <v>371.690037462239</v>
      </c>
      <c r="L173" s="24" t="n">
        <f aca="false">L172</f>
        <v>436.987098711387</v>
      </c>
      <c r="M173" s="24" t="n">
        <f aca="false">M172-K173</f>
        <v>7664.87134704822</v>
      </c>
      <c r="O173" s="21" t="n">
        <f aca="false">O172</f>
        <v>330.666666666667</v>
      </c>
      <c r="P173" s="21" t="n">
        <f aca="false">P172</f>
        <v>150</v>
      </c>
      <c r="Q173" s="21" t="n">
        <f aca="false">D173+J173</f>
        <v>1229.27533837401</v>
      </c>
      <c r="R173" s="21" t="n">
        <f aca="false">+K173+E173</f>
        <v>802.86442308391</v>
      </c>
      <c r="S173" s="27" t="n">
        <f aca="false">+O173+P173+Q173+R173</f>
        <v>2512.80642812459</v>
      </c>
      <c r="T173" s="18" t="n">
        <f aca="false">+T172+E173+K173</f>
        <v>76648.1846195469</v>
      </c>
      <c r="U173" s="21" t="n">
        <f aca="false">Q173/(1+$C$4/12)^B173</f>
        <v>421.748321362761</v>
      </c>
      <c r="V173" s="21" t="n">
        <f aca="false">R173/(1+$C$4/12)^B173</f>
        <v>275.452302789547</v>
      </c>
      <c r="W173" s="18"/>
      <c r="X173" s="21" t="n">
        <f aca="false">W173/(1+$C$4/12)^$B173</f>
        <v>0</v>
      </c>
      <c r="Y173" s="18" t="n">
        <f aca="false">S173-W173</f>
        <v>2512.80642812459</v>
      </c>
      <c r="Z173" s="21" t="n">
        <f aca="false">Y173/(1+$C$4/12)^$B173</f>
        <v>862.111082756191</v>
      </c>
      <c r="AA173" s="21" t="n">
        <f aca="false">+U173+V173+AA172</f>
        <v>200240.870595844</v>
      </c>
    </row>
    <row r="174" customFormat="false" ht="12.75" hidden="false" customHeight="false" outlineLevel="0" collapsed="false">
      <c r="B174" s="29" t="n">
        <f aca="false">+B173+1</f>
        <v>162</v>
      </c>
      <c r="C174" s="23" t="n">
        <f aca="false">$C$3</f>
        <v>0.07875</v>
      </c>
      <c r="D174" s="24" t="n">
        <f aca="false">G173*C174/12</f>
        <v>1161.14869521922</v>
      </c>
      <c r="E174" s="24" t="n">
        <f aca="false">F174-D174</f>
        <v>434.003967527313</v>
      </c>
      <c r="F174" s="24" t="n">
        <f aca="false">F173</f>
        <v>1595.15266274653</v>
      </c>
      <c r="G174" s="24" t="n">
        <f aca="false">G173-E174</f>
        <v>176502.940065877</v>
      </c>
      <c r="I174" s="23" t="n">
        <f aca="false">I173</f>
        <v>0.0975</v>
      </c>
      <c r="J174" s="24" t="n">
        <f aca="false">M173*I174/12</f>
        <v>62.2770796947668</v>
      </c>
      <c r="K174" s="24" t="n">
        <f aca="false">L174-J174</f>
        <v>374.71001901662</v>
      </c>
      <c r="L174" s="24" t="n">
        <f aca="false">L173</f>
        <v>436.987098711387</v>
      </c>
      <c r="M174" s="24" t="n">
        <f aca="false">M173-K174</f>
        <v>7290.1613280316</v>
      </c>
      <c r="O174" s="21" t="n">
        <f aca="false">O173</f>
        <v>330.666666666667</v>
      </c>
      <c r="P174" s="21" t="n">
        <f aca="false">P173</f>
        <v>150</v>
      </c>
      <c r="Q174" s="21" t="n">
        <f aca="false">D174+J174</f>
        <v>1223.42577491399</v>
      </c>
      <c r="R174" s="21" t="n">
        <f aca="false">+K174+E174</f>
        <v>808.713986543933</v>
      </c>
      <c r="S174" s="27" t="n">
        <f aca="false">+O174+P174+Q174+R174</f>
        <v>2512.80642812459</v>
      </c>
      <c r="T174" s="18" t="n">
        <f aca="false">+T173+E174+K174</f>
        <v>77456.8986060909</v>
      </c>
      <c r="U174" s="21" t="n">
        <f aca="false">Q174/(1+$C$4/12)^B174</f>
        <v>416.961668047478</v>
      </c>
      <c r="V174" s="21" t="n">
        <f aca="false">R174/(1+$C$4/12)^B174</f>
        <v>275.621733428325</v>
      </c>
      <c r="W174" s="18"/>
      <c r="X174" s="21" t="n">
        <f aca="false">W174/(1+$C$4/12)^$B174</f>
        <v>0</v>
      </c>
      <c r="Y174" s="18" t="n">
        <f aca="false">S174-W174</f>
        <v>2512.80642812459</v>
      </c>
      <c r="Z174" s="21" t="n">
        <f aca="false">Y174/(1+$C$4/12)^$B174</f>
        <v>856.401737837276</v>
      </c>
      <c r="AA174" s="21" t="n">
        <f aca="false">+U174+V174+AA173</f>
        <v>200933.453997319</v>
      </c>
    </row>
    <row r="175" customFormat="false" ht="12.75" hidden="false" customHeight="false" outlineLevel="0" collapsed="false">
      <c r="B175" s="29" t="n">
        <f aca="false">+B174+1</f>
        <v>163</v>
      </c>
      <c r="C175" s="23" t="n">
        <f aca="false">$C$3</f>
        <v>0.07875</v>
      </c>
      <c r="D175" s="24" t="n">
        <f aca="false">G174*C175/12</f>
        <v>1158.30054418232</v>
      </c>
      <c r="E175" s="24" t="n">
        <f aca="false">F175-D175</f>
        <v>436.852118564211</v>
      </c>
      <c r="F175" s="24" t="n">
        <f aca="false">F174</f>
        <v>1595.15266274653</v>
      </c>
      <c r="G175" s="24" t="n">
        <f aca="false">G174-E175</f>
        <v>176066.087947313</v>
      </c>
      <c r="I175" s="23" t="n">
        <f aca="false">I174</f>
        <v>0.0975</v>
      </c>
      <c r="J175" s="24" t="n">
        <f aca="false">M174*I175/12</f>
        <v>59.2325607902568</v>
      </c>
      <c r="K175" s="24" t="n">
        <f aca="false">L175-J175</f>
        <v>377.75453792113</v>
      </c>
      <c r="L175" s="24" t="n">
        <f aca="false">L174</f>
        <v>436.987098711387</v>
      </c>
      <c r="M175" s="24" t="n">
        <f aca="false">M174-K175</f>
        <v>6912.40679011047</v>
      </c>
      <c r="O175" s="21" t="n">
        <f aca="false">O174</f>
        <v>330.666666666667</v>
      </c>
      <c r="P175" s="21" t="n">
        <f aca="false">P174</f>
        <v>150</v>
      </c>
      <c r="Q175" s="21" t="n">
        <f aca="false">D175+J175</f>
        <v>1217.53310497258</v>
      </c>
      <c r="R175" s="21" t="n">
        <f aca="false">+K175+E175</f>
        <v>814.606656485341</v>
      </c>
      <c r="S175" s="27" t="n">
        <f aca="false">+O175+P175+Q175+R175</f>
        <v>2512.80642812459</v>
      </c>
      <c r="T175" s="18" t="n">
        <f aca="false">+T174+E175+K175</f>
        <v>78271.5052625762</v>
      </c>
      <c r="U175" s="21" t="n">
        <f aca="false">Q175/(1+$C$4/12)^B175</f>
        <v>412.20532315645</v>
      </c>
      <c r="V175" s="21" t="n">
        <f aca="false">R175/(1+$C$4/12)^B175</f>
        <v>275.791433276467</v>
      </c>
      <c r="W175" s="18"/>
      <c r="X175" s="21" t="n">
        <f aca="false">W175/(1+$C$4/12)^$B175</f>
        <v>0</v>
      </c>
      <c r="Y175" s="18" t="n">
        <f aca="false">S175-W175</f>
        <v>2512.80642812459</v>
      </c>
      <c r="Z175" s="21" t="n">
        <f aca="false">Y175/(1+$C$4/12)^$B175</f>
        <v>850.730203149612</v>
      </c>
      <c r="AA175" s="21" t="n">
        <f aca="false">+U175+V175+AA174</f>
        <v>201621.450753752</v>
      </c>
    </row>
    <row r="176" customFormat="false" ht="12.75" hidden="false" customHeight="false" outlineLevel="0" collapsed="false">
      <c r="B176" s="29" t="n">
        <f aca="false">+B175+1</f>
        <v>164</v>
      </c>
      <c r="C176" s="23" t="n">
        <f aca="false">$C$3</f>
        <v>0.07875</v>
      </c>
      <c r="D176" s="24" t="n">
        <f aca="false">G175*C176/12</f>
        <v>1155.43370215424</v>
      </c>
      <c r="E176" s="24" t="n">
        <f aca="false">F176-D176</f>
        <v>439.718960592289</v>
      </c>
      <c r="F176" s="24" t="n">
        <f aca="false">F175</f>
        <v>1595.15266274653</v>
      </c>
      <c r="G176" s="24" t="n">
        <f aca="false">G175-E176</f>
        <v>175626.368986721</v>
      </c>
      <c r="I176" s="23" t="n">
        <f aca="false">I175</f>
        <v>0.0975</v>
      </c>
      <c r="J176" s="24" t="n">
        <f aca="false">M175*I176/12</f>
        <v>56.1633051696476</v>
      </c>
      <c r="K176" s="24" t="n">
        <f aca="false">L176-J176</f>
        <v>380.823793541739</v>
      </c>
      <c r="L176" s="24" t="n">
        <f aca="false">L175</f>
        <v>436.987098711387</v>
      </c>
      <c r="M176" s="24" t="n">
        <f aca="false">M175-K176</f>
        <v>6531.58299656873</v>
      </c>
      <c r="O176" s="21" t="n">
        <f aca="false">O175</f>
        <v>330.666666666667</v>
      </c>
      <c r="P176" s="21" t="n">
        <f aca="false">P175</f>
        <v>150</v>
      </c>
      <c r="Q176" s="21" t="n">
        <f aca="false">D176+J176</f>
        <v>1211.59700732389</v>
      </c>
      <c r="R176" s="21" t="n">
        <f aca="false">+K176+E176</f>
        <v>820.542754134028</v>
      </c>
      <c r="S176" s="27" t="n">
        <f aca="false">+O176+P176+Q176+R176</f>
        <v>2512.80642812459</v>
      </c>
      <c r="T176" s="18" t="n">
        <f aca="false">+T175+E176+K176</f>
        <v>79092.0480167102</v>
      </c>
      <c r="U176" s="21" t="n">
        <f aca="false">Q176/(1+$C$4/12)^B176</f>
        <v>407.479083801252</v>
      </c>
      <c r="V176" s="21" t="n">
        <f aca="false">R176/(1+$C$4/12)^B176</f>
        <v>275.961402721514</v>
      </c>
      <c r="W176" s="18"/>
      <c r="X176" s="21" t="n">
        <f aca="false">W176/(1+$C$4/12)^$B176</f>
        <v>0</v>
      </c>
      <c r="Y176" s="18" t="n">
        <f aca="false">S176-W176</f>
        <v>2512.80642812459</v>
      </c>
      <c r="Z176" s="21" t="n">
        <f aca="false">Y176/(1+$C$4/12)^$B176</f>
        <v>845.096228294316</v>
      </c>
      <c r="AA176" s="21" t="n">
        <f aca="false">+U176+V176+AA175</f>
        <v>202304.891240275</v>
      </c>
    </row>
    <row r="177" customFormat="false" ht="12.75" hidden="false" customHeight="false" outlineLevel="0" collapsed="false">
      <c r="B177" s="29" t="n">
        <f aca="false">+B176+1</f>
        <v>165</v>
      </c>
      <c r="C177" s="23" t="n">
        <f aca="false">$C$3</f>
        <v>0.07875</v>
      </c>
      <c r="D177" s="24" t="n">
        <f aca="false">G176*C177/12</f>
        <v>1152.54804647536</v>
      </c>
      <c r="E177" s="24" t="n">
        <f aca="false">F177-D177</f>
        <v>442.604616271176</v>
      </c>
      <c r="F177" s="24" t="n">
        <f aca="false">F176</f>
        <v>1595.15266274653</v>
      </c>
      <c r="G177" s="24" t="n">
        <f aca="false">G176-E177</f>
        <v>175183.76437045</v>
      </c>
      <c r="I177" s="23" t="n">
        <f aca="false">I176</f>
        <v>0.0975</v>
      </c>
      <c r="J177" s="24" t="n">
        <f aca="false">M176*I177/12</f>
        <v>53.069111847121</v>
      </c>
      <c r="K177" s="24" t="n">
        <f aca="false">L177-J177</f>
        <v>383.917986864266</v>
      </c>
      <c r="L177" s="24" t="n">
        <f aca="false">L176</f>
        <v>436.987098711387</v>
      </c>
      <c r="M177" s="24" t="n">
        <f aca="false">M176-K177</f>
        <v>6147.66500970447</v>
      </c>
      <c r="O177" s="21" t="n">
        <f aca="false">O176</f>
        <v>330.666666666667</v>
      </c>
      <c r="P177" s="21" t="n">
        <f aca="false">P176</f>
        <v>150</v>
      </c>
      <c r="Q177" s="21" t="n">
        <f aca="false">D177+J177</f>
        <v>1205.61715832248</v>
      </c>
      <c r="R177" s="21" t="n">
        <f aca="false">+K177+E177</f>
        <v>826.522603135441</v>
      </c>
      <c r="S177" s="27" t="n">
        <f aca="false">+O177+P177+Q177+R177</f>
        <v>2512.80642812459</v>
      </c>
      <c r="T177" s="18" t="n">
        <f aca="false">+T176+E177+K177</f>
        <v>79918.5706198457</v>
      </c>
      <c r="U177" s="21" t="n">
        <f aca="false">Q177/(1+$C$4/12)^B177</f>
        <v>402.782748433964</v>
      </c>
      <c r="V177" s="21" t="n">
        <f aca="false">R177/(1+$C$4/12)^B177</f>
        <v>276.131642151564</v>
      </c>
      <c r="W177" s="18"/>
      <c r="X177" s="21" t="n">
        <f aca="false">W177/(1+$C$4/12)^$B177</f>
        <v>0</v>
      </c>
      <c r="Y177" s="18" t="n">
        <f aca="false">S177-W177</f>
        <v>2512.80642812459</v>
      </c>
      <c r="Z177" s="21" t="n">
        <f aca="false">Y177/(1+$C$4/12)^$B177</f>
        <v>839.499564530778</v>
      </c>
      <c r="AA177" s="21" t="n">
        <f aca="false">+U177+V177+AA176</f>
        <v>202983.805630861</v>
      </c>
    </row>
    <row r="178" customFormat="false" ht="12.75" hidden="false" customHeight="false" outlineLevel="0" collapsed="false">
      <c r="B178" s="29" t="n">
        <f aca="false">+B177+1</f>
        <v>166</v>
      </c>
      <c r="C178" s="23" t="n">
        <f aca="false">$C$3</f>
        <v>0.07875</v>
      </c>
      <c r="D178" s="24" t="n">
        <f aca="false">G177*C178/12</f>
        <v>1149.64345368108</v>
      </c>
      <c r="E178" s="24" t="n">
        <f aca="false">F178-D178</f>
        <v>445.509209065455</v>
      </c>
      <c r="F178" s="24" t="n">
        <f aca="false">F177</f>
        <v>1595.15266274653</v>
      </c>
      <c r="G178" s="24" t="n">
        <f aca="false">G177-E178</f>
        <v>174738.255161384</v>
      </c>
      <c r="I178" s="23" t="n">
        <f aca="false">I177</f>
        <v>0.0975</v>
      </c>
      <c r="J178" s="24" t="n">
        <f aca="false">M177*I178/12</f>
        <v>49.9497782038488</v>
      </c>
      <c r="K178" s="24" t="n">
        <f aca="false">L178-J178</f>
        <v>387.037320507538</v>
      </c>
      <c r="L178" s="24" t="n">
        <f aca="false">L177</f>
        <v>436.987098711387</v>
      </c>
      <c r="M178" s="24" t="n">
        <f aca="false">M177-K178</f>
        <v>5760.62768919693</v>
      </c>
      <c r="O178" s="21" t="n">
        <f aca="false">O177</f>
        <v>330.666666666667</v>
      </c>
      <c r="P178" s="21" t="n">
        <f aca="false">P177</f>
        <v>150</v>
      </c>
      <c r="Q178" s="21" t="n">
        <f aca="false">D178+J178</f>
        <v>1199.59323188493</v>
      </c>
      <c r="R178" s="21" t="n">
        <f aca="false">+K178+E178</f>
        <v>832.546529572993</v>
      </c>
      <c r="S178" s="27" t="n">
        <f aca="false">+O178+P178+Q178+R178</f>
        <v>2512.80642812459</v>
      </c>
      <c r="T178" s="18" t="n">
        <f aca="false">+T177+E178+K178</f>
        <v>80751.1171494187</v>
      </c>
      <c r="U178" s="21" t="n">
        <f aca="false">Q178/(1+$C$4/12)^B178</f>
        <v>398.116116838291</v>
      </c>
      <c r="V178" s="21" t="n">
        <f aca="false">R178/(1+$C$4/12)^B178</f>
        <v>276.302151955281</v>
      </c>
      <c r="W178" s="18"/>
      <c r="X178" s="21" t="n">
        <f aca="false">W178/(1+$C$4/12)^$B178</f>
        <v>0</v>
      </c>
      <c r="Y178" s="18" t="n">
        <f aca="false">S178-W178</f>
        <v>2512.80642812459</v>
      </c>
      <c r="Z178" s="21" t="n">
        <f aca="false">Y178/(1+$C$4/12)^$B178</f>
        <v>833.939964765673</v>
      </c>
      <c r="AA178" s="21" t="n">
        <f aca="false">+U178+V178+AA177</f>
        <v>203658.223899654</v>
      </c>
    </row>
    <row r="179" customFormat="false" ht="12.75" hidden="false" customHeight="false" outlineLevel="0" collapsed="false">
      <c r="B179" s="29" t="n">
        <f aca="false">+B178+1</f>
        <v>167</v>
      </c>
      <c r="C179" s="23" t="n">
        <f aca="false">$C$3</f>
        <v>0.07875</v>
      </c>
      <c r="D179" s="24" t="n">
        <f aca="false">G178*C179/12</f>
        <v>1146.71979949658</v>
      </c>
      <c r="E179" s="24" t="n">
        <f aca="false">F179-D179</f>
        <v>448.432863249947</v>
      </c>
      <c r="F179" s="24" t="n">
        <f aca="false">F178</f>
        <v>1595.15266274653</v>
      </c>
      <c r="G179" s="24" t="n">
        <f aca="false">G178-E179</f>
        <v>174289.822298134</v>
      </c>
      <c r="I179" s="23" t="n">
        <f aca="false">I178</f>
        <v>0.0975</v>
      </c>
      <c r="J179" s="24" t="n">
        <f aca="false">M178*I179/12</f>
        <v>46.805099974725</v>
      </c>
      <c r="K179" s="24" t="n">
        <f aca="false">L179-J179</f>
        <v>390.181998736662</v>
      </c>
      <c r="L179" s="24" t="n">
        <f aca="false">L178</f>
        <v>436.987098711387</v>
      </c>
      <c r="M179" s="24" t="n">
        <f aca="false">M178-K179</f>
        <v>5370.44569046027</v>
      </c>
      <c r="O179" s="21" t="n">
        <f aca="false">O178</f>
        <v>330.666666666667</v>
      </c>
      <c r="P179" s="21" t="n">
        <f aca="false">P178</f>
        <v>150</v>
      </c>
      <c r="Q179" s="21" t="n">
        <f aca="false">D179+J179</f>
        <v>1193.52489947131</v>
      </c>
      <c r="R179" s="21" t="n">
        <f aca="false">+K179+E179</f>
        <v>838.614861986609</v>
      </c>
      <c r="S179" s="27" t="n">
        <f aca="false">+O179+P179+Q179+R179</f>
        <v>2512.80642812459</v>
      </c>
      <c r="T179" s="18" t="n">
        <f aca="false">+T178+E179+K179</f>
        <v>81589.7320114053</v>
      </c>
      <c r="U179" s="21" t="n">
        <f aca="false">Q179/(1+$C$4/12)^B179</f>
        <v>393.478990120731</v>
      </c>
      <c r="V179" s="21" t="n">
        <f aca="false">R179/(1+$C$4/12)^B179</f>
        <v>276.47293252189</v>
      </c>
      <c r="W179" s="18"/>
      <c r="X179" s="21" t="n">
        <f aca="false">W179/(1+$C$4/12)^$B179</f>
        <v>0</v>
      </c>
      <c r="Y179" s="18" t="n">
        <f aca="false">S179-W179</f>
        <v>2512.80642812459</v>
      </c>
      <c r="Z179" s="21" t="n">
        <f aca="false">Y179/(1+$C$4/12)^$B179</f>
        <v>828.41718354206</v>
      </c>
      <c r="AA179" s="21" t="n">
        <f aca="false">+U179+V179+AA178</f>
        <v>204328.175822297</v>
      </c>
    </row>
    <row r="180" customFormat="false" ht="12.75" hidden="false" customHeight="false" outlineLevel="0" collapsed="false">
      <c r="B180" s="29" t="n">
        <f aca="false">+B179+1</f>
        <v>168</v>
      </c>
      <c r="C180" s="23" t="n">
        <f aca="false">$C$3</f>
        <v>0.07875</v>
      </c>
      <c r="D180" s="24" t="n">
        <f aca="false">G179*C180/12</f>
        <v>1143.77695883151</v>
      </c>
      <c r="E180" s="24" t="n">
        <f aca="false">F180-D180</f>
        <v>451.375703915025</v>
      </c>
      <c r="F180" s="24" t="n">
        <f aca="false">F179</f>
        <v>1595.15266274653</v>
      </c>
      <c r="G180" s="24" t="n">
        <f aca="false">G179-E180</f>
        <v>173838.446594219</v>
      </c>
      <c r="I180" s="23" t="n">
        <f aca="false">I179</f>
        <v>0.0975</v>
      </c>
      <c r="J180" s="24" t="n">
        <f aca="false">M179*I180/12</f>
        <v>43.6348712349897</v>
      </c>
      <c r="K180" s="24" t="n">
        <f aca="false">L180-J180</f>
        <v>393.352227476397</v>
      </c>
      <c r="L180" s="24" t="n">
        <f aca="false">L179</f>
        <v>436.987098711387</v>
      </c>
      <c r="M180" s="24" t="n">
        <f aca="false">M179-K180</f>
        <v>4977.09346298387</v>
      </c>
      <c r="O180" s="21" t="n">
        <f aca="false">O179</f>
        <v>330.666666666667</v>
      </c>
      <c r="P180" s="21" t="n">
        <f aca="false">P179</f>
        <v>150</v>
      </c>
      <c r="Q180" s="21" t="n">
        <f aca="false">D180+J180</f>
        <v>1187.4118300665</v>
      </c>
      <c r="R180" s="21" t="n">
        <f aca="false">+K180+E180</f>
        <v>844.727931391422</v>
      </c>
      <c r="S180" s="27" t="n">
        <f aca="false">+O180+P180+Q180+R180</f>
        <v>2512.80642812459</v>
      </c>
      <c r="T180" s="18" t="n">
        <f aca="false">+T179+E180+K180</f>
        <v>82434.4599427967</v>
      </c>
      <c r="U180" s="21" t="n">
        <f aca="false">Q180/(1+$C$4/12)^B180</f>
        <v>388.871170701819</v>
      </c>
      <c r="V180" s="21" t="n">
        <f aca="false">R180/(1+$C$4/12)^B180</f>
        <v>276.643984241182</v>
      </c>
      <c r="W180" s="15" t="n">
        <f aca="false">(SUM(O169:O180)+SUM(Q169:Q180))*0.35</f>
        <v>6513.75350945867</v>
      </c>
      <c r="X180" s="21" t="n">
        <f aca="false">W180/(1+$C$4/12)^$B180</f>
        <v>2133.22024317749</v>
      </c>
      <c r="Y180" s="18" t="n">
        <f aca="false">S180-W180</f>
        <v>-4000.94708133409</v>
      </c>
      <c r="Z180" s="21" t="n">
        <f aca="false">Y180/(1+$C$4/12)^$B180</f>
        <v>-1310.28926614895</v>
      </c>
      <c r="AA180" s="21" t="n">
        <f aca="false">+U180+V180+AA179</f>
        <v>204993.69097724</v>
      </c>
    </row>
    <row r="181" customFormat="false" ht="12.75" hidden="false" customHeight="false" outlineLevel="0" collapsed="false">
      <c r="A181" s="0" t="s">
        <v>53</v>
      </c>
      <c r="B181" s="29" t="n">
        <f aca="false">+B180+1</f>
        <v>169</v>
      </c>
      <c r="C181" s="23" t="n">
        <f aca="false">$C$3</f>
        <v>0.07875</v>
      </c>
      <c r="D181" s="24" t="n">
        <f aca="false">G180*C181/12</f>
        <v>1140.81480577456</v>
      </c>
      <c r="E181" s="24" t="n">
        <f aca="false">F181-D181</f>
        <v>454.337856971967</v>
      </c>
      <c r="F181" s="24" t="n">
        <f aca="false">F180</f>
        <v>1595.15266274653</v>
      </c>
      <c r="G181" s="24" t="n">
        <f aca="false">G180-E181</f>
        <v>173384.108737247</v>
      </c>
      <c r="I181" s="23" t="n">
        <f aca="false">I180</f>
        <v>0.0975</v>
      </c>
      <c r="J181" s="24" t="n">
        <f aca="false">M180*I181/12</f>
        <v>40.4388843867439</v>
      </c>
      <c r="K181" s="24" t="n">
        <f aca="false">L181-J181</f>
        <v>396.548214324643</v>
      </c>
      <c r="L181" s="24" t="n">
        <f aca="false">L180</f>
        <v>436.987098711387</v>
      </c>
      <c r="M181" s="24" t="n">
        <f aca="false">M180-K181</f>
        <v>4580.54524865923</v>
      </c>
      <c r="O181" s="21" t="n">
        <f aca="false">O180</f>
        <v>330.666666666667</v>
      </c>
      <c r="P181" s="21" t="n">
        <f aca="false">P180</f>
        <v>150</v>
      </c>
      <c r="Q181" s="21" t="n">
        <f aca="false">D181+J181</f>
        <v>1181.25369016131</v>
      </c>
      <c r="R181" s="21" t="n">
        <f aca="false">+K181+E181</f>
        <v>850.88607129661</v>
      </c>
      <c r="S181" s="27" t="n">
        <f aca="false">+O181+P181+Q181+R181</f>
        <v>2512.80642812459</v>
      </c>
      <c r="T181" s="18" t="n">
        <f aca="false">+T180+E181+K181</f>
        <v>83285.3460140933</v>
      </c>
      <c r="U181" s="21" t="n">
        <f aca="false">Q181/(1+$C$4/12)^B181</f>
        <v>384.292462307417</v>
      </c>
      <c r="V181" s="21" t="n">
        <f aca="false">R181/(1+$C$4/12)^B181</f>
        <v>276.815307503511</v>
      </c>
      <c r="W181" s="18"/>
      <c r="X181" s="21" t="n">
        <f aca="false">W181/(1+$C$4/12)^$B181</f>
        <v>0</v>
      </c>
      <c r="Y181" s="18" t="n">
        <f aca="false">S181-W181</f>
        <v>2512.80642812459</v>
      </c>
      <c r="Z181" s="21" t="n">
        <f aca="false">Y181/(1+$C$4/12)^$B181</f>
        <v>817.48110300848</v>
      </c>
      <c r="AA181" s="21" t="n">
        <f aca="false">+U181+V181+AA180</f>
        <v>205654.798747051</v>
      </c>
    </row>
    <row r="182" customFormat="false" ht="12.75" hidden="false" customHeight="false" outlineLevel="0" collapsed="false">
      <c r="B182" s="29" t="n">
        <f aca="false">+B181+1</f>
        <v>170</v>
      </c>
      <c r="C182" s="23" t="n">
        <f aca="false">$C$3</f>
        <v>0.07875</v>
      </c>
      <c r="D182" s="24" t="n">
        <f aca="false">G181*C182/12</f>
        <v>1137.83321358819</v>
      </c>
      <c r="E182" s="24" t="n">
        <f aca="false">F182-D182</f>
        <v>457.319449158346</v>
      </c>
      <c r="F182" s="24" t="n">
        <f aca="false">F181</f>
        <v>1595.15266274653</v>
      </c>
      <c r="G182" s="24" t="n">
        <f aca="false">G181-E182</f>
        <v>172926.789288089</v>
      </c>
      <c r="I182" s="23" t="n">
        <f aca="false">I181</f>
        <v>0.0975</v>
      </c>
      <c r="J182" s="24" t="n">
        <f aca="false">M181*I182/12</f>
        <v>37.2169301453562</v>
      </c>
      <c r="K182" s="24" t="n">
        <f aca="false">L182-J182</f>
        <v>399.770168566031</v>
      </c>
      <c r="L182" s="24" t="n">
        <f aca="false">L181</f>
        <v>436.987098711387</v>
      </c>
      <c r="M182" s="24" t="n">
        <f aca="false">M181-K182</f>
        <v>4180.7750800932</v>
      </c>
      <c r="O182" s="21" t="n">
        <f aca="false">O181</f>
        <v>330.666666666667</v>
      </c>
      <c r="P182" s="21" t="n">
        <f aca="false">P181</f>
        <v>150</v>
      </c>
      <c r="Q182" s="21" t="n">
        <f aca="false">D182+J182</f>
        <v>1175.05014373354</v>
      </c>
      <c r="R182" s="21" t="n">
        <f aca="false">+K182+E182</f>
        <v>857.089617724377</v>
      </c>
      <c r="S182" s="27" t="n">
        <f aca="false">+O182+P182+Q182+R182</f>
        <v>2512.80642812459</v>
      </c>
      <c r="T182" s="18" t="n">
        <f aca="false">+T181+E182+K182</f>
        <v>84142.4356318177</v>
      </c>
      <c r="U182" s="21" t="n">
        <f aca="false">Q182/(1+$C$4/12)^B182</f>
        <v>379.742669960065</v>
      </c>
      <c r="V182" s="21" t="n">
        <f aca="false">R182/(1+$C$4/12)^B182</f>
        <v>276.986902699798</v>
      </c>
      <c r="W182" s="18"/>
      <c r="X182" s="21" t="n">
        <f aca="false">W182/(1+$C$4/12)^$B182</f>
        <v>0</v>
      </c>
      <c r="Y182" s="18" t="n">
        <f aca="false">S182-W182</f>
        <v>2512.80642812459</v>
      </c>
      <c r="Z182" s="21" t="n">
        <f aca="false">Y182/(1+$C$4/12)^$B182</f>
        <v>812.067320869351</v>
      </c>
      <c r="AA182" s="21" t="n">
        <f aca="false">+U182+V182+AA181</f>
        <v>206311.528319711</v>
      </c>
    </row>
    <row r="183" customFormat="false" ht="12.75" hidden="false" customHeight="false" outlineLevel="0" collapsed="false">
      <c r="B183" s="29" t="n">
        <f aca="false">+B182+1</f>
        <v>171</v>
      </c>
      <c r="C183" s="23" t="n">
        <f aca="false">$C$3</f>
        <v>0.07875</v>
      </c>
      <c r="D183" s="24" t="n">
        <f aca="false">G182*C183/12</f>
        <v>1134.83205470308</v>
      </c>
      <c r="E183" s="24" t="n">
        <f aca="false">F183-D183</f>
        <v>460.320608043447</v>
      </c>
      <c r="F183" s="24" t="n">
        <f aca="false">F182</f>
        <v>1595.15266274653</v>
      </c>
      <c r="G183" s="24" t="n">
        <f aca="false">G182-E183</f>
        <v>172466.468680046</v>
      </c>
      <c r="I183" s="23" t="n">
        <f aca="false">I182</f>
        <v>0.0975</v>
      </c>
      <c r="J183" s="24" t="n">
        <f aca="false">M182*I183/12</f>
        <v>33.9687975257572</v>
      </c>
      <c r="K183" s="24" t="n">
        <f aca="false">L183-J183</f>
        <v>403.01830118563</v>
      </c>
      <c r="L183" s="24" t="n">
        <f aca="false">L182</f>
        <v>436.987098711387</v>
      </c>
      <c r="M183" s="24" t="n">
        <f aca="false">M182-K183</f>
        <v>3777.75677890757</v>
      </c>
      <c r="O183" s="21" t="n">
        <f aca="false">O182</f>
        <v>330.666666666667</v>
      </c>
      <c r="P183" s="21" t="n">
        <f aca="false">P182</f>
        <v>150</v>
      </c>
      <c r="Q183" s="21" t="n">
        <f aca="false">D183+J183</f>
        <v>1168.80085222884</v>
      </c>
      <c r="R183" s="21" t="n">
        <f aca="false">+K183+E183</f>
        <v>863.338909229077</v>
      </c>
      <c r="S183" s="27" t="n">
        <f aca="false">+O183+P183+Q183+R183</f>
        <v>2512.80642812459</v>
      </c>
      <c r="T183" s="18" t="n">
        <f aca="false">+T182+E183+K183</f>
        <v>85005.7745410468</v>
      </c>
      <c r="U183" s="21" t="n">
        <f aca="false">Q183/(1+$C$4/12)^B183</f>
        <v>375.221599970386</v>
      </c>
      <c r="V183" s="21" t="n">
        <f aca="false">R183/(1+$C$4/12)^B183</f>
        <v>277.15877022153</v>
      </c>
      <c r="W183" s="18"/>
      <c r="X183" s="21" t="n">
        <f aca="false">W183/(1+$C$4/12)^$B183</f>
        <v>0</v>
      </c>
      <c r="Y183" s="18" t="n">
        <f aca="false">S183-W183</f>
        <v>2512.80642812459</v>
      </c>
      <c r="Z183" s="21" t="n">
        <f aca="false">Y183/(1+$C$4/12)^$B183</f>
        <v>806.689391592071</v>
      </c>
      <c r="AA183" s="21" t="n">
        <f aca="false">+U183+V183+AA182</f>
        <v>206963.908689902</v>
      </c>
    </row>
    <row r="184" customFormat="false" ht="12.75" hidden="false" customHeight="false" outlineLevel="0" collapsed="false">
      <c r="B184" s="29" t="n">
        <f aca="false">+B183+1</f>
        <v>172</v>
      </c>
      <c r="C184" s="23" t="n">
        <f aca="false">$C$3</f>
        <v>0.07875</v>
      </c>
      <c r="D184" s="24" t="n">
        <f aca="false">G183*C184/12</f>
        <v>1131.8112007128</v>
      </c>
      <c r="E184" s="24" t="n">
        <f aca="false">F184-D184</f>
        <v>463.341462033733</v>
      </c>
      <c r="F184" s="24" t="n">
        <f aca="false">F183</f>
        <v>1595.15266274653</v>
      </c>
      <c r="G184" s="24" t="n">
        <f aca="false">G183-E184</f>
        <v>172003.127218012</v>
      </c>
      <c r="I184" s="23" t="n">
        <f aca="false">I183</f>
        <v>0.0975</v>
      </c>
      <c r="J184" s="24" t="n">
        <f aca="false">M183*I184/12</f>
        <v>30.694273828624</v>
      </c>
      <c r="K184" s="24" t="n">
        <f aca="false">L184-J184</f>
        <v>406.292824882763</v>
      </c>
      <c r="L184" s="24" t="n">
        <f aca="false">L183</f>
        <v>436.987098711387</v>
      </c>
      <c r="M184" s="24" t="n">
        <f aca="false">M183-K184</f>
        <v>3371.4639540248</v>
      </c>
      <c r="O184" s="21" t="n">
        <f aca="false">O183</f>
        <v>330.666666666667</v>
      </c>
      <c r="P184" s="21" t="n">
        <f aca="false">P183</f>
        <v>150</v>
      </c>
      <c r="Q184" s="21" t="n">
        <f aca="false">D184+J184</f>
        <v>1162.50547454142</v>
      </c>
      <c r="R184" s="21" t="n">
        <f aca="false">+K184+E184</f>
        <v>869.634286916496</v>
      </c>
      <c r="S184" s="27" t="n">
        <f aca="false">+O184+P184+Q184+R184</f>
        <v>2512.80642812459</v>
      </c>
      <c r="T184" s="18" t="n">
        <f aca="false">+T183+E184+K184</f>
        <v>85875.4088279633</v>
      </c>
      <c r="U184" s="21" t="n">
        <f aca="false">Q184/(1+$C$4/12)^B184</f>
        <v>370.729059928558</v>
      </c>
      <c r="V184" s="21" t="n">
        <f aca="false">R184/(1+$C$4/12)^B184</f>
        <v>277.330910460763</v>
      </c>
      <c r="W184" s="18"/>
      <c r="X184" s="21" t="n">
        <f aca="false">W184/(1+$C$4/12)^$B184</f>
        <v>0</v>
      </c>
      <c r="Y184" s="18" t="n">
        <f aca="false">S184-W184</f>
        <v>2512.80642812459</v>
      </c>
      <c r="Z184" s="21" t="n">
        <f aca="false">Y184/(1+$C$4/12)^$B184</f>
        <v>801.347077740467</v>
      </c>
      <c r="AA184" s="21" t="n">
        <f aca="false">+U184+V184+AA183</f>
        <v>207611.968660292</v>
      </c>
    </row>
    <row r="185" customFormat="false" ht="12.75" hidden="false" customHeight="false" outlineLevel="0" collapsed="false">
      <c r="B185" s="29" t="n">
        <f aca="false">+B184+1</f>
        <v>173</v>
      </c>
      <c r="C185" s="23" t="n">
        <f aca="false">$C$3</f>
        <v>0.07875</v>
      </c>
      <c r="D185" s="24" t="n">
        <f aca="false">G184*C185/12</f>
        <v>1128.7705223682</v>
      </c>
      <c r="E185" s="24" t="n">
        <f aca="false">F185-D185</f>
        <v>466.382140378329</v>
      </c>
      <c r="F185" s="24" t="n">
        <f aca="false">F184</f>
        <v>1595.15266274653</v>
      </c>
      <c r="G185" s="24" t="n">
        <f aca="false">G184-E185</f>
        <v>171536.745077633</v>
      </c>
      <c r="I185" s="23" t="n">
        <f aca="false">I184</f>
        <v>0.0975</v>
      </c>
      <c r="J185" s="24" t="n">
        <f aca="false">M184*I185/12</f>
        <v>27.3931446264515</v>
      </c>
      <c r="K185" s="24" t="n">
        <f aca="false">L185-J185</f>
        <v>409.593954084935</v>
      </c>
      <c r="L185" s="24" t="n">
        <f aca="false">L184</f>
        <v>436.987098711387</v>
      </c>
      <c r="M185" s="24" t="n">
        <f aca="false">M184-K185</f>
        <v>2961.86999993987</v>
      </c>
      <c r="O185" s="21" t="n">
        <f aca="false">O184</f>
        <v>330.666666666667</v>
      </c>
      <c r="P185" s="21" t="n">
        <f aca="false">P184</f>
        <v>150</v>
      </c>
      <c r="Q185" s="21" t="n">
        <f aca="false">D185+J185</f>
        <v>1156.16366699465</v>
      </c>
      <c r="R185" s="21" t="n">
        <f aca="false">+K185+E185</f>
        <v>875.976094463265</v>
      </c>
      <c r="S185" s="27" t="n">
        <f aca="false">+O185+P185+Q185+R185</f>
        <v>2512.80642812459</v>
      </c>
      <c r="T185" s="18" t="n">
        <f aca="false">+T184+E185+K185</f>
        <v>86751.3849224265</v>
      </c>
      <c r="U185" s="21" t="n">
        <f aca="false">Q185/(1+$C$4/12)^B185</f>
        <v>366.264858695829</v>
      </c>
      <c r="V185" s="21" t="n">
        <f aca="false">R185/(1+$C$4/12)^B185</f>
        <v>277.503323810119</v>
      </c>
      <c r="W185" s="18"/>
      <c r="X185" s="21" t="n">
        <f aca="false">W185/(1+$C$4/12)^$B185</f>
        <v>0</v>
      </c>
      <c r="Y185" s="18" t="n">
        <f aca="false">S185-W185</f>
        <v>2512.80642812459</v>
      </c>
      <c r="Z185" s="21" t="n">
        <f aca="false">Y185/(1+$C$4/12)^$B185</f>
        <v>796.040143450795</v>
      </c>
      <c r="AA185" s="21" t="n">
        <f aca="false">+U185+V185+AA184</f>
        <v>208255.736842798</v>
      </c>
    </row>
    <row r="186" customFormat="false" ht="12.75" hidden="false" customHeight="false" outlineLevel="0" collapsed="false">
      <c r="B186" s="29" t="n">
        <f aca="false">+B185+1</f>
        <v>174</v>
      </c>
      <c r="C186" s="23" t="n">
        <f aca="false">$C$3</f>
        <v>0.07875</v>
      </c>
      <c r="D186" s="24" t="n">
        <f aca="false">G185*C186/12</f>
        <v>1125.70988957197</v>
      </c>
      <c r="E186" s="24" t="n">
        <f aca="false">F186-D186</f>
        <v>469.442773174562</v>
      </c>
      <c r="F186" s="24" t="n">
        <f aca="false">F185</f>
        <v>1595.15266274653</v>
      </c>
      <c r="G186" s="24" t="n">
        <f aca="false">G185-E186</f>
        <v>171067.302304459</v>
      </c>
      <c r="I186" s="23" t="n">
        <f aca="false">I185</f>
        <v>0.0975</v>
      </c>
      <c r="J186" s="24" t="n">
        <f aca="false">M185*I186/12</f>
        <v>24.0651937495114</v>
      </c>
      <c r="K186" s="24" t="n">
        <f aca="false">L186-J186</f>
        <v>412.921904961876</v>
      </c>
      <c r="L186" s="24" t="n">
        <f aca="false">L185</f>
        <v>436.987098711387</v>
      </c>
      <c r="M186" s="24" t="n">
        <f aca="false">M185-K186</f>
        <v>2548.94809497799</v>
      </c>
      <c r="O186" s="21" t="n">
        <f aca="false">O185</f>
        <v>330.666666666667</v>
      </c>
      <c r="P186" s="21" t="n">
        <f aca="false">P185</f>
        <v>150</v>
      </c>
      <c r="Q186" s="21" t="n">
        <f aca="false">D186+J186</f>
        <v>1149.77508332148</v>
      </c>
      <c r="R186" s="21" t="n">
        <f aca="false">+K186+E186</f>
        <v>882.364678136437</v>
      </c>
      <c r="S186" s="27" t="n">
        <f aca="false">+O186+P186+Q186+R186</f>
        <v>2512.80642812459</v>
      </c>
      <c r="T186" s="18" t="n">
        <f aca="false">+T185+E186+K186</f>
        <v>87633.749600563</v>
      </c>
      <c r="U186" s="21" t="n">
        <f aca="false">Q186/(1+$C$4/12)^B186</f>
        <v>361.828806396099</v>
      </c>
      <c r="V186" s="21" t="n">
        <f aca="false">R186/(1+$C$4/12)^B186</f>
        <v>277.676010662789</v>
      </c>
      <c r="W186" s="18"/>
      <c r="X186" s="21" t="n">
        <f aca="false">W186/(1+$C$4/12)^$B186</f>
        <v>0</v>
      </c>
      <c r="Y186" s="18" t="n">
        <f aca="false">S186-W186</f>
        <v>2512.80642812459</v>
      </c>
      <c r="Z186" s="21" t="n">
        <f aca="false">Y186/(1+$C$4/12)^$B186</f>
        <v>790.76835442132</v>
      </c>
      <c r="AA186" s="21" t="n">
        <f aca="false">+U186+V186+AA185</f>
        <v>208895.241659857</v>
      </c>
    </row>
    <row r="187" customFormat="false" ht="12.75" hidden="false" customHeight="false" outlineLevel="0" collapsed="false">
      <c r="B187" s="29" t="n">
        <f aca="false">+B186+1</f>
        <v>175</v>
      </c>
      <c r="C187" s="23" t="n">
        <f aca="false">$C$3</f>
        <v>0.07875</v>
      </c>
      <c r="D187" s="24" t="n">
        <f aca="false">G186*C187/12</f>
        <v>1122.62917137301</v>
      </c>
      <c r="E187" s="24" t="n">
        <f aca="false">F187-D187</f>
        <v>472.52349137352</v>
      </c>
      <c r="F187" s="24" t="n">
        <f aca="false">F186</f>
        <v>1595.15266274653</v>
      </c>
      <c r="G187" s="24" t="n">
        <f aca="false">G186-E187</f>
        <v>170594.778813085</v>
      </c>
      <c r="I187" s="23" t="n">
        <f aca="false">I186</f>
        <v>0.0975</v>
      </c>
      <c r="J187" s="24" t="n">
        <f aca="false">M186*I187/12</f>
        <v>20.7102032716962</v>
      </c>
      <c r="K187" s="24" t="n">
        <f aca="false">L187-J187</f>
        <v>416.276895439691</v>
      </c>
      <c r="L187" s="24" t="n">
        <f aca="false">L186</f>
        <v>436.987098711387</v>
      </c>
      <c r="M187" s="24" t="n">
        <f aca="false">M186-K187</f>
        <v>2132.6711995383</v>
      </c>
      <c r="O187" s="21" t="n">
        <f aca="false">O186</f>
        <v>330.666666666667</v>
      </c>
      <c r="P187" s="21" t="n">
        <f aca="false">P186</f>
        <v>150</v>
      </c>
      <c r="Q187" s="21" t="n">
        <f aca="false">D187+J187</f>
        <v>1143.33937464471</v>
      </c>
      <c r="R187" s="21" t="n">
        <f aca="false">+K187+E187</f>
        <v>888.800386813211</v>
      </c>
      <c r="S187" s="27" t="n">
        <f aca="false">+O187+P187+Q187+R187</f>
        <v>2512.80642812459</v>
      </c>
      <c r="T187" s="18" t="n">
        <f aca="false">+T186+E187+K187</f>
        <v>88522.5499873762</v>
      </c>
      <c r="U187" s="21" t="n">
        <f aca="false">Q187/(1+$C$4/12)^B187</f>
        <v>357.420714407551</v>
      </c>
      <c r="V187" s="21" t="n">
        <f aca="false">R187/(1+$C$4/12)^B187</f>
        <v>277.848971412537</v>
      </c>
      <c r="W187" s="18"/>
      <c r="X187" s="21" t="n">
        <f aca="false">W187/(1+$C$4/12)^$B187</f>
        <v>0</v>
      </c>
      <c r="Y187" s="18" t="n">
        <f aca="false">S187-W187</f>
        <v>2512.80642812459</v>
      </c>
      <c r="Z187" s="21" t="n">
        <f aca="false">Y187/(1+$C$4/12)^$B187</f>
        <v>785.531477901974</v>
      </c>
      <c r="AA187" s="21" t="n">
        <f aca="false">+U187+V187+AA186</f>
        <v>209530.511345677</v>
      </c>
    </row>
    <row r="188" customFormat="false" ht="12.75" hidden="false" customHeight="false" outlineLevel="0" collapsed="false">
      <c r="B188" s="29" t="n">
        <f aca="false">+B187+1</f>
        <v>176</v>
      </c>
      <c r="C188" s="23" t="n">
        <f aca="false">$C$3</f>
        <v>0.07875</v>
      </c>
      <c r="D188" s="24" t="n">
        <f aca="false">G187*C188/12</f>
        <v>1119.52823596087</v>
      </c>
      <c r="E188" s="24" t="n">
        <f aca="false">F188-D188</f>
        <v>475.624426785659</v>
      </c>
      <c r="F188" s="24" t="n">
        <f aca="false">F187</f>
        <v>1595.15266274653</v>
      </c>
      <c r="G188" s="24" t="n">
        <f aca="false">G187-E188</f>
        <v>170119.1543863</v>
      </c>
      <c r="I188" s="23" t="n">
        <f aca="false">I187</f>
        <v>0.0975</v>
      </c>
      <c r="J188" s="24" t="n">
        <f aca="false">M187*I188/12</f>
        <v>17.3279534962487</v>
      </c>
      <c r="K188" s="24" t="n">
        <f aca="false">L188-J188</f>
        <v>419.659145215138</v>
      </c>
      <c r="L188" s="24" t="n">
        <f aca="false">L187</f>
        <v>436.987098711387</v>
      </c>
      <c r="M188" s="24" t="n">
        <f aca="false">M187-K188</f>
        <v>1713.01205432316</v>
      </c>
      <c r="O188" s="21" t="n">
        <f aca="false">O187</f>
        <v>330.666666666667</v>
      </c>
      <c r="P188" s="21" t="n">
        <f aca="false">P187</f>
        <v>150</v>
      </c>
      <c r="Q188" s="21" t="n">
        <f aca="false">D188+J188</f>
        <v>1136.85618945712</v>
      </c>
      <c r="R188" s="21" t="n">
        <f aca="false">+K188+E188</f>
        <v>895.283572000797</v>
      </c>
      <c r="S188" s="27" t="n">
        <f aca="false">+O188+P188+Q188+R188</f>
        <v>2512.80642812459</v>
      </c>
      <c r="T188" s="18" t="n">
        <f aca="false">+T187+E188+K188</f>
        <v>89417.8335593769</v>
      </c>
      <c r="U188" s="21" t="n">
        <f aca="false">Q188/(1+$C$4/12)^B188</f>
        <v>353.040395354341</v>
      </c>
      <c r="V188" s="21" t="n">
        <f aca="false">R188/(1+$C$4/12)^B188</f>
        <v>278.022206453694</v>
      </c>
      <c r="W188" s="18"/>
      <c r="X188" s="21" t="n">
        <f aca="false">W188/(1+$C$4/12)^$B188</f>
        <v>0</v>
      </c>
      <c r="Y188" s="18" t="n">
        <f aca="false">S188-W188</f>
        <v>2512.80642812459</v>
      </c>
      <c r="Z188" s="21" t="n">
        <f aca="false">Y188/(1+$C$4/12)^$B188</f>
        <v>780.32928268408</v>
      </c>
      <c r="AA188" s="21" t="n">
        <f aca="false">+U188+V188+AA187</f>
        <v>210161.573947485</v>
      </c>
    </row>
    <row r="189" customFormat="false" ht="12.75" hidden="false" customHeight="false" outlineLevel="0" collapsed="false">
      <c r="B189" s="29" t="n">
        <f aca="false">+B188+1</f>
        <v>177</v>
      </c>
      <c r="C189" s="23" t="n">
        <f aca="false">$C$3</f>
        <v>0.07875</v>
      </c>
      <c r="D189" s="24" t="n">
        <f aca="false">G188*C189/12</f>
        <v>1116.40695066009</v>
      </c>
      <c r="E189" s="24" t="n">
        <f aca="false">F189-D189</f>
        <v>478.74571208644</v>
      </c>
      <c r="F189" s="24" t="n">
        <f aca="false">F188</f>
        <v>1595.15266274653</v>
      </c>
      <c r="G189" s="24" t="n">
        <f aca="false">G188-E189</f>
        <v>169640.408674213</v>
      </c>
      <c r="I189" s="23" t="n">
        <f aca="false">I188</f>
        <v>0.0975</v>
      </c>
      <c r="J189" s="24" t="n">
        <f aca="false">M188*I189/12</f>
        <v>13.9182229413757</v>
      </c>
      <c r="K189" s="24" t="n">
        <f aca="false">L189-J189</f>
        <v>423.068875770011</v>
      </c>
      <c r="L189" s="24" t="n">
        <f aca="false">L188</f>
        <v>436.987098711387</v>
      </c>
      <c r="M189" s="24" t="n">
        <f aca="false">M188-K189</f>
        <v>1289.94317855315</v>
      </c>
      <c r="O189" s="21" t="n">
        <f aca="false">O188</f>
        <v>330.666666666667</v>
      </c>
      <c r="P189" s="21" t="n">
        <f aca="false">P188</f>
        <v>150</v>
      </c>
      <c r="Q189" s="21" t="n">
        <f aca="false">D189+J189</f>
        <v>1130.32517360147</v>
      </c>
      <c r="R189" s="21" t="n">
        <f aca="false">+K189+E189</f>
        <v>901.814587856451</v>
      </c>
      <c r="S189" s="27" t="n">
        <f aca="false">+O189+P189+Q189+R189</f>
        <v>2512.80642812459</v>
      </c>
      <c r="T189" s="18" t="n">
        <f aca="false">+T188+E189+K189</f>
        <v>90319.6481472334</v>
      </c>
      <c r="U189" s="21" t="n">
        <f aca="false">Q189/(1+$C$4/12)^B189</f>
        <v>348.68766309834</v>
      </c>
      <c r="V189" s="21" t="n">
        <f aca="false">R189/(1+$C$4/12)^B189</f>
        <v>278.195716181164</v>
      </c>
      <c r="W189" s="18"/>
      <c r="X189" s="21" t="n">
        <f aca="false">W189/(1+$C$4/12)^$B189</f>
        <v>0</v>
      </c>
      <c r="Y189" s="18" t="n">
        <f aca="false">S189-W189</f>
        <v>2512.80642812459</v>
      </c>
      <c r="Z189" s="21" t="n">
        <f aca="false">Y189/(1+$C$4/12)^$B189</f>
        <v>775.161539090146</v>
      </c>
      <c r="AA189" s="21" t="n">
        <f aca="false">+U189+V189+AA188</f>
        <v>210788.457326764</v>
      </c>
    </row>
    <row r="190" customFormat="false" ht="12.75" hidden="false" customHeight="false" outlineLevel="0" collapsed="false">
      <c r="B190" s="29" t="n">
        <f aca="false">+B189+1</f>
        <v>178</v>
      </c>
      <c r="C190" s="23" t="n">
        <f aca="false">$C$3</f>
        <v>0.07875</v>
      </c>
      <c r="D190" s="24" t="n">
        <f aca="false">G189*C190/12</f>
        <v>1113.26518192452</v>
      </c>
      <c r="E190" s="24" t="n">
        <f aca="false">F190-D190</f>
        <v>481.887480822007</v>
      </c>
      <c r="F190" s="24" t="n">
        <f aca="false">F189</f>
        <v>1595.15266274653</v>
      </c>
      <c r="G190" s="24" t="n">
        <f aca="false">G189-E190</f>
        <v>169158.521193391</v>
      </c>
      <c r="I190" s="23" t="n">
        <f aca="false">I189</f>
        <v>0.0975</v>
      </c>
      <c r="J190" s="24" t="n">
        <f aca="false">M189*I190/12</f>
        <v>10.4807883257444</v>
      </c>
      <c r="K190" s="24" t="n">
        <f aca="false">L190-J190</f>
        <v>426.506310385643</v>
      </c>
      <c r="L190" s="24" t="n">
        <f aca="false">L189</f>
        <v>436.987098711387</v>
      </c>
      <c r="M190" s="24" t="n">
        <f aca="false">M189-K190</f>
        <v>863.436868167509</v>
      </c>
      <c r="O190" s="21" t="n">
        <f aca="false">O189</f>
        <v>330.666666666667</v>
      </c>
      <c r="P190" s="21" t="n">
        <f aca="false">P189</f>
        <v>150</v>
      </c>
      <c r="Q190" s="21" t="n">
        <f aca="false">D190+J190</f>
        <v>1123.74597025027</v>
      </c>
      <c r="R190" s="21" t="n">
        <f aca="false">+K190+E190</f>
        <v>908.393791207649</v>
      </c>
      <c r="S190" s="27" t="n">
        <f aca="false">+O190+P190+Q190+R190</f>
        <v>2512.80642812459</v>
      </c>
      <c r="T190" s="18" t="n">
        <f aca="false">+T189+E190+K190</f>
        <v>91228.0419384411</v>
      </c>
      <c r="U190" s="21" t="n">
        <f aca="false">Q190/(1+$C$4/12)^B190</f>
        <v>344.362332730938</v>
      </c>
      <c r="V190" s="21" t="n">
        <f aca="false">R190/(1+$C$4/12)^B190</f>
        <v>278.369500990424</v>
      </c>
      <c r="W190" s="18"/>
      <c r="X190" s="21" t="n">
        <f aca="false">W190/(1+$C$4/12)^$B190</f>
        <v>0</v>
      </c>
      <c r="Y190" s="18" t="n">
        <f aca="false">S190-W190</f>
        <v>2512.80642812459</v>
      </c>
      <c r="Z190" s="21" t="n">
        <f aca="false">Y190/(1+$C$4/12)^$B190</f>
        <v>770.028018963721</v>
      </c>
      <c r="AA190" s="21" t="n">
        <f aca="false">+U190+V190+AA189</f>
        <v>211411.189160486</v>
      </c>
    </row>
    <row r="191" customFormat="false" ht="12.75" hidden="false" customHeight="false" outlineLevel="0" collapsed="false">
      <c r="B191" s="29" t="n">
        <f aca="false">+B190+1</f>
        <v>179</v>
      </c>
      <c r="C191" s="23" t="n">
        <f aca="false">$C$3</f>
        <v>0.07875</v>
      </c>
      <c r="D191" s="24" t="n">
        <f aca="false">G190*C191/12</f>
        <v>1110.10279533163</v>
      </c>
      <c r="E191" s="24" t="n">
        <f aca="false">F191-D191</f>
        <v>485.049867414901</v>
      </c>
      <c r="F191" s="24" t="n">
        <f aca="false">F190</f>
        <v>1595.15266274653</v>
      </c>
      <c r="G191" s="24" t="n">
        <f aca="false">G190-E191</f>
        <v>168673.471325976</v>
      </c>
      <c r="I191" s="23" t="n">
        <f aca="false">I190</f>
        <v>0.0975</v>
      </c>
      <c r="J191" s="24" t="n">
        <f aca="false">M190*I191/12</f>
        <v>7.01542455386101</v>
      </c>
      <c r="K191" s="24" t="n">
        <f aca="false">L191-J191</f>
        <v>429.971674157526</v>
      </c>
      <c r="L191" s="24" t="n">
        <f aca="false">L190</f>
        <v>436.987098711387</v>
      </c>
      <c r="M191" s="24" t="n">
        <f aca="false">M190-K191</f>
        <v>433.465194009983</v>
      </c>
      <c r="O191" s="21" t="n">
        <f aca="false">O190</f>
        <v>330.666666666667</v>
      </c>
      <c r="P191" s="21" t="n">
        <f aca="false">P190</f>
        <v>150</v>
      </c>
      <c r="Q191" s="21" t="n">
        <f aca="false">D191+J191</f>
        <v>1117.11821988549</v>
      </c>
      <c r="R191" s="21" t="n">
        <f aca="false">+K191+E191</f>
        <v>915.021541572427</v>
      </c>
      <c r="S191" s="27" t="n">
        <f aca="false">+O191+P191+Q191+R191</f>
        <v>2512.80642812459</v>
      </c>
      <c r="T191" s="18" t="n">
        <f aca="false">+T190+E191+K191</f>
        <v>92143.0634800135</v>
      </c>
      <c r="U191" s="21" t="n">
        <f aca="false">Q191/(1+$C$4/12)^B191</f>
        <v>340.06422056489</v>
      </c>
      <c r="V191" s="21" t="n">
        <f aca="false">R191/(1+$C$4/12)^B191</f>
        <v>278.543561277523</v>
      </c>
      <c r="W191" s="18"/>
      <c r="X191" s="21" t="n">
        <f aca="false">W191/(1+$C$4/12)^$B191</f>
        <v>0</v>
      </c>
      <c r="Y191" s="18" t="n">
        <f aca="false">S191-W191</f>
        <v>2512.80642812459</v>
      </c>
      <c r="Z191" s="21" t="n">
        <f aca="false">Y191/(1+$C$4/12)^$B191</f>
        <v>764.928495659325</v>
      </c>
      <c r="AA191" s="21" t="n">
        <f aca="false">+U191+V191+AA190</f>
        <v>212029.796942328</v>
      </c>
    </row>
    <row r="192" customFormat="false" ht="12.75" hidden="false" customHeight="false" outlineLevel="0" collapsed="false">
      <c r="B192" s="29" t="n">
        <f aca="false">+B191+1</f>
        <v>180</v>
      </c>
      <c r="C192" s="23" t="n">
        <f aca="false">$C$3</f>
        <v>0.07875</v>
      </c>
      <c r="D192" s="24" t="n">
        <f aca="false">G191*C192/12</f>
        <v>1106.91965557672</v>
      </c>
      <c r="E192" s="24" t="n">
        <f aca="false">F192-D192</f>
        <v>488.233007169812</v>
      </c>
      <c r="F192" s="24" t="n">
        <f aca="false">F191</f>
        <v>1595.15266274653</v>
      </c>
      <c r="G192" s="24" t="n">
        <f aca="false">G191-E192</f>
        <v>168185.238318807</v>
      </c>
      <c r="I192" s="23" t="n">
        <f aca="false">I191</f>
        <v>0.0975</v>
      </c>
      <c r="J192" s="24" t="n">
        <f aca="false">M191*I192/12</f>
        <v>3.52190470133111</v>
      </c>
      <c r="K192" s="24" t="n">
        <f aca="false">L192-J192</f>
        <v>433.465194010056</v>
      </c>
      <c r="L192" s="24" t="n">
        <f aca="false">L191</f>
        <v>436.987098711387</v>
      </c>
      <c r="M192" s="24" t="n">
        <f aca="false">M191-K192</f>
        <v>-7.28164195606951E-011</v>
      </c>
      <c r="O192" s="21" t="n">
        <f aca="false">O191</f>
        <v>330.666666666667</v>
      </c>
      <c r="P192" s="21" t="n">
        <f aca="false">P191</f>
        <v>150</v>
      </c>
      <c r="Q192" s="21" t="n">
        <f aca="false">D192+J192</f>
        <v>1110.44156027805</v>
      </c>
      <c r="R192" s="21" t="n">
        <f aca="false">+K192+E192</f>
        <v>921.698201179867</v>
      </c>
      <c r="S192" s="27" t="n">
        <f aca="false">+O192+P192+Q192+R192</f>
        <v>2512.80642812459</v>
      </c>
      <c r="T192" s="18" t="n">
        <f aca="false">+T191+E192+K192</f>
        <v>93064.7616811933</v>
      </c>
      <c r="U192" s="21" t="n">
        <f aca="false">Q192/(1+$C$4/12)^B192</f>
        <v>335.793144126226</v>
      </c>
      <c r="V192" s="21" t="n">
        <f aca="false">R192/(1+$C$4/12)^B192</f>
        <v>278.717897439084</v>
      </c>
      <c r="W192" s="15" t="n">
        <f aca="false">(SUM(O181:O192)+SUM(Q181:Q192))*0.35</f>
        <v>6203.18138968443</v>
      </c>
      <c r="X192" s="21" t="n">
        <f aca="false">W192/(1+$C$4/12)^$B192</f>
        <v>1875.81756387599</v>
      </c>
      <c r="Y192" s="18" t="n">
        <f aca="false">S192-W192</f>
        <v>-3690.37496155984</v>
      </c>
      <c r="Z192" s="21" t="n">
        <f aca="false">Y192/(1+$C$4/12)^$B192</f>
        <v>-1115.95481984355</v>
      </c>
      <c r="AA192" s="21" t="n">
        <f aca="false">+U192+V192+AA191</f>
        <v>212644.307983893</v>
      </c>
    </row>
    <row r="193" customFormat="false" ht="12.75" hidden="false" customHeight="false" outlineLevel="0" collapsed="false">
      <c r="A193" s="0" t="s">
        <v>54</v>
      </c>
      <c r="B193" s="29" t="n">
        <f aca="false">+B192+1</f>
        <v>181</v>
      </c>
      <c r="C193" s="23" t="n">
        <f aca="false">$C$3</f>
        <v>0.07875</v>
      </c>
      <c r="D193" s="24" t="n">
        <f aca="false">G192*C193/12</f>
        <v>1103.71562646717</v>
      </c>
      <c r="E193" s="24" t="n">
        <f aca="false">F193-D193</f>
        <v>491.437036279363</v>
      </c>
      <c r="F193" s="24" t="n">
        <f aca="false">F192</f>
        <v>1595.15266274653</v>
      </c>
      <c r="G193" s="24" t="n">
        <f aca="false">G192-E193</f>
        <v>167693.801282527</v>
      </c>
      <c r="I193" s="23"/>
      <c r="J193" s="24"/>
      <c r="K193" s="24"/>
      <c r="L193" s="24"/>
      <c r="M193" s="24"/>
      <c r="O193" s="21" t="n">
        <f aca="false">O192</f>
        <v>330.666666666667</v>
      </c>
      <c r="P193" s="21" t="n">
        <f aca="false">P192</f>
        <v>150</v>
      </c>
      <c r="Q193" s="21" t="n">
        <f aca="false">D193+J193</f>
        <v>1103.71562646717</v>
      </c>
      <c r="R193" s="21" t="n">
        <f aca="false">+K193+E193</f>
        <v>491.437036279363</v>
      </c>
      <c r="S193" s="27" t="n">
        <f aca="false">+O193+P193+Q193+R193</f>
        <v>2075.8193294132</v>
      </c>
      <c r="T193" s="18" t="n">
        <f aca="false">+T192+E193+K193</f>
        <v>93556.1987174727</v>
      </c>
      <c r="U193" s="21" t="n">
        <f aca="false">Q193/(1+$C$4/12)^B193</f>
        <v>331.548922146214</v>
      </c>
      <c r="V193" s="21" t="n">
        <f aca="false">R193/(1+$C$4/12)^B193</f>
        <v>147.624456675208</v>
      </c>
      <c r="W193" s="18"/>
      <c r="X193" s="21" t="n">
        <f aca="false">W193/(1+$C$4/12)^$B193</f>
        <v>0</v>
      </c>
      <c r="Y193" s="18" t="n">
        <f aca="false">S193-W193</f>
        <v>2075.8193294132</v>
      </c>
      <c r="Z193" s="21" t="n">
        <f aca="false">Y193/(1+$C$4/12)^$B193</f>
        <v>623.56248723248</v>
      </c>
      <c r="AA193" s="21" t="n">
        <f aca="false">+U193+V193+AA192</f>
        <v>213123.481362715</v>
      </c>
    </row>
    <row r="194" customFormat="false" ht="12.75" hidden="false" customHeight="false" outlineLevel="0" collapsed="false">
      <c r="B194" s="29" t="n">
        <f aca="false">+B193+1</f>
        <v>182</v>
      </c>
      <c r="C194" s="23" t="n">
        <f aca="false">$C$3</f>
        <v>0.07875</v>
      </c>
      <c r="D194" s="24" t="n">
        <f aca="false">G193*C194/12</f>
        <v>1100.49057091658</v>
      </c>
      <c r="E194" s="24" t="n">
        <f aca="false">F194-D194</f>
        <v>494.662091829947</v>
      </c>
      <c r="F194" s="24" t="n">
        <f aca="false">F193</f>
        <v>1595.15266274653</v>
      </c>
      <c r="G194" s="24" t="n">
        <f aca="false">G193-E194</f>
        <v>167199.139190697</v>
      </c>
      <c r="I194" s="23"/>
      <c r="J194" s="24"/>
      <c r="K194" s="24"/>
      <c r="L194" s="24"/>
      <c r="M194" s="24"/>
      <c r="O194" s="21" t="n">
        <f aca="false">O193</f>
        <v>330.666666666667</v>
      </c>
      <c r="P194" s="21" t="n">
        <f aca="false">P193</f>
        <v>150</v>
      </c>
      <c r="Q194" s="21" t="n">
        <f aca="false">D194+J194</f>
        <v>1100.49057091658</v>
      </c>
      <c r="R194" s="21" t="n">
        <f aca="false">+K194+E194</f>
        <v>494.662091829947</v>
      </c>
      <c r="S194" s="27" t="n">
        <f aca="false">+O194+P194+Q194+R194</f>
        <v>2075.8193294132</v>
      </c>
      <c r="T194" s="18" t="n">
        <f aca="false">+T193+E194+K194</f>
        <v>94050.8608093026</v>
      </c>
      <c r="U194" s="21" t="n">
        <f aca="false">Q194/(1+$C$4/12)^B194</f>
        <v>328.390864221142</v>
      </c>
      <c r="V194" s="21" t="n">
        <f aca="false">R194/(1+$C$4/12)^B194</f>
        <v>147.609180965701</v>
      </c>
      <c r="W194" s="18"/>
      <c r="X194" s="21" t="n">
        <f aca="false">W194/(1+$C$4/12)^$B194</f>
        <v>0</v>
      </c>
      <c r="Y194" s="18" t="n">
        <f aca="false">S194-W194</f>
        <v>2075.8193294132</v>
      </c>
      <c r="Z194" s="21" t="n">
        <f aca="false">Y194/(1+$C$4/12)^$B194</f>
        <v>619.432934336901</v>
      </c>
      <c r="AA194" s="21" t="n">
        <f aca="false">+U194+V194+AA193</f>
        <v>213599.481407902</v>
      </c>
    </row>
    <row r="195" customFormat="false" ht="12.75" hidden="false" customHeight="false" outlineLevel="0" collapsed="false">
      <c r="B195" s="29" t="n">
        <f aca="false">+B194+1</f>
        <v>183</v>
      </c>
      <c r="C195" s="23" t="n">
        <f aca="false">$C$3</f>
        <v>0.07875</v>
      </c>
      <c r="D195" s="24" t="n">
        <f aca="false">G194*C195/12</f>
        <v>1097.24435093895</v>
      </c>
      <c r="E195" s="24" t="n">
        <f aca="false">F195-D195</f>
        <v>497.908311807581</v>
      </c>
      <c r="F195" s="24" t="n">
        <f aca="false">F194</f>
        <v>1595.15266274653</v>
      </c>
      <c r="G195" s="24" t="n">
        <f aca="false">G194-E195</f>
        <v>166701.23087889</v>
      </c>
      <c r="I195" s="23"/>
      <c r="J195" s="24"/>
      <c r="K195" s="24"/>
      <c r="L195" s="24"/>
      <c r="M195" s="24"/>
      <c r="O195" s="21" t="n">
        <f aca="false">O194</f>
        <v>330.666666666667</v>
      </c>
      <c r="P195" s="21" t="n">
        <f aca="false">P194</f>
        <v>150</v>
      </c>
      <c r="Q195" s="21" t="n">
        <f aca="false">D195+J195</f>
        <v>1097.24435093895</v>
      </c>
      <c r="R195" s="21" t="n">
        <f aca="false">+K195+E195</f>
        <v>497.908311807581</v>
      </c>
      <c r="S195" s="27" t="n">
        <f aca="false">+O195+P195+Q195+R195</f>
        <v>2075.8193294132</v>
      </c>
      <c r="T195" s="18" t="n">
        <f aca="false">+T194+E195+K195</f>
        <v>94548.7691211102</v>
      </c>
      <c r="U195" s="21" t="n">
        <f aca="false">Q195/(1+$C$4/12)^B195</f>
        <v>325.253820169922</v>
      </c>
      <c r="V195" s="21" t="n">
        <f aca="false">R195/(1+$C$4/12)^B195</f>
        <v>147.593906836876</v>
      </c>
      <c r="W195" s="18"/>
      <c r="X195" s="21" t="n">
        <f aca="false">W195/(1+$C$4/12)^$B195</f>
        <v>0</v>
      </c>
      <c r="Y195" s="18" t="n">
        <f aca="false">S195-W195</f>
        <v>2075.8193294132</v>
      </c>
      <c r="Z195" s="21" t="n">
        <f aca="false">Y195/(1+$C$4/12)^$B195</f>
        <v>615.330729473742</v>
      </c>
      <c r="AA195" s="21" t="n">
        <f aca="false">+U195+V195+AA194</f>
        <v>214072.329134908</v>
      </c>
    </row>
    <row r="196" customFormat="false" ht="12.75" hidden="false" customHeight="false" outlineLevel="0" collapsed="false">
      <c r="B196" s="29" t="n">
        <f aca="false">+B195+1</f>
        <v>184</v>
      </c>
      <c r="C196" s="23" t="n">
        <f aca="false">$C$3</f>
        <v>0.07875</v>
      </c>
      <c r="D196" s="24" t="n">
        <f aca="false">G195*C196/12</f>
        <v>1093.97682764271</v>
      </c>
      <c r="E196" s="24" t="n">
        <f aca="false">F196-D196</f>
        <v>501.175835103818</v>
      </c>
      <c r="F196" s="24" t="n">
        <f aca="false">F195</f>
        <v>1595.15266274653</v>
      </c>
      <c r="G196" s="24" t="n">
        <f aca="false">G195-E196</f>
        <v>166200.055043786</v>
      </c>
      <c r="I196" s="23"/>
      <c r="J196" s="24"/>
      <c r="K196" s="24"/>
      <c r="L196" s="24"/>
      <c r="M196" s="24"/>
      <c r="O196" s="21" t="n">
        <f aca="false">O195</f>
        <v>330.666666666667</v>
      </c>
      <c r="P196" s="21" t="n">
        <f aca="false">P195</f>
        <v>150</v>
      </c>
      <c r="Q196" s="21" t="n">
        <f aca="false">D196+J196</f>
        <v>1093.97682764271</v>
      </c>
      <c r="R196" s="21" t="n">
        <f aca="false">+K196+E196</f>
        <v>501.175835103818</v>
      </c>
      <c r="S196" s="27" t="n">
        <f aca="false">+O196+P196+Q196+R196</f>
        <v>2075.8193294132</v>
      </c>
      <c r="T196" s="18" t="n">
        <f aca="false">+T195+E196+K196</f>
        <v>95049.944956214</v>
      </c>
      <c r="U196" s="21" t="n">
        <f aca="false">Q196/(1+$C$4/12)^B196</f>
        <v>322.137650817521</v>
      </c>
      <c r="V196" s="21" t="n">
        <f aca="false">R196/(1+$C$4/12)^B196</f>
        <v>147.578634288569</v>
      </c>
      <c r="W196" s="18"/>
      <c r="X196" s="21" t="n">
        <f aca="false">W196/(1+$C$4/12)^$B196</f>
        <v>0</v>
      </c>
      <c r="Y196" s="18" t="n">
        <f aca="false">S196-W196</f>
        <v>2075.8193294132</v>
      </c>
      <c r="Z196" s="21" t="n">
        <f aca="false">Y196/(1+$C$4/12)^$B196</f>
        <v>611.255691530208</v>
      </c>
      <c r="AA196" s="21" t="n">
        <f aca="false">+U196+V196+AA195</f>
        <v>214542.045420014</v>
      </c>
    </row>
    <row r="197" customFormat="false" ht="12.75" hidden="false" customHeight="false" outlineLevel="0" collapsed="false">
      <c r="B197" s="29" t="n">
        <f aca="false">+B196+1</f>
        <v>185</v>
      </c>
      <c r="C197" s="23" t="n">
        <f aca="false">$C$3</f>
        <v>0.07875</v>
      </c>
      <c r="D197" s="24" t="n">
        <f aca="false">G196*C197/12</f>
        <v>1090.68786122484</v>
      </c>
      <c r="E197" s="24" t="n">
        <f aca="false">F197-D197</f>
        <v>504.464801521687</v>
      </c>
      <c r="F197" s="24" t="n">
        <f aca="false">F196</f>
        <v>1595.15266274653</v>
      </c>
      <c r="G197" s="24" t="n">
        <f aca="false">G196-E197</f>
        <v>165695.590242264</v>
      </c>
      <c r="I197" s="23"/>
      <c r="J197" s="24"/>
      <c r="K197" s="24"/>
      <c r="L197" s="24"/>
      <c r="M197" s="24"/>
      <c r="O197" s="21" t="n">
        <f aca="false">O196</f>
        <v>330.666666666667</v>
      </c>
      <c r="P197" s="21" t="n">
        <f aca="false">P196</f>
        <v>150</v>
      </c>
      <c r="Q197" s="21" t="n">
        <f aca="false">D197+J197</f>
        <v>1090.68786122484</v>
      </c>
      <c r="R197" s="21" t="n">
        <f aca="false">+K197+E197</f>
        <v>504.464801521687</v>
      </c>
      <c r="S197" s="27" t="n">
        <f aca="false">+O197+P197+Q197+R197</f>
        <v>2075.8193294132</v>
      </c>
      <c r="T197" s="18" t="n">
        <f aca="false">+T196+E197+K197</f>
        <v>95554.4097577357</v>
      </c>
      <c r="U197" s="21" t="n">
        <f aca="false">Q197/(1+$C$4/12)^B197</f>
        <v>319.042217910598</v>
      </c>
      <c r="V197" s="21" t="n">
        <f aca="false">R197/(1+$C$4/12)^B197</f>
        <v>147.563363320617</v>
      </c>
      <c r="W197" s="18"/>
      <c r="X197" s="21" t="n">
        <f aca="false">W197/(1+$C$4/12)^$B197</f>
        <v>0</v>
      </c>
      <c r="Y197" s="18" t="n">
        <f aca="false">S197-W197</f>
        <v>2075.8193294132</v>
      </c>
      <c r="Z197" s="21" t="n">
        <f aca="false">Y197/(1+$C$4/12)^$B197</f>
        <v>607.207640592922</v>
      </c>
      <c r="AA197" s="21" t="n">
        <f aca="false">+U197+V197+AA196</f>
        <v>215008.651001246</v>
      </c>
    </row>
    <row r="198" customFormat="false" ht="12.75" hidden="false" customHeight="false" outlineLevel="0" collapsed="false">
      <c r="B198" s="29" t="n">
        <f aca="false">+B197+1</f>
        <v>186</v>
      </c>
      <c r="C198" s="23" t="n">
        <f aca="false">$C$3</f>
        <v>0.07875</v>
      </c>
      <c r="D198" s="24" t="n">
        <f aca="false">G197*C198/12</f>
        <v>1087.37731096486</v>
      </c>
      <c r="E198" s="24" t="n">
        <f aca="false">F198-D198</f>
        <v>507.775351781673</v>
      </c>
      <c r="F198" s="24" t="n">
        <f aca="false">F197</f>
        <v>1595.15266274653</v>
      </c>
      <c r="G198" s="24" t="n">
        <f aca="false">G197-E198</f>
        <v>165187.814890483</v>
      </c>
      <c r="I198" s="23"/>
      <c r="J198" s="24"/>
      <c r="K198" s="24"/>
      <c r="L198" s="24"/>
      <c r="M198" s="24"/>
      <c r="O198" s="21" t="n">
        <f aca="false">O197</f>
        <v>330.666666666667</v>
      </c>
      <c r="P198" s="21" t="n">
        <f aca="false">P197</f>
        <v>150</v>
      </c>
      <c r="Q198" s="21" t="n">
        <f aca="false">D198+J198</f>
        <v>1087.37731096486</v>
      </c>
      <c r="R198" s="21" t="n">
        <f aca="false">+K198+E198</f>
        <v>507.775351781673</v>
      </c>
      <c r="S198" s="27" t="n">
        <f aca="false">+O198+P198+Q198+R198</f>
        <v>2075.8193294132</v>
      </c>
      <c r="T198" s="18" t="n">
        <f aca="false">+T197+E198+K198</f>
        <v>96062.1851095174</v>
      </c>
      <c r="U198" s="21" t="n">
        <f aca="false">Q198/(1+$C$4/12)^B198</f>
        <v>315.967384111398</v>
      </c>
      <c r="V198" s="21" t="n">
        <f aca="false">R198/(1+$C$4/12)^B198</f>
        <v>147.548093932857</v>
      </c>
      <c r="W198" s="18"/>
      <c r="X198" s="21" t="n">
        <f aca="false">W198/(1+$C$4/12)^$B198</f>
        <v>0</v>
      </c>
      <c r="Y198" s="18" t="n">
        <f aca="false">S198-W198</f>
        <v>2075.8193294132</v>
      </c>
      <c r="Z198" s="21" t="n">
        <f aca="false">Y198/(1+$C$4/12)^$B198</f>
        <v>603.186397939988</v>
      </c>
      <c r="AA198" s="21" t="n">
        <f aca="false">+U198+V198+AA197</f>
        <v>215472.16647929</v>
      </c>
    </row>
    <row r="199" customFormat="false" ht="12.75" hidden="false" customHeight="false" outlineLevel="0" collapsed="false">
      <c r="B199" s="29" t="n">
        <f aca="false">+B198+1</f>
        <v>187</v>
      </c>
      <c r="C199" s="23" t="n">
        <f aca="false">$C$3</f>
        <v>0.07875</v>
      </c>
      <c r="D199" s="24" t="n">
        <f aca="false">G198*C199/12</f>
        <v>1084.04503521879</v>
      </c>
      <c r="E199" s="24" t="n">
        <f aca="false">F199-D199</f>
        <v>511.10762752774</v>
      </c>
      <c r="F199" s="24" t="n">
        <f aca="false">F198</f>
        <v>1595.15266274653</v>
      </c>
      <c r="G199" s="24" t="n">
        <f aca="false">G198-E199</f>
        <v>164676.707262955</v>
      </c>
      <c r="I199" s="23"/>
      <c r="J199" s="24"/>
      <c r="K199" s="24"/>
      <c r="L199" s="24"/>
      <c r="M199" s="24"/>
      <c r="O199" s="21" t="n">
        <f aca="false">O198</f>
        <v>330.666666666667</v>
      </c>
      <c r="P199" s="21" t="n">
        <f aca="false">P198</f>
        <v>150</v>
      </c>
      <c r="Q199" s="21" t="n">
        <f aca="false">D199+J199</f>
        <v>1084.04503521879</v>
      </c>
      <c r="R199" s="21" t="n">
        <f aca="false">+K199+E199</f>
        <v>511.10762752774</v>
      </c>
      <c r="S199" s="27" t="n">
        <f aca="false">+O199+P199+Q199+R199</f>
        <v>2075.8193294132</v>
      </c>
      <c r="T199" s="18" t="n">
        <f aca="false">+T198+E199+K199</f>
        <v>96573.2927370451</v>
      </c>
      <c r="U199" s="21" t="n">
        <f aca="false">Q199/(1+$C$4/12)^B199</f>
        <v>312.913012991685</v>
      </c>
      <c r="V199" s="21" t="n">
        <f aca="false">R199/(1+$C$4/12)^B199</f>
        <v>147.532826125123</v>
      </c>
      <c r="W199" s="18"/>
      <c r="X199" s="21" t="n">
        <f aca="false">W199/(1+$C$4/12)^$B199</f>
        <v>0</v>
      </c>
      <c r="Y199" s="18" t="n">
        <f aca="false">S199-W199</f>
        <v>2075.8193294132</v>
      </c>
      <c r="Z199" s="21" t="n">
        <f aca="false">Y199/(1+$C$4/12)^$B199</f>
        <v>599.191786033101</v>
      </c>
      <c r="AA199" s="21" t="n">
        <f aca="false">+U199+V199+AA198</f>
        <v>215932.612318407</v>
      </c>
    </row>
    <row r="200" customFormat="false" ht="12.75" hidden="false" customHeight="false" outlineLevel="0" collapsed="false">
      <c r="B200" s="29" t="n">
        <f aca="false">+B199+1</f>
        <v>188</v>
      </c>
      <c r="C200" s="23" t="n">
        <f aca="false">$C$3</f>
        <v>0.07875</v>
      </c>
      <c r="D200" s="24" t="n">
        <f aca="false">G199*C200/12</f>
        <v>1080.69089141314</v>
      </c>
      <c r="E200" s="24" t="n">
        <f aca="false">F200-D200</f>
        <v>514.461771333391</v>
      </c>
      <c r="F200" s="24" t="n">
        <f aca="false">F199</f>
        <v>1595.15266274653</v>
      </c>
      <c r="G200" s="24" t="n">
        <f aca="false">G199-E200</f>
        <v>164162.245491621</v>
      </c>
      <c r="I200" s="23"/>
      <c r="J200" s="24"/>
      <c r="K200" s="24"/>
      <c r="L200" s="24"/>
      <c r="M200" s="24"/>
      <c r="O200" s="21" t="n">
        <f aca="false">O199</f>
        <v>330.666666666667</v>
      </c>
      <c r="P200" s="21" t="n">
        <f aca="false">P199</f>
        <v>150</v>
      </c>
      <c r="Q200" s="21" t="n">
        <f aca="false">D200+J200</f>
        <v>1080.69089141314</v>
      </c>
      <c r="R200" s="21" t="n">
        <f aca="false">+K200+E200</f>
        <v>514.461771333391</v>
      </c>
      <c r="S200" s="27" t="n">
        <f aca="false">+O200+P200+Q200+R200</f>
        <v>2075.8193294132</v>
      </c>
      <c r="T200" s="18" t="n">
        <f aca="false">+T199+E200+K200</f>
        <v>97087.7545083785</v>
      </c>
      <c r="U200" s="21" t="n">
        <f aca="false">Q200/(1+$C$4/12)^B200</f>
        <v>309.878969026728</v>
      </c>
      <c r="V200" s="21" t="n">
        <f aca="false">R200/(1+$C$4/12)^B200</f>
        <v>147.517559897254</v>
      </c>
      <c r="W200" s="18"/>
      <c r="X200" s="21" t="n">
        <f aca="false">W200/(1+$C$4/12)^$B200</f>
        <v>0</v>
      </c>
      <c r="Y200" s="18" t="n">
        <f aca="false">S200-W200</f>
        <v>2075.8193294132</v>
      </c>
      <c r="Z200" s="21" t="n">
        <f aca="false">Y200/(1+$C$4/12)^$B200</f>
        <v>595.223628509703</v>
      </c>
      <c r="AA200" s="21" t="n">
        <f aca="false">+U200+V200+AA199</f>
        <v>216390.008847331</v>
      </c>
    </row>
    <row r="201" customFormat="false" ht="12.75" hidden="false" customHeight="false" outlineLevel="0" collapsed="false">
      <c r="B201" s="29" t="n">
        <f aca="false">+B200+1</f>
        <v>189</v>
      </c>
      <c r="C201" s="23" t="n">
        <f aca="false">$C$3</f>
        <v>0.07875</v>
      </c>
      <c r="D201" s="24" t="n">
        <f aca="false">G200*C201/12</f>
        <v>1077.31473603877</v>
      </c>
      <c r="E201" s="24" t="n">
        <f aca="false">F201-D201</f>
        <v>517.837926707766</v>
      </c>
      <c r="F201" s="24" t="n">
        <f aca="false">F200</f>
        <v>1595.15266274653</v>
      </c>
      <c r="G201" s="24" t="n">
        <f aca="false">G200-E201</f>
        <v>163644.407564914</v>
      </c>
      <c r="I201" s="23"/>
      <c r="J201" s="24"/>
      <c r="K201" s="24"/>
      <c r="L201" s="24"/>
      <c r="M201" s="24"/>
      <c r="O201" s="21" t="n">
        <f aca="false">O200</f>
        <v>330.666666666667</v>
      </c>
      <c r="P201" s="21" t="n">
        <f aca="false">P200</f>
        <v>150</v>
      </c>
      <c r="Q201" s="21" t="n">
        <f aca="false">D201+J201</f>
        <v>1077.31473603877</v>
      </c>
      <c r="R201" s="21" t="n">
        <f aca="false">+K201+E201</f>
        <v>517.837926707766</v>
      </c>
      <c r="S201" s="27" t="n">
        <f aca="false">+O201+P201+Q201+R201</f>
        <v>2075.8193294132</v>
      </c>
      <c r="T201" s="18" t="n">
        <f aca="false">+T200+E201+K201</f>
        <v>97605.5924350863</v>
      </c>
      <c r="U201" s="21" t="n">
        <f aca="false">Q201/(1+$C$4/12)^B201</f>
        <v>306.865117589307</v>
      </c>
      <c r="V201" s="21" t="n">
        <f aca="false">R201/(1+$C$4/12)^B201</f>
        <v>147.502295249086</v>
      </c>
      <c r="W201" s="18"/>
      <c r="X201" s="21" t="n">
        <f aca="false">W201/(1+$C$4/12)^$B201</f>
        <v>0</v>
      </c>
      <c r="Y201" s="18" t="n">
        <f aca="false">S201-W201</f>
        <v>2075.8193294132</v>
      </c>
      <c r="Z201" s="21" t="n">
        <f aca="false">Y201/(1+$C$4/12)^$B201</f>
        <v>591.281750175202</v>
      </c>
      <c r="AA201" s="21" t="n">
        <f aca="false">+U201+V201+AA200</f>
        <v>216844.376260169</v>
      </c>
    </row>
    <row r="202" customFormat="false" ht="12.75" hidden="false" customHeight="false" outlineLevel="0" collapsed="false">
      <c r="B202" s="29" t="n">
        <f aca="false">+B201+1</f>
        <v>190</v>
      </c>
      <c r="C202" s="23" t="n">
        <f aca="false">$C$3</f>
        <v>0.07875</v>
      </c>
      <c r="D202" s="24" t="n">
        <f aca="false">G201*C202/12</f>
        <v>1073.91642464475</v>
      </c>
      <c r="E202" s="24" t="n">
        <f aca="false">F202-D202</f>
        <v>521.236238101786</v>
      </c>
      <c r="F202" s="24" t="n">
        <f aca="false">F201</f>
        <v>1595.15266274653</v>
      </c>
      <c r="G202" s="24" t="n">
        <f aca="false">G201-E202</f>
        <v>163123.171326812</v>
      </c>
      <c r="I202" s="23"/>
      <c r="J202" s="24"/>
      <c r="K202" s="24"/>
      <c r="L202" s="24"/>
      <c r="M202" s="24"/>
      <c r="O202" s="21" t="n">
        <f aca="false">O201</f>
        <v>330.666666666667</v>
      </c>
      <c r="P202" s="21" t="n">
        <f aca="false">P201</f>
        <v>150</v>
      </c>
      <c r="Q202" s="21" t="n">
        <f aca="false">D202+J202</f>
        <v>1073.91642464475</v>
      </c>
      <c r="R202" s="21" t="n">
        <f aca="false">+K202+E202</f>
        <v>521.236238101786</v>
      </c>
      <c r="S202" s="27" t="n">
        <f aca="false">+O202+P202+Q202+R202</f>
        <v>2075.8193294132</v>
      </c>
      <c r="T202" s="18" t="n">
        <f aca="false">+T201+E202+K202</f>
        <v>98126.8286731881</v>
      </c>
      <c r="U202" s="21" t="n">
        <f aca="false">Q202/(1+$C$4/12)^B202</f>
        <v>303.871324943776</v>
      </c>
      <c r="V202" s="21" t="n">
        <f aca="false">R202/(1+$C$4/12)^B202</f>
        <v>147.487032180455</v>
      </c>
      <c r="W202" s="18"/>
      <c r="X202" s="21" t="n">
        <f aca="false">W202/(1+$C$4/12)^$B202</f>
        <v>0</v>
      </c>
      <c r="Y202" s="18" t="n">
        <f aca="false">S202-W202</f>
        <v>2075.8193294132</v>
      </c>
      <c r="Z202" s="21" t="n">
        <f aca="false">Y202/(1+$C$4/12)^$B202</f>
        <v>587.365976995234</v>
      </c>
      <c r="AA202" s="21" t="n">
        <f aca="false">+U202+V202+AA201</f>
        <v>217295.734617293</v>
      </c>
    </row>
    <row r="203" customFormat="false" ht="12.75" hidden="false" customHeight="false" outlineLevel="0" collapsed="false">
      <c r="B203" s="29" t="n">
        <f aca="false">+B202+1</f>
        <v>191</v>
      </c>
      <c r="C203" s="23" t="n">
        <f aca="false">$C$3</f>
        <v>0.07875</v>
      </c>
      <c r="D203" s="24" t="n">
        <f aca="false">G202*C203/12</f>
        <v>1070.4958118322</v>
      </c>
      <c r="E203" s="24" t="n">
        <f aca="false">F203-D203</f>
        <v>524.656850914329</v>
      </c>
      <c r="F203" s="24" t="n">
        <f aca="false">F202</f>
        <v>1595.15266274653</v>
      </c>
      <c r="G203" s="24" t="n">
        <f aca="false">G202-E203</f>
        <v>162598.514475898</v>
      </c>
      <c r="I203" s="23"/>
      <c r="J203" s="24"/>
      <c r="K203" s="24"/>
      <c r="L203" s="24"/>
      <c r="M203" s="24"/>
      <c r="O203" s="21" t="n">
        <f aca="false">O202</f>
        <v>330.666666666667</v>
      </c>
      <c r="P203" s="21" t="n">
        <f aca="false">P202</f>
        <v>150</v>
      </c>
      <c r="Q203" s="21" t="n">
        <f aca="false">D203+J203</f>
        <v>1070.4958118322</v>
      </c>
      <c r="R203" s="21" t="n">
        <f aca="false">+K203+E203</f>
        <v>524.656850914329</v>
      </c>
      <c r="S203" s="27" t="n">
        <f aca="false">+O203+P203+Q203+R203</f>
        <v>2075.8193294132</v>
      </c>
      <c r="T203" s="18" t="n">
        <f aca="false">+T202+E203+K203</f>
        <v>98651.4855241024</v>
      </c>
      <c r="U203" s="21" t="n">
        <f aca="false">Q203/(1+$C$4/12)^B203</f>
        <v>300.897458240157</v>
      </c>
      <c r="V203" s="21" t="n">
        <f aca="false">R203/(1+$C$4/12)^B203</f>
        <v>147.471770691198</v>
      </c>
      <c r="W203" s="18"/>
      <c r="X203" s="21" t="n">
        <f aca="false">W203/(1+$C$4/12)^$B203</f>
        <v>0</v>
      </c>
      <c r="Y203" s="18" t="n">
        <f aca="false">S203-W203</f>
        <v>2075.8193294132</v>
      </c>
      <c r="Z203" s="21" t="n">
        <f aca="false">Y203/(1+$C$4/12)^$B203</f>
        <v>583.47613608798</v>
      </c>
      <c r="AA203" s="21" t="n">
        <f aca="false">+U203+V203+AA202</f>
        <v>217744.103846225</v>
      </c>
    </row>
    <row r="204" customFormat="false" ht="12.75" hidden="false" customHeight="false" outlineLevel="0" collapsed="false">
      <c r="B204" s="29" t="n">
        <f aca="false">+B203+1</f>
        <v>192</v>
      </c>
      <c r="C204" s="23" t="n">
        <f aca="false">$C$3</f>
        <v>0.07875</v>
      </c>
      <c r="D204" s="24" t="n">
        <f aca="false">G203*C204/12</f>
        <v>1067.05275124808</v>
      </c>
      <c r="E204" s="24" t="n">
        <f aca="false">F204-D204</f>
        <v>528.099911498454</v>
      </c>
      <c r="F204" s="24" t="n">
        <f aca="false">F203</f>
        <v>1595.15266274653</v>
      </c>
      <c r="G204" s="24" t="n">
        <f aca="false">G203-E204</f>
        <v>162070.414564399</v>
      </c>
      <c r="I204" s="23"/>
      <c r="J204" s="24"/>
      <c r="K204" s="24"/>
      <c r="L204" s="24"/>
      <c r="M204" s="24"/>
      <c r="O204" s="21" t="n">
        <f aca="false">O203</f>
        <v>330.666666666667</v>
      </c>
      <c r="P204" s="21" t="n">
        <f aca="false">P203</f>
        <v>150</v>
      </c>
      <c r="Q204" s="21" t="n">
        <f aca="false">D204+J204</f>
        <v>1067.05275124808</v>
      </c>
      <c r="R204" s="21" t="n">
        <f aca="false">+K204+E204</f>
        <v>528.099911498454</v>
      </c>
      <c r="S204" s="27" t="n">
        <f aca="false">+O204+P204+Q204+R204</f>
        <v>2075.8193294132</v>
      </c>
      <c r="T204" s="18" t="n">
        <f aca="false">+T203+E204+K204</f>
        <v>99179.5854356009</v>
      </c>
      <c r="U204" s="21" t="n">
        <f aca="false">Q204/(1+$C$4/12)^B204</f>
        <v>297.943385508275</v>
      </c>
      <c r="V204" s="21" t="n">
        <f aca="false">R204/(1+$C$4/12)^B204</f>
        <v>147.456510781152</v>
      </c>
      <c r="W204" s="15" t="n">
        <f aca="false">(SUM(O193:O204)+SUM(Q193:Q204))*0.35</f>
        <v>5948.2528694928</v>
      </c>
      <c r="X204" s="21" t="n">
        <f aca="false">W204/(1+$C$4/12)^$B204</f>
        <v>1660.87627413274</v>
      </c>
      <c r="Y204" s="18" t="n">
        <f aca="false">S204-W204</f>
        <v>-3872.4335400796</v>
      </c>
      <c r="Z204" s="21" t="n">
        <f aca="false">Y204/(1+$C$4/12)^$B204</f>
        <v>-1081.2642184162</v>
      </c>
      <c r="AA204" s="21" t="n">
        <f aca="false">+U204+V204+AA203</f>
        <v>218189.503742514</v>
      </c>
    </row>
    <row r="205" customFormat="false" ht="12.75" hidden="false" customHeight="false" outlineLevel="0" collapsed="false">
      <c r="A205" s="0" t="s">
        <v>55</v>
      </c>
      <c r="B205" s="29" t="n">
        <f aca="false">+B204+1</f>
        <v>193</v>
      </c>
      <c r="C205" s="23" t="n">
        <f aca="false">$C$3</f>
        <v>0.07875</v>
      </c>
      <c r="D205" s="24" t="n">
        <f aca="false">G204*C205/12</f>
        <v>1063.58709557887</v>
      </c>
      <c r="E205" s="24" t="n">
        <f aca="false">F205-D205</f>
        <v>531.565567167663</v>
      </c>
      <c r="F205" s="24" t="n">
        <f aca="false">F204</f>
        <v>1595.15266274653</v>
      </c>
      <c r="G205" s="24" t="n">
        <f aca="false">G204-E205</f>
        <v>161538.848997231</v>
      </c>
      <c r="I205" s="23"/>
      <c r="J205" s="24"/>
      <c r="K205" s="24"/>
      <c r="L205" s="24"/>
      <c r="M205" s="24"/>
      <c r="O205" s="21" t="n">
        <f aca="false">O204</f>
        <v>330.666666666667</v>
      </c>
      <c r="P205" s="21" t="n">
        <f aca="false">P204</f>
        <v>150</v>
      </c>
      <c r="Q205" s="21" t="n">
        <f aca="false">D205+J205</f>
        <v>1063.58709557887</v>
      </c>
      <c r="R205" s="21" t="n">
        <f aca="false">+K205+E205</f>
        <v>531.565567167663</v>
      </c>
      <c r="S205" s="27" t="n">
        <f aca="false">+O205+P205+Q205+R205</f>
        <v>2075.8193294132</v>
      </c>
      <c r="T205" s="18" t="n">
        <f aca="false">+T204+E205+K205</f>
        <v>99711.1510027685</v>
      </c>
      <c r="U205" s="21" t="n">
        <f aca="false">Q205/(1+$C$4/12)^B205</f>
        <v>295.008975651927</v>
      </c>
      <c r="V205" s="21" t="n">
        <f aca="false">R205/(1+$C$4/12)^B205</f>
        <v>147.441252450152</v>
      </c>
      <c r="W205" s="18"/>
      <c r="X205" s="21" t="n">
        <f aca="false">W205/(1+$C$4/12)^$B205</f>
        <v>0</v>
      </c>
      <c r="Y205" s="18" t="n">
        <f aca="false">S205-W205</f>
        <v>2075.8193294132</v>
      </c>
      <c r="Z205" s="21" t="n">
        <f aca="false">Y205/(1+$C$4/12)^$B205</f>
        <v>575.773565281328</v>
      </c>
      <c r="AA205" s="21" t="n">
        <f aca="false">+U205+V205+AA204</f>
        <v>218631.953970616</v>
      </c>
    </row>
    <row r="206" customFormat="false" ht="12.75" hidden="false" customHeight="false" outlineLevel="0" collapsed="false">
      <c r="B206" s="29" t="n">
        <f aca="false">+B205+1</f>
        <v>194</v>
      </c>
      <c r="C206" s="23" t="n">
        <f aca="false">$C$3</f>
        <v>0.07875</v>
      </c>
      <c r="D206" s="24" t="n">
        <f aca="false">G205*C206/12</f>
        <v>1060.09869654433</v>
      </c>
      <c r="E206" s="24" t="n">
        <f aca="false">F206-D206</f>
        <v>535.0539662022</v>
      </c>
      <c r="F206" s="24" t="n">
        <f aca="false">F205</f>
        <v>1595.15266274653</v>
      </c>
      <c r="G206" s="24" t="n">
        <f aca="false">G205-E206</f>
        <v>161003.795031029</v>
      </c>
      <c r="I206" s="23"/>
      <c r="J206" s="24"/>
      <c r="K206" s="24"/>
      <c r="L206" s="24"/>
      <c r="M206" s="24"/>
      <c r="O206" s="21" t="n">
        <f aca="false">O205</f>
        <v>330.666666666667</v>
      </c>
      <c r="P206" s="21" t="n">
        <f aca="false">P205</f>
        <v>150</v>
      </c>
      <c r="Q206" s="21" t="n">
        <f aca="false">D206+J206</f>
        <v>1060.09869654433</v>
      </c>
      <c r="R206" s="21" t="n">
        <f aca="false">+K206+E206</f>
        <v>535.0539662022</v>
      </c>
      <c r="S206" s="27" t="n">
        <f aca="false">+O206+P206+Q206+R206</f>
        <v>2075.8193294132</v>
      </c>
      <c r="T206" s="18" t="n">
        <f aca="false">+T205+E206+K206</f>
        <v>100246.204968971</v>
      </c>
      <c r="U206" s="21" t="n">
        <f aca="false">Q206/(1+$C$4/12)^B206</f>
        <v>292.094098443102</v>
      </c>
      <c r="V206" s="21" t="n">
        <f aca="false">R206/(1+$C$4/12)^B206</f>
        <v>147.425995698036</v>
      </c>
      <c r="W206" s="18"/>
      <c r="X206" s="21" t="n">
        <f aca="false">W206/(1+$C$4/12)^$B206</f>
        <v>0</v>
      </c>
      <c r="Y206" s="18" t="n">
        <f aca="false">S206-W206</f>
        <v>2075.8193294132</v>
      </c>
      <c r="Z206" s="21" t="n">
        <f aca="false">Y206/(1+$C$4/12)^$B206</f>
        <v>571.960495312578</v>
      </c>
      <c r="AA206" s="21" t="n">
        <f aca="false">+U206+V206+AA205</f>
        <v>219071.474064757</v>
      </c>
    </row>
    <row r="207" customFormat="false" ht="12.75" hidden="false" customHeight="false" outlineLevel="0" collapsed="false">
      <c r="B207" s="29" t="n">
        <f aca="false">+B206+1</f>
        <v>195</v>
      </c>
      <c r="C207" s="23" t="n">
        <f aca="false">$C$3</f>
        <v>0.07875</v>
      </c>
      <c r="D207" s="24" t="n">
        <f aca="false">G206*C207/12</f>
        <v>1056.58740489113</v>
      </c>
      <c r="E207" s="24" t="n">
        <f aca="false">F207-D207</f>
        <v>538.565257855402</v>
      </c>
      <c r="F207" s="24" t="n">
        <f aca="false">F206</f>
        <v>1595.15266274653</v>
      </c>
      <c r="G207" s="24" t="n">
        <f aca="false">G206-E207</f>
        <v>160465.229773174</v>
      </c>
      <c r="I207" s="23"/>
      <c r="J207" s="24"/>
      <c r="K207" s="24"/>
      <c r="L207" s="24"/>
      <c r="M207" s="24"/>
      <c r="O207" s="21" t="n">
        <f aca="false">O206</f>
        <v>330.666666666667</v>
      </c>
      <c r="P207" s="21" t="n">
        <f aca="false">P206</f>
        <v>150</v>
      </c>
      <c r="Q207" s="21" t="n">
        <f aca="false">D207+J207</f>
        <v>1056.58740489113</v>
      </c>
      <c r="R207" s="21" t="n">
        <f aca="false">+K207+E207</f>
        <v>538.565257855402</v>
      </c>
      <c r="S207" s="27" t="n">
        <f aca="false">+O207+P207+Q207+R207</f>
        <v>2075.8193294132</v>
      </c>
      <c r="T207" s="18" t="n">
        <f aca="false">+T206+E207+K207</f>
        <v>100784.770226826</v>
      </c>
      <c r="U207" s="21" t="n">
        <f aca="false">Q207/(1+$C$4/12)^B207</f>
        <v>289.198624516226</v>
      </c>
      <c r="V207" s="21" t="n">
        <f aca="false">R207/(1+$C$4/12)^B207</f>
        <v>147.41074052464</v>
      </c>
      <c r="W207" s="18"/>
      <c r="X207" s="21" t="n">
        <f aca="false">W207/(1+$C$4/12)^$B207</f>
        <v>0</v>
      </c>
      <c r="Y207" s="18" t="n">
        <f aca="false">S207-W207</f>
        <v>2075.8193294132</v>
      </c>
      <c r="Z207" s="21" t="n">
        <f aca="false">Y207/(1+$C$4/12)^$B207</f>
        <v>568.172677462825</v>
      </c>
      <c r="AA207" s="21" t="n">
        <f aca="false">+U207+V207+AA206</f>
        <v>219508.083429798</v>
      </c>
    </row>
    <row r="208" customFormat="false" ht="12.75" hidden="false" customHeight="false" outlineLevel="0" collapsed="false">
      <c r="B208" s="29" t="n">
        <f aca="false">+B207+1</f>
        <v>196</v>
      </c>
      <c r="C208" s="23" t="n">
        <f aca="false">$C$3</f>
        <v>0.07875</v>
      </c>
      <c r="D208" s="24" t="n">
        <f aca="false">G207*C208/12</f>
        <v>1053.05307038645</v>
      </c>
      <c r="E208" s="24" t="n">
        <f aca="false">F208-D208</f>
        <v>542.099592360078</v>
      </c>
      <c r="F208" s="24" t="n">
        <f aca="false">F207</f>
        <v>1595.15266274653</v>
      </c>
      <c r="G208" s="24" t="n">
        <f aca="false">G207-E208</f>
        <v>159923.130180814</v>
      </c>
      <c r="I208" s="23"/>
      <c r="J208" s="24"/>
      <c r="K208" s="24"/>
      <c r="L208" s="24"/>
      <c r="M208" s="24"/>
      <c r="O208" s="21" t="n">
        <f aca="false">O207</f>
        <v>330.666666666667</v>
      </c>
      <c r="P208" s="21" t="n">
        <f aca="false">P207</f>
        <v>150</v>
      </c>
      <c r="Q208" s="21" t="n">
        <f aca="false">D208+J208</f>
        <v>1053.05307038645</v>
      </c>
      <c r="R208" s="21" t="n">
        <f aca="false">+K208+E208</f>
        <v>542.099592360078</v>
      </c>
      <c r="S208" s="27" t="n">
        <f aca="false">+O208+P208+Q208+R208</f>
        <v>2075.8193294132</v>
      </c>
      <c r="T208" s="18" t="n">
        <f aca="false">+T207+E208+K208</f>
        <v>101326.869819186</v>
      </c>
      <c r="U208" s="21" t="n">
        <f aca="false">Q208/(1+$C$4/12)^B208</f>
        <v>286.32242536245</v>
      </c>
      <c r="V208" s="21" t="n">
        <f aca="false">R208/(1+$C$4/12)^B208</f>
        <v>147.395486929801</v>
      </c>
      <c r="W208" s="18"/>
      <c r="X208" s="21" t="n">
        <f aca="false">W208/(1+$C$4/12)^$B208</f>
        <v>0</v>
      </c>
      <c r="Y208" s="18" t="n">
        <f aca="false">S208-W208</f>
        <v>2075.8193294132</v>
      </c>
      <c r="Z208" s="21" t="n">
        <f aca="false">Y208/(1+$C$4/12)^$B208</f>
        <v>564.409944499496</v>
      </c>
      <c r="AA208" s="21" t="n">
        <f aca="false">+U208+V208+AA207</f>
        <v>219941.80134209</v>
      </c>
    </row>
    <row r="209" customFormat="false" ht="12.75" hidden="false" customHeight="false" outlineLevel="0" collapsed="false">
      <c r="B209" s="29" t="n">
        <f aca="false">+B208+1</f>
        <v>197</v>
      </c>
      <c r="C209" s="23" t="n">
        <f aca="false">$C$3</f>
        <v>0.07875</v>
      </c>
      <c r="D209" s="24" t="n">
        <f aca="false">G208*C209/12</f>
        <v>1049.49554181159</v>
      </c>
      <c r="E209" s="24" t="n">
        <f aca="false">F209-D209</f>
        <v>545.657120934941</v>
      </c>
      <c r="F209" s="24" t="n">
        <f aca="false">F208</f>
        <v>1595.15266274653</v>
      </c>
      <c r="G209" s="24" t="n">
        <f aca="false">G208-E209</f>
        <v>159377.473059879</v>
      </c>
      <c r="I209" s="23"/>
      <c r="J209" s="24"/>
      <c r="K209" s="24"/>
      <c r="L209" s="24"/>
      <c r="M209" s="24"/>
      <c r="O209" s="21" t="n">
        <f aca="false">O208</f>
        <v>330.666666666667</v>
      </c>
      <c r="P209" s="21" t="n">
        <f aca="false">P208</f>
        <v>150</v>
      </c>
      <c r="Q209" s="21" t="n">
        <f aca="false">D209+J209</f>
        <v>1049.49554181159</v>
      </c>
      <c r="R209" s="21" t="n">
        <f aca="false">+K209+E209</f>
        <v>545.657120934941</v>
      </c>
      <c r="S209" s="27" t="n">
        <f aca="false">+O209+P209+Q209+R209</f>
        <v>2075.8193294132</v>
      </c>
      <c r="T209" s="18" t="n">
        <f aca="false">+T208+E209+K209</f>
        <v>101872.526940121</v>
      </c>
      <c r="U209" s="21" t="n">
        <f aca="false">Q209/(1+$C$4/12)^B209</f>
        <v>283.46537332398</v>
      </c>
      <c r="V209" s="21" t="n">
        <f aca="false">R209/(1+$C$4/12)^B209</f>
        <v>147.380234913355</v>
      </c>
      <c r="W209" s="18"/>
      <c r="X209" s="21" t="n">
        <f aca="false">W209/(1+$C$4/12)^$B209</f>
        <v>0</v>
      </c>
      <c r="Y209" s="18" t="n">
        <f aca="false">S209-W209</f>
        <v>2075.8193294132</v>
      </c>
      <c r="Z209" s="21" t="n">
        <f aca="false">Y209/(1+$C$4/12)^$B209</f>
        <v>560.672130297512</v>
      </c>
      <c r="AA209" s="21" t="n">
        <f aca="false">+U209+V209+AA208</f>
        <v>220372.646950328</v>
      </c>
    </row>
    <row r="210" customFormat="false" ht="12.75" hidden="false" customHeight="false" outlineLevel="0" collapsed="false">
      <c r="B210" s="29" t="n">
        <f aca="false">+B209+1</f>
        <v>198</v>
      </c>
      <c r="C210" s="23" t="n">
        <f aca="false">$C$3</f>
        <v>0.07875</v>
      </c>
      <c r="D210" s="24" t="n">
        <f aca="false">G209*C210/12</f>
        <v>1045.91466695545</v>
      </c>
      <c r="E210" s="24" t="n">
        <f aca="false">F210-D210</f>
        <v>549.237995791077</v>
      </c>
      <c r="F210" s="24" t="n">
        <f aca="false">F209</f>
        <v>1595.15266274653</v>
      </c>
      <c r="G210" s="24" t="n">
        <f aca="false">G209-E210</f>
        <v>158828.235064088</v>
      </c>
      <c r="I210" s="23"/>
      <c r="J210" s="24"/>
      <c r="K210" s="24"/>
      <c r="L210" s="24"/>
      <c r="M210" s="24"/>
      <c r="O210" s="21" t="n">
        <f aca="false">O209</f>
        <v>330.666666666667</v>
      </c>
      <c r="P210" s="21" t="n">
        <f aca="false">P209</f>
        <v>150</v>
      </c>
      <c r="Q210" s="21" t="n">
        <f aca="false">D210+J210</f>
        <v>1045.91466695545</v>
      </c>
      <c r="R210" s="21" t="n">
        <f aca="false">+K210+E210</f>
        <v>549.237995791077</v>
      </c>
      <c r="S210" s="27" t="n">
        <f aca="false">+O210+P210+Q210+R210</f>
        <v>2075.8193294132</v>
      </c>
      <c r="T210" s="18" t="n">
        <f aca="false">+T209+E210+K210</f>
        <v>102421.764935912</v>
      </c>
      <c r="U210" s="21" t="n">
        <f aca="false">Q210/(1+$C$4/12)^B210</f>
        <v>280.627341588438</v>
      </c>
      <c r="V210" s="21" t="n">
        <f aca="false">R210/(1+$C$4/12)^B210</f>
        <v>147.36498447514</v>
      </c>
      <c r="W210" s="18"/>
      <c r="X210" s="21" t="n">
        <f aca="false">W210/(1+$C$4/12)^$B210</f>
        <v>0</v>
      </c>
      <c r="Y210" s="18" t="n">
        <f aca="false">S210-W210</f>
        <v>2075.8193294132</v>
      </c>
      <c r="Z210" s="21" t="n">
        <f aca="false">Y210/(1+$C$4/12)^$B210</f>
        <v>556.959069831966</v>
      </c>
      <c r="AA210" s="21" t="n">
        <f aca="false">+U210+V210+AA209</f>
        <v>220800.639276391</v>
      </c>
    </row>
    <row r="211" customFormat="false" ht="12.75" hidden="false" customHeight="false" outlineLevel="0" collapsed="false">
      <c r="B211" s="29" t="n">
        <f aca="false">+B210+1</f>
        <v>199</v>
      </c>
      <c r="C211" s="23" t="n">
        <f aca="false">$C$3</f>
        <v>0.07875</v>
      </c>
      <c r="D211" s="24" t="n">
        <f aca="false">G210*C211/12</f>
        <v>1042.31029260808</v>
      </c>
      <c r="E211" s="24" t="n">
        <f aca="false">F211-D211</f>
        <v>552.842370138456</v>
      </c>
      <c r="F211" s="24" t="n">
        <f aca="false">F210</f>
        <v>1595.15266274653</v>
      </c>
      <c r="G211" s="24" t="n">
        <f aca="false">G210-E211</f>
        <v>158275.392693949</v>
      </c>
      <c r="I211" s="23"/>
      <c r="J211" s="24"/>
      <c r="K211" s="24"/>
      <c r="L211" s="24"/>
      <c r="M211" s="24"/>
      <c r="O211" s="21" t="n">
        <f aca="false">O210</f>
        <v>330.666666666667</v>
      </c>
      <c r="P211" s="21" t="n">
        <f aca="false">P210</f>
        <v>150</v>
      </c>
      <c r="Q211" s="21" t="n">
        <f aca="false">D211+J211</f>
        <v>1042.31029260808</v>
      </c>
      <c r="R211" s="21" t="n">
        <f aca="false">+K211+E211</f>
        <v>552.842370138456</v>
      </c>
      <c r="S211" s="27" t="n">
        <f aca="false">+O211+P211+Q211+R211</f>
        <v>2075.8193294132</v>
      </c>
      <c r="T211" s="18" t="n">
        <f aca="false">+T210+E211+K211</f>
        <v>102974.607306051</v>
      </c>
      <c r="U211" s="21" t="n">
        <f aca="false">Q211/(1+$C$4/12)^B211</f>
        <v>277.808204183265</v>
      </c>
      <c r="V211" s="21" t="n">
        <f aca="false">R211/(1+$C$4/12)^B211</f>
        <v>147.349735614991</v>
      </c>
      <c r="W211" s="18"/>
      <c r="X211" s="21" t="n">
        <f aca="false">W211/(1+$C$4/12)^$B211</f>
        <v>0</v>
      </c>
      <c r="Y211" s="18" t="n">
        <f aca="false">S211-W211</f>
        <v>2075.8193294132</v>
      </c>
      <c r="Z211" s="21" t="n">
        <f aca="false">Y211/(1+$C$4/12)^$B211</f>
        <v>553.270599170827</v>
      </c>
      <c r="AA211" s="21" t="n">
        <f aca="false">+U211+V211+AA210</f>
        <v>221225.79721619</v>
      </c>
    </row>
    <row r="212" customFormat="false" ht="12.75" hidden="false" customHeight="false" outlineLevel="0" collapsed="false">
      <c r="B212" s="29" t="n">
        <f aca="false">+B211+1</f>
        <v>200</v>
      </c>
      <c r="C212" s="23" t="n">
        <f aca="false">$C$3</f>
        <v>0.07875</v>
      </c>
      <c r="D212" s="24" t="n">
        <f aca="false">G211*C212/12</f>
        <v>1038.68226455404</v>
      </c>
      <c r="E212" s="24" t="n">
        <f aca="false">F212-D212</f>
        <v>556.47039819249</v>
      </c>
      <c r="F212" s="24" t="n">
        <f aca="false">F211</f>
        <v>1595.15266274653</v>
      </c>
      <c r="G212" s="24" t="n">
        <f aca="false">G211-E212</f>
        <v>157718.922295757</v>
      </c>
      <c r="I212" s="23"/>
      <c r="J212" s="24"/>
      <c r="K212" s="24"/>
      <c r="L212" s="24"/>
      <c r="M212" s="24"/>
      <c r="O212" s="21" t="n">
        <f aca="false">O211</f>
        <v>330.666666666667</v>
      </c>
      <c r="P212" s="21" t="n">
        <f aca="false">P211</f>
        <v>150</v>
      </c>
      <c r="Q212" s="21" t="n">
        <f aca="false">D212+J212</f>
        <v>1038.68226455404</v>
      </c>
      <c r="R212" s="21" t="n">
        <f aca="false">+K212+E212</f>
        <v>556.47039819249</v>
      </c>
      <c r="S212" s="27" t="n">
        <f aca="false">+O212+P212+Q212+R212</f>
        <v>2075.8193294132</v>
      </c>
      <c r="T212" s="18" t="n">
        <f aca="false">+T211+E212+K212</f>
        <v>103531.077704243</v>
      </c>
      <c r="U212" s="21" t="n">
        <f aca="false">Q212/(1+$C$4/12)^B212</f>
        <v>275.007835970157</v>
      </c>
      <c r="V212" s="21" t="n">
        <f aca="false">R212/(1+$C$4/12)^B212</f>
        <v>147.334488332746</v>
      </c>
      <c r="W212" s="18"/>
      <c r="X212" s="21" t="n">
        <f aca="false">W212/(1+$C$4/12)^$B212</f>
        <v>0</v>
      </c>
      <c r="Y212" s="18" t="n">
        <f aca="false">S212-W212</f>
        <v>2075.8193294132</v>
      </c>
      <c r="Z212" s="21" t="n">
        <f aca="false">Y212/(1+$C$4/12)^$B212</f>
        <v>549.606555467709</v>
      </c>
      <c r="AA212" s="21" t="n">
        <f aca="false">+U212+V212+AA211</f>
        <v>221648.139540492</v>
      </c>
    </row>
    <row r="213" customFormat="false" ht="12.75" hidden="false" customHeight="false" outlineLevel="0" collapsed="false">
      <c r="B213" s="29" t="n">
        <f aca="false">+B212+1</f>
        <v>201</v>
      </c>
      <c r="C213" s="23" t="n">
        <f aca="false">$C$3</f>
        <v>0.07875</v>
      </c>
      <c r="D213" s="24" t="n">
        <f aca="false">G212*C213/12</f>
        <v>1035.0304275659</v>
      </c>
      <c r="E213" s="24" t="n">
        <f aca="false">F213-D213</f>
        <v>560.122235180628</v>
      </c>
      <c r="F213" s="24" t="n">
        <f aca="false">F212</f>
        <v>1595.15266274653</v>
      </c>
      <c r="G213" s="24" t="n">
        <f aca="false">G212-E213</f>
        <v>157158.800060576</v>
      </c>
      <c r="I213" s="23"/>
      <c r="J213" s="24"/>
      <c r="K213" s="24"/>
      <c r="L213" s="24"/>
      <c r="M213" s="24"/>
      <c r="O213" s="21" t="n">
        <f aca="false">O212</f>
        <v>330.666666666667</v>
      </c>
      <c r="P213" s="21" t="n">
        <f aca="false">P212</f>
        <v>150</v>
      </c>
      <c r="Q213" s="21" t="n">
        <f aca="false">D213+J213</f>
        <v>1035.0304275659</v>
      </c>
      <c r="R213" s="21" t="n">
        <f aca="false">+K213+E213</f>
        <v>560.122235180628</v>
      </c>
      <c r="S213" s="27" t="n">
        <f aca="false">+O213+P213+Q213+R213</f>
        <v>2075.8193294132</v>
      </c>
      <c r="T213" s="18" t="n">
        <f aca="false">+T212+E213+K213</f>
        <v>104091.199939424</v>
      </c>
      <c r="U213" s="21" t="n">
        <f aca="false">Q213/(1+$C$4/12)^B213</f>
        <v>272.226112639543</v>
      </c>
      <c r="V213" s="21" t="n">
        <f aca="false">R213/(1+$C$4/12)^B213</f>
        <v>147.319242628242</v>
      </c>
      <c r="W213" s="18"/>
      <c r="X213" s="21" t="n">
        <f aca="false">W213/(1+$C$4/12)^$B213</f>
        <v>0</v>
      </c>
      <c r="Y213" s="18" t="n">
        <f aca="false">S213-W213</f>
        <v>2075.8193294132</v>
      </c>
      <c r="Z213" s="21" t="n">
        <f aca="false">Y213/(1+$C$4/12)^$B213</f>
        <v>545.966776954678</v>
      </c>
      <c r="AA213" s="21" t="n">
        <f aca="false">+U213+V213+AA212</f>
        <v>222067.68489576</v>
      </c>
    </row>
    <row r="214" customFormat="false" ht="12.75" hidden="false" customHeight="false" outlineLevel="0" collapsed="false">
      <c r="B214" s="29" t="n">
        <f aca="false">+B213+1</f>
        <v>202</v>
      </c>
      <c r="C214" s="23" t="n">
        <f aca="false">$C$3</f>
        <v>0.07875</v>
      </c>
      <c r="D214" s="24" t="n">
        <f aca="false">G213*C214/12</f>
        <v>1031.35462539753</v>
      </c>
      <c r="E214" s="24" t="n">
        <f aca="false">F214-D214</f>
        <v>563.798037349001</v>
      </c>
      <c r="F214" s="24" t="n">
        <f aca="false">F213</f>
        <v>1595.15266274653</v>
      </c>
      <c r="G214" s="24" t="n">
        <f aca="false">G213-E214</f>
        <v>156595.002023227</v>
      </c>
      <c r="I214" s="23"/>
      <c r="J214" s="24"/>
      <c r="K214" s="24"/>
      <c r="L214" s="24"/>
      <c r="M214" s="24"/>
      <c r="O214" s="21" t="n">
        <f aca="false">O213</f>
        <v>330.666666666667</v>
      </c>
      <c r="P214" s="21" t="n">
        <f aca="false">P213</f>
        <v>150</v>
      </c>
      <c r="Q214" s="21" t="n">
        <f aca="false">D214+J214</f>
        <v>1031.35462539753</v>
      </c>
      <c r="R214" s="21" t="n">
        <f aca="false">+K214+E214</f>
        <v>563.798037349001</v>
      </c>
      <c r="S214" s="27" t="n">
        <f aca="false">+O214+P214+Q214+R214</f>
        <v>2075.8193294132</v>
      </c>
      <c r="T214" s="18" t="n">
        <f aca="false">+T213+E214+K214</f>
        <v>104654.997976773</v>
      </c>
      <c r="U214" s="21" t="n">
        <f aca="false">Q214/(1+$C$4/12)^B214</f>
        <v>269.462910705095</v>
      </c>
      <c r="V214" s="21" t="n">
        <f aca="false">R214/(1+$C$4/12)^B214</f>
        <v>147.303998501314</v>
      </c>
      <c r="W214" s="18"/>
      <c r="X214" s="21" t="n">
        <f aca="false">W214/(1+$C$4/12)^$B214</f>
        <v>0</v>
      </c>
      <c r="Y214" s="18" t="n">
        <f aca="false">S214-W214</f>
        <v>2075.8193294132</v>
      </c>
      <c r="Z214" s="21" t="n">
        <f aca="false">Y214/(1+$C$4/12)^$B214</f>
        <v>542.35110293511</v>
      </c>
      <c r="AA214" s="21" t="n">
        <f aca="false">+U214+V214+AA213</f>
        <v>222484.451804967</v>
      </c>
    </row>
    <row r="215" customFormat="false" ht="12.75" hidden="false" customHeight="false" outlineLevel="0" collapsed="false">
      <c r="B215" s="29" t="n">
        <f aca="false">+B214+1</f>
        <v>203</v>
      </c>
      <c r="C215" s="23" t="n">
        <f aca="false">$C$3</f>
        <v>0.07875</v>
      </c>
      <c r="D215" s="24" t="n">
        <f aca="false">G214*C215/12</f>
        <v>1027.65470077743</v>
      </c>
      <c r="E215" s="24" t="n">
        <f aca="false">F215-D215</f>
        <v>567.497961969104</v>
      </c>
      <c r="F215" s="24" t="n">
        <f aca="false">F214</f>
        <v>1595.15266274653</v>
      </c>
      <c r="G215" s="24" t="n">
        <f aca="false">G214-E215</f>
        <v>156027.504061258</v>
      </c>
      <c r="I215" s="23"/>
      <c r="J215" s="24"/>
      <c r="K215" s="24"/>
      <c r="L215" s="24"/>
      <c r="M215" s="24"/>
      <c r="O215" s="21" t="n">
        <f aca="false">O214</f>
        <v>330.666666666667</v>
      </c>
      <c r="P215" s="21" t="n">
        <f aca="false">P214</f>
        <v>150</v>
      </c>
      <c r="Q215" s="21" t="n">
        <f aca="false">D215+J215</f>
        <v>1027.65470077743</v>
      </c>
      <c r="R215" s="21" t="n">
        <f aca="false">+K215+E215</f>
        <v>567.497961969104</v>
      </c>
      <c r="S215" s="27" t="n">
        <f aca="false">+O215+P215+Q215+R215</f>
        <v>2075.8193294132</v>
      </c>
      <c r="T215" s="18" t="n">
        <f aca="false">+T214+E215+K215</f>
        <v>105222.495938742</v>
      </c>
      <c r="U215" s="21" t="n">
        <f aca="false">Q215/(1+$C$4/12)^B215</f>
        <v>266.718107498275</v>
      </c>
      <c r="V215" s="21" t="n">
        <f aca="false">R215/(1+$C$4/12)^B215</f>
        <v>147.288755951801</v>
      </c>
      <c r="W215" s="18"/>
      <c r="X215" s="21" t="n">
        <f aca="false">W215/(1+$C$4/12)^$B215</f>
        <v>0</v>
      </c>
      <c r="Y215" s="18" t="n">
        <f aca="false">S215-W215</f>
        <v>2075.8193294132</v>
      </c>
      <c r="Z215" s="21" t="n">
        <f aca="false">Y215/(1+$C$4/12)^$B215</f>
        <v>538.7593737766</v>
      </c>
      <c r="AA215" s="21" t="n">
        <f aca="false">+U215+V215+AA214</f>
        <v>222898.458668417</v>
      </c>
    </row>
    <row r="216" customFormat="false" ht="12.75" hidden="false" customHeight="false" outlineLevel="0" collapsed="false">
      <c r="B216" s="29" t="n">
        <f aca="false">+B215+1</f>
        <v>204</v>
      </c>
      <c r="C216" s="23" t="n">
        <f aca="false">$C$3</f>
        <v>0.07875</v>
      </c>
      <c r="D216" s="24" t="n">
        <f aca="false">G215*C216/12</f>
        <v>1023.93049540201</v>
      </c>
      <c r="E216" s="24" t="n">
        <f aca="false">F216-D216</f>
        <v>571.222167344526</v>
      </c>
      <c r="F216" s="24" t="n">
        <f aca="false">F215</f>
        <v>1595.15266274653</v>
      </c>
      <c r="G216" s="24" t="n">
        <f aca="false">G215-E216</f>
        <v>155456.281893914</v>
      </c>
      <c r="I216" s="23"/>
      <c r="J216" s="24"/>
      <c r="K216" s="24"/>
      <c r="L216" s="24"/>
      <c r="M216" s="24"/>
      <c r="O216" s="21" t="n">
        <f aca="false">O215</f>
        <v>330.666666666667</v>
      </c>
      <c r="P216" s="21" t="n">
        <f aca="false">P215</f>
        <v>150</v>
      </c>
      <c r="Q216" s="21" t="n">
        <f aca="false">D216+J216</f>
        <v>1023.93049540201</v>
      </c>
      <c r="R216" s="21" t="n">
        <f aca="false">+K216+E216</f>
        <v>571.222167344526</v>
      </c>
      <c r="S216" s="27" t="n">
        <f aca="false">+O216+P216+Q216+R216</f>
        <v>2075.8193294132</v>
      </c>
      <c r="T216" s="18" t="n">
        <f aca="false">+T215+E216+K216</f>
        <v>105793.718106086</v>
      </c>
      <c r="U216" s="21" t="n">
        <f aca="false">Q216/(1+$C$4/12)^B216</f>
        <v>263.991581162922</v>
      </c>
      <c r="V216" s="21" t="n">
        <f aca="false">R216/(1+$C$4/12)^B216</f>
        <v>147.273514979537</v>
      </c>
      <c r="W216" s="15" t="n">
        <f aca="false">(SUM(O205:O216)+SUM(Q205:Q216))*0.35</f>
        <v>5773.49474886549</v>
      </c>
      <c r="X216" s="21" t="n">
        <f aca="false">W216/(1+$C$4/12)^$B216</f>
        <v>1488.5326830611</v>
      </c>
      <c r="Y216" s="18" t="n">
        <f aca="false">S216-W216</f>
        <v>-3697.67541945229</v>
      </c>
      <c r="Z216" s="21" t="n">
        <f aca="false">Y216/(1+$C$4/12)^$B216</f>
        <v>-953.341252157189</v>
      </c>
      <c r="AA216" s="21" t="n">
        <f aca="false">+U216+V216+AA215</f>
        <v>223309.723764559</v>
      </c>
    </row>
    <row r="217" customFormat="false" ht="12.75" hidden="false" customHeight="false" outlineLevel="0" collapsed="false">
      <c r="A217" s="0" t="s">
        <v>56</v>
      </c>
      <c r="B217" s="29" t="n">
        <f aca="false">+B216+1</f>
        <v>205</v>
      </c>
      <c r="C217" s="23" t="n">
        <f aca="false">$C$3</f>
        <v>0.07875</v>
      </c>
      <c r="D217" s="24" t="n">
        <f aca="false">G216*C217/12</f>
        <v>1020.18184992881</v>
      </c>
      <c r="E217" s="24" t="n">
        <f aca="false">F217-D217</f>
        <v>574.970812817724</v>
      </c>
      <c r="F217" s="24" t="n">
        <f aca="false">F216</f>
        <v>1595.15266274653</v>
      </c>
      <c r="G217" s="24" t="n">
        <f aca="false">G216-E217</f>
        <v>154881.311081096</v>
      </c>
      <c r="I217" s="23"/>
      <c r="J217" s="24"/>
      <c r="K217" s="24"/>
      <c r="L217" s="24"/>
      <c r="M217" s="24"/>
      <c r="O217" s="21" t="n">
        <f aca="false">O216</f>
        <v>330.666666666667</v>
      </c>
      <c r="P217" s="21" t="n">
        <f aca="false">P216</f>
        <v>150</v>
      </c>
      <c r="Q217" s="21" t="n">
        <f aca="false">D217+J217</f>
        <v>1020.18184992881</v>
      </c>
      <c r="R217" s="21" t="n">
        <f aca="false">+K217+E217</f>
        <v>574.970812817724</v>
      </c>
      <c r="S217" s="27" t="n">
        <f aca="false">+O217+P217+Q217+R217</f>
        <v>2075.8193294132</v>
      </c>
      <c r="T217" s="18" t="n">
        <f aca="false">+T216+E217+K217</f>
        <v>106368.688918904</v>
      </c>
      <c r="U217" s="21" t="n">
        <f aca="false">Q217/(1+$C$4/12)^B217</f>
        <v>261.283210649869</v>
      </c>
      <c r="V217" s="21" t="n">
        <f aca="false">R217/(1+$C$4/12)^B217</f>
        <v>147.258275584362</v>
      </c>
      <c r="W217" s="18"/>
      <c r="X217" s="21" t="n">
        <f aca="false">W217/(1+$C$4/12)^$B217</f>
        <v>0</v>
      </c>
      <c r="Y217" s="18" t="n">
        <f aca="false">S217-W217</f>
        <v>2075.8193294132</v>
      </c>
      <c r="Z217" s="21" t="n">
        <f aca="false">Y217/(1+$C$4/12)^$B217</f>
        <v>531.647116791961</v>
      </c>
      <c r="AA217" s="21" t="n">
        <f aca="false">+U217+V217+AA216</f>
        <v>223718.265250793</v>
      </c>
    </row>
    <row r="218" customFormat="false" ht="12.75" hidden="false" customHeight="false" outlineLevel="0" collapsed="false">
      <c r="B218" s="29" t="n">
        <f aca="false">+B217+1</f>
        <v>206</v>
      </c>
      <c r="C218" s="23" t="n">
        <f aca="false">$C$3</f>
        <v>0.07875</v>
      </c>
      <c r="D218" s="24" t="n">
        <f aca="false">G217*C218/12</f>
        <v>1016.40860396969</v>
      </c>
      <c r="E218" s="24" t="n">
        <f aca="false">F218-D218</f>
        <v>578.744058776841</v>
      </c>
      <c r="F218" s="24" t="n">
        <f aca="false">F217</f>
        <v>1595.15266274653</v>
      </c>
      <c r="G218" s="24" t="n">
        <f aca="false">G217-E218</f>
        <v>154302.567022319</v>
      </c>
      <c r="I218" s="23"/>
      <c r="J218" s="24"/>
      <c r="K218" s="24"/>
      <c r="L218" s="24"/>
      <c r="M218" s="24"/>
      <c r="O218" s="21" t="n">
        <f aca="false">O217</f>
        <v>330.666666666667</v>
      </c>
      <c r="P218" s="21" t="n">
        <f aca="false">P217</f>
        <v>150</v>
      </c>
      <c r="Q218" s="21" t="n">
        <f aca="false">D218+J218</f>
        <v>1016.40860396969</v>
      </c>
      <c r="R218" s="21" t="n">
        <f aca="false">+K218+E218</f>
        <v>578.744058776841</v>
      </c>
      <c r="S218" s="27" t="n">
        <f aca="false">+O218+P218+Q218+R218</f>
        <v>2075.8193294132</v>
      </c>
      <c r="T218" s="18" t="n">
        <f aca="false">+T217+E218+K218</f>
        <v>106947.432977681</v>
      </c>
      <c r="U218" s="21" t="n">
        <f aca="false">Q218/(1+$C$4/12)^B218</f>
        <v>258.592875711603</v>
      </c>
      <c r="V218" s="21" t="n">
        <f aca="false">R218/(1+$C$4/12)^B218</f>
        <v>147.24303776611</v>
      </c>
      <c r="W218" s="18"/>
      <c r="X218" s="21" t="n">
        <f aca="false">W218/(1+$C$4/12)^$B218</f>
        <v>0</v>
      </c>
      <c r="Y218" s="18" t="n">
        <f aca="false">S218-W218</f>
        <v>2075.8193294132</v>
      </c>
      <c r="Z218" s="21" t="n">
        <f aca="false">Y218/(1+$C$4/12)^$B218</f>
        <v>528.126274958901</v>
      </c>
      <c r="AA218" s="21" t="n">
        <f aca="false">+U218+V218+AA217</f>
        <v>224124.101164271</v>
      </c>
    </row>
    <row r="219" customFormat="false" ht="12.75" hidden="false" customHeight="false" outlineLevel="0" collapsed="false">
      <c r="B219" s="29" t="n">
        <f aca="false">+B218+1</f>
        <v>207</v>
      </c>
      <c r="C219" s="23" t="n">
        <f aca="false">$C$3</f>
        <v>0.07875</v>
      </c>
      <c r="D219" s="24" t="n">
        <f aca="false">G218*C219/12</f>
        <v>1012.61059608397</v>
      </c>
      <c r="E219" s="24" t="n">
        <f aca="false">F219-D219</f>
        <v>582.542066662564</v>
      </c>
      <c r="F219" s="24" t="n">
        <f aca="false">F218</f>
        <v>1595.15266274653</v>
      </c>
      <c r="G219" s="24" t="n">
        <f aca="false">G218-E219</f>
        <v>153720.024955656</v>
      </c>
      <c r="I219" s="23"/>
      <c r="J219" s="24"/>
      <c r="K219" s="24"/>
      <c r="L219" s="24"/>
      <c r="M219" s="24"/>
      <c r="O219" s="21" t="n">
        <f aca="false">O218</f>
        <v>330.666666666667</v>
      </c>
      <c r="P219" s="21" t="n">
        <f aca="false">P218</f>
        <v>150</v>
      </c>
      <c r="Q219" s="21" t="n">
        <f aca="false">D219+J219</f>
        <v>1012.61059608397</v>
      </c>
      <c r="R219" s="21" t="n">
        <f aca="false">+K219+E219</f>
        <v>582.542066662564</v>
      </c>
      <c r="S219" s="27" t="n">
        <f aca="false">+O219+P219+Q219+R219</f>
        <v>2075.8193294132</v>
      </c>
      <c r="T219" s="18" t="n">
        <f aca="false">+T218+E219+K219</f>
        <v>107529.975044344</v>
      </c>
      <c r="U219" s="21" t="n">
        <f aca="false">Q219/(1+$C$4/12)^B219</f>
        <v>255.92045689695</v>
      </c>
      <c r="V219" s="21" t="n">
        <f aca="false">R219/(1+$C$4/12)^B219</f>
        <v>147.227801524619</v>
      </c>
      <c r="W219" s="18"/>
      <c r="X219" s="21" t="n">
        <f aca="false">W219/(1+$C$4/12)^$B219</f>
        <v>0</v>
      </c>
      <c r="Y219" s="18" t="n">
        <f aca="false">S219-W219</f>
        <v>2075.8193294132</v>
      </c>
      <c r="Z219" s="21" t="n">
        <f aca="false">Y219/(1+$C$4/12)^$B219</f>
        <v>524.628749959174</v>
      </c>
      <c r="AA219" s="21" t="n">
        <f aca="false">+U219+V219+AA218</f>
        <v>224527.249422693</v>
      </c>
    </row>
    <row r="220" customFormat="false" ht="12.75" hidden="false" customHeight="false" outlineLevel="0" collapsed="false">
      <c r="B220" s="29" t="n">
        <f aca="false">+B219+1</f>
        <v>208</v>
      </c>
      <c r="C220" s="23" t="n">
        <f aca="false">$C$3</f>
        <v>0.07875</v>
      </c>
      <c r="D220" s="24" t="n">
        <f aca="false">G219*C220/12</f>
        <v>1008.78766377149</v>
      </c>
      <c r="E220" s="24" t="n">
        <f aca="false">F220-D220</f>
        <v>586.364998975037</v>
      </c>
      <c r="F220" s="24" t="n">
        <f aca="false">F219</f>
        <v>1595.15266274653</v>
      </c>
      <c r="G220" s="24" t="n">
        <f aca="false">G219-E220</f>
        <v>153133.659956681</v>
      </c>
      <c r="I220" s="23"/>
      <c r="J220" s="24"/>
      <c r="K220" s="24"/>
      <c r="L220" s="24"/>
      <c r="M220" s="24"/>
      <c r="O220" s="21" t="n">
        <f aca="false">O219</f>
        <v>330.666666666667</v>
      </c>
      <c r="P220" s="21" t="n">
        <f aca="false">P219</f>
        <v>150</v>
      </c>
      <c r="Q220" s="21" t="n">
        <f aca="false">D220+J220</f>
        <v>1008.78766377149</v>
      </c>
      <c r="R220" s="21" t="n">
        <f aca="false">+K220+E220</f>
        <v>586.364998975037</v>
      </c>
      <c r="S220" s="27" t="n">
        <f aca="false">+O220+P220+Q220+R220</f>
        <v>2075.8193294132</v>
      </c>
      <c r="T220" s="18" t="n">
        <f aca="false">+T219+E220+K220</f>
        <v>108116.340043319</v>
      </c>
      <c r="U220" s="21" t="n">
        <f aca="false">Q220/(1+$C$4/12)^B220</f>
        <v>253.265835545806</v>
      </c>
      <c r="V220" s="21" t="n">
        <f aca="false">R220/(1+$C$4/12)^B220</f>
        <v>147.212566859726</v>
      </c>
      <c r="W220" s="18"/>
      <c r="X220" s="21" t="n">
        <f aca="false">W220/(1+$C$4/12)^$B220</f>
        <v>0</v>
      </c>
      <c r="Y220" s="18" t="n">
        <f aca="false">S220-W220</f>
        <v>2075.8193294132</v>
      </c>
      <c r="Z220" s="21" t="n">
        <f aca="false">Y220/(1+$C$4/12)^$B220</f>
        <v>521.154387376663</v>
      </c>
      <c r="AA220" s="21" t="n">
        <f aca="false">+U220+V220+AA219</f>
        <v>224927.727825098</v>
      </c>
    </row>
    <row r="221" customFormat="false" ht="12.75" hidden="false" customHeight="false" outlineLevel="0" collapsed="false">
      <c r="B221" s="29" t="n">
        <f aca="false">+B220+1</f>
        <v>209</v>
      </c>
      <c r="C221" s="23" t="n">
        <f aca="false">$C$3</f>
        <v>0.07875</v>
      </c>
      <c r="D221" s="24" t="n">
        <f aca="false">G220*C221/12</f>
        <v>1004.93964346572</v>
      </c>
      <c r="E221" s="24" t="n">
        <f aca="false">F221-D221</f>
        <v>590.213019280811</v>
      </c>
      <c r="F221" s="24" t="n">
        <f aca="false">F220</f>
        <v>1595.15266274653</v>
      </c>
      <c r="G221" s="24" t="n">
        <f aca="false">G220-E221</f>
        <v>152543.446937401</v>
      </c>
      <c r="I221" s="23"/>
      <c r="J221" s="24"/>
      <c r="K221" s="24"/>
      <c r="L221" s="24"/>
      <c r="M221" s="24"/>
      <c r="O221" s="21" t="n">
        <f aca="false">O220</f>
        <v>330.666666666667</v>
      </c>
      <c r="P221" s="21" t="n">
        <f aca="false">P220</f>
        <v>150</v>
      </c>
      <c r="Q221" s="21" t="n">
        <f aca="false">D221+J221</f>
        <v>1004.93964346572</v>
      </c>
      <c r="R221" s="21" t="n">
        <f aca="false">+K221+E221</f>
        <v>590.213019280811</v>
      </c>
      <c r="S221" s="27" t="n">
        <f aca="false">+O221+P221+Q221+R221</f>
        <v>2075.8193294132</v>
      </c>
      <c r="T221" s="18" t="n">
        <f aca="false">+T220+E221+K221</f>
        <v>108706.553062599</v>
      </c>
      <c r="U221" s="21" t="n">
        <f aca="false">Q221/(1+$C$4/12)^B221</f>
        <v>250.628893783896</v>
      </c>
      <c r="V221" s="21" t="n">
        <f aca="false">R221/(1+$C$4/12)^B221</f>
        <v>147.197333771268</v>
      </c>
      <c r="W221" s="18"/>
      <c r="X221" s="21" t="n">
        <f aca="false">W221/(1+$C$4/12)^$B221</f>
        <v>0</v>
      </c>
      <c r="Y221" s="18" t="n">
        <f aca="false">S221-W221</f>
        <v>2075.8193294132</v>
      </c>
      <c r="Z221" s="21" t="n">
        <f aca="false">Y221/(1+$C$4/12)^$B221</f>
        <v>517.703033817877</v>
      </c>
      <c r="AA221" s="21" t="n">
        <f aca="false">+U221+V221+AA220</f>
        <v>225325.554052653</v>
      </c>
    </row>
    <row r="222" customFormat="false" ht="12.75" hidden="false" customHeight="false" outlineLevel="0" collapsed="false">
      <c r="B222" s="29" t="n">
        <f aca="false">+B221+1</f>
        <v>210</v>
      </c>
      <c r="C222" s="23" t="n">
        <f aca="false">$C$3</f>
        <v>0.07875</v>
      </c>
      <c r="D222" s="24" t="n">
        <f aca="false">G221*C222/12</f>
        <v>1001.06637052669</v>
      </c>
      <c r="E222" s="24" t="n">
        <f aca="false">F222-D222</f>
        <v>594.086292219841</v>
      </c>
      <c r="F222" s="24" t="n">
        <f aca="false">F221</f>
        <v>1595.15266274653</v>
      </c>
      <c r="G222" s="24" t="n">
        <f aca="false">G221-E222</f>
        <v>151949.360645181</v>
      </c>
      <c r="I222" s="23"/>
      <c r="J222" s="24"/>
      <c r="K222" s="24"/>
      <c r="L222" s="24"/>
      <c r="M222" s="24"/>
      <c r="O222" s="21" t="n">
        <f aca="false">O221</f>
        <v>330.666666666667</v>
      </c>
      <c r="P222" s="21" t="n">
        <f aca="false">P221</f>
        <v>150</v>
      </c>
      <c r="Q222" s="21" t="n">
        <f aca="false">D222+J222</f>
        <v>1001.06637052669</v>
      </c>
      <c r="R222" s="21" t="n">
        <f aca="false">+K222+E222</f>
        <v>594.086292219841</v>
      </c>
      <c r="S222" s="27" t="n">
        <f aca="false">+O222+P222+Q222+R222</f>
        <v>2075.8193294132</v>
      </c>
      <c r="T222" s="18" t="n">
        <f aca="false">+T221+E222+K222</f>
        <v>109300.639354819</v>
      </c>
      <c r="U222" s="21" t="n">
        <f aca="false">Q222/(1+$C$4/12)^B222</f>
        <v>248.009514517572</v>
      </c>
      <c r="V222" s="21" t="n">
        <f aca="false">R222/(1+$C$4/12)^B222</f>
        <v>147.182102259082</v>
      </c>
      <c r="W222" s="18"/>
      <c r="X222" s="21" t="n">
        <f aca="false">W222/(1+$C$4/12)^$B222</f>
        <v>0</v>
      </c>
      <c r="Y222" s="18" t="n">
        <f aca="false">S222-W222</f>
        <v>2075.8193294132</v>
      </c>
      <c r="Z222" s="21" t="n">
        <f aca="false">Y222/(1+$C$4/12)^$B222</f>
        <v>514.274536905176</v>
      </c>
      <c r="AA222" s="21" t="n">
        <f aca="false">+U222+V222+AA221</f>
        <v>225720.74566943</v>
      </c>
    </row>
    <row r="223" customFormat="false" ht="12.75" hidden="false" customHeight="false" outlineLevel="0" collapsed="false">
      <c r="B223" s="29" t="n">
        <f aca="false">+B222+1</f>
        <v>211</v>
      </c>
      <c r="C223" s="23" t="n">
        <f aca="false">$C$3</f>
        <v>0.07875</v>
      </c>
      <c r="D223" s="24" t="n">
        <f aca="false">G222*C223/12</f>
        <v>997.167679233998</v>
      </c>
      <c r="E223" s="24" t="n">
        <f aca="false">F223-D223</f>
        <v>597.984983512534</v>
      </c>
      <c r="F223" s="24" t="n">
        <f aca="false">F222</f>
        <v>1595.15266274653</v>
      </c>
      <c r="G223" s="24" t="n">
        <f aca="false">G222-E223</f>
        <v>151351.375661668</v>
      </c>
      <c r="I223" s="23"/>
      <c r="J223" s="24"/>
      <c r="K223" s="24"/>
      <c r="L223" s="24"/>
      <c r="M223" s="24"/>
      <c r="O223" s="21" t="n">
        <f aca="false">O222</f>
        <v>330.666666666667</v>
      </c>
      <c r="P223" s="21" t="n">
        <f aca="false">P222</f>
        <v>150</v>
      </c>
      <c r="Q223" s="21" t="n">
        <f aca="false">D223+J223</f>
        <v>997.167679233998</v>
      </c>
      <c r="R223" s="21" t="n">
        <f aca="false">+K223+E223</f>
        <v>597.984983512534</v>
      </c>
      <c r="S223" s="27" t="n">
        <f aca="false">+O223+P223+Q223+R223</f>
        <v>2075.8193294132</v>
      </c>
      <c r="T223" s="18" t="n">
        <f aca="false">+T222+E223+K223</f>
        <v>109898.624338332</v>
      </c>
      <c r="U223" s="21" t="n">
        <f aca="false">Q223/(1+$C$4/12)^B223</f>
        <v>245.407581428639</v>
      </c>
      <c r="V223" s="21" t="n">
        <f aca="false">R223/(1+$C$4/12)^B223</f>
        <v>147.166872323003</v>
      </c>
      <c r="W223" s="18"/>
      <c r="X223" s="21" t="n">
        <f aca="false">W223/(1+$C$4/12)^$B223</f>
        <v>0</v>
      </c>
      <c r="Y223" s="18" t="n">
        <f aca="false">S223-W223</f>
        <v>2075.8193294132</v>
      </c>
      <c r="Z223" s="21" t="n">
        <f aca="false">Y223/(1+$C$4/12)^$B223</f>
        <v>510.868745270042</v>
      </c>
      <c r="AA223" s="21" t="n">
        <f aca="false">+U223+V223+AA222</f>
        <v>226113.320123182</v>
      </c>
    </row>
    <row r="224" customFormat="false" ht="12.75" hidden="false" customHeight="false" outlineLevel="0" collapsed="false">
      <c r="B224" s="29" t="n">
        <f aca="false">+B223+1</f>
        <v>212</v>
      </c>
      <c r="C224" s="23" t="n">
        <f aca="false">$C$3</f>
        <v>0.07875</v>
      </c>
      <c r="D224" s="24" t="n">
        <f aca="false">G223*C224/12</f>
        <v>993.243402779697</v>
      </c>
      <c r="E224" s="24" t="n">
        <f aca="false">F224-D224</f>
        <v>601.909259966835</v>
      </c>
      <c r="F224" s="24" t="n">
        <f aca="false">F223</f>
        <v>1595.15266274653</v>
      </c>
      <c r="G224" s="24" t="n">
        <f aca="false">G223-E224</f>
        <v>150749.466401701</v>
      </c>
      <c r="I224" s="23"/>
      <c r="J224" s="24"/>
      <c r="K224" s="24"/>
      <c r="L224" s="24"/>
      <c r="M224" s="24"/>
      <c r="O224" s="21" t="n">
        <f aca="false">O223</f>
        <v>330.666666666667</v>
      </c>
      <c r="P224" s="21" t="n">
        <f aca="false">P223</f>
        <v>150</v>
      </c>
      <c r="Q224" s="21" t="n">
        <f aca="false">D224+J224</f>
        <v>993.243402779697</v>
      </c>
      <c r="R224" s="21" t="n">
        <f aca="false">+K224+E224</f>
        <v>601.909259966835</v>
      </c>
      <c r="S224" s="27" t="n">
        <f aca="false">+O224+P224+Q224+R224</f>
        <v>2075.8193294132</v>
      </c>
      <c r="T224" s="18" t="n">
        <f aca="false">+T223+E224+K224</f>
        <v>110500.533598299</v>
      </c>
      <c r="U224" s="21" t="n">
        <f aca="false">Q224/(1+$C$4/12)^B224</f>
        <v>242.822978969225</v>
      </c>
      <c r="V224" s="21" t="n">
        <f aca="false">R224/(1+$C$4/12)^B224</f>
        <v>147.151643962871</v>
      </c>
      <c r="W224" s="18"/>
      <c r="X224" s="21" t="n">
        <f aca="false">W224/(1+$C$4/12)^$B224</f>
        <v>0</v>
      </c>
      <c r="Y224" s="18" t="n">
        <f aca="false">S224-W224</f>
        <v>2075.8193294132</v>
      </c>
      <c r="Z224" s="21" t="n">
        <f aca="false">Y224/(1+$C$4/12)^$B224</f>
        <v>507.485508546399</v>
      </c>
      <c r="AA224" s="21" t="n">
        <f aca="false">+U224+V224+AA223</f>
        <v>226503.294746114</v>
      </c>
    </row>
    <row r="225" customFormat="false" ht="12.75" hidden="false" customHeight="false" outlineLevel="0" collapsed="false">
      <c r="B225" s="29" t="n">
        <f aca="false">+B224+1</f>
        <v>213</v>
      </c>
      <c r="C225" s="23" t="n">
        <f aca="false">$C$3</f>
        <v>0.07875</v>
      </c>
      <c r="D225" s="24" t="n">
        <f aca="false">G224*C225/12</f>
        <v>989.293373261165</v>
      </c>
      <c r="E225" s="24" t="n">
        <f aca="false">F225-D225</f>
        <v>605.859289485367</v>
      </c>
      <c r="F225" s="24" t="n">
        <f aca="false">F224</f>
        <v>1595.15266274653</v>
      </c>
      <c r="G225" s="24" t="n">
        <f aca="false">G224-E225</f>
        <v>150143.607112216</v>
      </c>
      <c r="I225" s="23"/>
      <c r="J225" s="24"/>
      <c r="K225" s="24"/>
      <c r="L225" s="24"/>
      <c r="M225" s="24"/>
      <c r="O225" s="21" t="n">
        <f aca="false">O224</f>
        <v>330.666666666667</v>
      </c>
      <c r="P225" s="21" t="n">
        <f aca="false">P224</f>
        <v>150</v>
      </c>
      <c r="Q225" s="21" t="n">
        <f aca="false">D225+J225</f>
        <v>989.293373261165</v>
      </c>
      <c r="R225" s="21" t="n">
        <f aca="false">+K225+E225</f>
        <v>605.859289485367</v>
      </c>
      <c r="S225" s="27" t="n">
        <f aca="false">+O225+P225+Q225+R225</f>
        <v>2075.8193294132</v>
      </c>
      <c r="T225" s="18" t="n">
        <f aca="false">+T224+E225+K225</f>
        <v>111106.392887784</v>
      </c>
      <c r="U225" s="21" t="n">
        <f aca="false">Q225/(1+$C$4/12)^B225</f>
        <v>240.255592356674</v>
      </c>
      <c r="V225" s="21" t="n">
        <f aca="false">R225/(1+$C$4/12)^B225</f>
        <v>147.13641717852</v>
      </c>
      <c r="W225" s="18"/>
      <c r="X225" s="21" t="n">
        <f aca="false">W225/(1+$C$4/12)^$B225</f>
        <v>0</v>
      </c>
      <c r="Y225" s="18" t="n">
        <f aca="false">S225-W225</f>
        <v>2075.8193294132</v>
      </c>
      <c r="Z225" s="21" t="n">
        <f aca="false">Y225/(1+$C$4/12)^$B225</f>
        <v>504.124677363973</v>
      </c>
      <c r="AA225" s="21" t="n">
        <f aca="false">+U225+V225+AA224</f>
        <v>226890.686755649</v>
      </c>
    </row>
    <row r="226" customFormat="false" ht="12.75" hidden="false" customHeight="false" outlineLevel="0" collapsed="false">
      <c r="B226" s="29" t="n">
        <f aca="false">+B225+1</f>
        <v>214</v>
      </c>
      <c r="C226" s="23" t="n">
        <f aca="false">$C$3</f>
        <v>0.07875</v>
      </c>
      <c r="D226" s="24" t="n">
        <f aca="false">G225*C226/12</f>
        <v>985.317421673917</v>
      </c>
      <c r="E226" s="24" t="n">
        <f aca="false">F226-D226</f>
        <v>609.835241072615</v>
      </c>
      <c r="F226" s="24" t="n">
        <f aca="false">F225</f>
        <v>1595.15266274653</v>
      </c>
      <c r="G226" s="24" t="n">
        <f aca="false">G225-E226</f>
        <v>149533.771871143</v>
      </c>
      <c r="I226" s="23"/>
      <c r="J226" s="24"/>
      <c r="K226" s="24"/>
      <c r="L226" s="24"/>
      <c r="M226" s="24"/>
      <c r="O226" s="21" t="n">
        <f aca="false">O225</f>
        <v>330.666666666667</v>
      </c>
      <c r="P226" s="21" t="n">
        <f aca="false">P225</f>
        <v>150</v>
      </c>
      <c r="Q226" s="21" t="n">
        <f aca="false">D226+J226</f>
        <v>985.317421673917</v>
      </c>
      <c r="R226" s="21" t="n">
        <f aca="false">+K226+E226</f>
        <v>609.835241072615</v>
      </c>
      <c r="S226" s="27" t="n">
        <f aca="false">+O226+P226+Q226+R226</f>
        <v>2075.8193294132</v>
      </c>
      <c r="T226" s="18" t="n">
        <f aca="false">+T225+E226+K226</f>
        <v>111716.228128857</v>
      </c>
      <c r="U226" s="21" t="n">
        <f aca="false">Q226/(1+$C$4/12)^B226</f>
        <v>237.705307568483</v>
      </c>
      <c r="V226" s="21" t="n">
        <f aca="false">R226/(1+$C$4/12)^B226</f>
        <v>147.121191969789</v>
      </c>
      <c r="W226" s="18"/>
      <c r="X226" s="21" t="n">
        <f aca="false">W226/(1+$C$4/12)^$B226</f>
        <v>0</v>
      </c>
      <c r="Y226" s="18" t="n">
        <f aca="false">S226-W226</f>
        <v>2075.8193294132</v>
      </c>
      <c r="Z226" s="21" t="n">
        <f aca="false">Y226/(1+$C$4/12)^$B226</f>
        <v>500.786103341695</v>
      </c>
      <c r="AA226" s="21" t="n">
        <f aca="false">+U226+V226+AA225</f>
        <v>227275.513255187</v>
      </c>
    </row>
    <row r="227" customFormat="false" ht="12.75" hidden="false" customHeight="false" outlineLevel="0" collapsed="false">
      <c r="B227" s="29" t="n">
        <f aca="false">+B226+1</f>
        <v>215</v>
      </c>
      <c r="C227" s="23" t="n">
        <f aca="false">$C$3</f>
        <v>0.07875</v>
      </c>
      <c r="D227" s="24" t="n">
        <f aca="false">G226*C227/12</f>
        <v>981.315377904378</v>
      </c>
      <c r="E227" s="24" t="n">
        <f aca="false">F227-D227</f>
        <v>613.837284842154</v>
      </c>
      <c r="F227" s="24" t="n">
        <f aca="false">F226</f>
        <v>1595.15266274653</v>
      </c>
      <c r="G227" s="24" t="n">
        <f aca="false">G226-E227</f>
        <v>148919.934586301</v>
      </c>
      <c r="I227" s="23"/>
      <c r="J227" s="24"/>
      <c r="K227" s="24"/>
      <c r="L227" s="24"/>
      <c r="M227" s="24"/>
      <c r="O227" s="21" t="n">
        <f aca="false">O226</f>
        <v>330.666666666667</v>
      </c>
      <c r="P227" s="21" t="n">
        <f aca="false">P226</f>
        <v>150</v>
      </c>
      <c r="Q227" s="21" t="n">
        <f aca="false">D227+J227</f>
        <v>981.315377904378</v>
      </c>
      <c r="R227" s="21" t="n">
        <f aca="false">+K227+E227</f>
        <v>613.837284842154</v>
      </c>
      <c r="S227" s="27" t="n">
        <f aca="false">+O227+P227+Q227+R227</f>
        <v>2075.8193294132</v>
      </c>
      <c r="T227" s="18" t="n">
        <f aca="false">+T226+E227+K227</f>
        <v>112330.065413699</v>
      </c>
      <c r="U227" s="21" t="n">
        <f aca="false">Q227/(1+$C$4/12)^B227</f>
        <v>235.172011337266</v>
      </c>
      <c r="V227" s="21" t="n">
        <f aca="false">R227/(1+$C$4/12)^B227</f>
        <v>147.105968336514</v>
      </c>
      <c r="W227" s="18"/>
      <c r="X227" s="21" t="n">
        <f aca="false">W227/(1+$C$4/12)^$B227</f>
        <v>0</v>
      </c>
      <c r="Y227" s="18" t="n">
        <f aca="false">S227-W227</f>
        <v>2075.8193294132</v>
      </c>
      <c r="Z227" s="21" t="n">
        <f aca="false">Y227/(1+$C$4/12)^$B227</f>
        <v>497.469639081154</v>
      </c>
      <c r="AA227" s="21" t="n">
        <f aca="false">+U227+V227+AA226</f>
        <v>227657.791234861</v>
      </c>
    </row>
    <row r="228" customFormat="false" ht="12.75" hidden="false" customHeight="false" outlineLevel="0" collapsed="false">
      <c r="B228" s="29" t="n">
        <f aca="false">+B227+1</f>
        <v>216</v>
      </c>
      <c r="C228" s="23" t="n">
        <f aca="false">$C$3</f>
        <v>0.07875</v>
      </c>
      <c r="D228" s="24" t="n">
        <f aca="false">G227*C228/12</f>
        <v>977.287070722601</v>
      </c>
      <c r="E228" s="24" t="n">
        <f aca="false">F228-D228</f>
        <v>617.86559202393</v>
      </c>
      <c r="F228" s="24" t="n">
        <f aca="false">F227</f>
        <v>1595.15266274653</v>
      </c>
      <c r="G228" s="24" t="n">
        <f aca="false">G227-E228</f>
        <v>148302.068994277</v>
      </c>
      <c r="I228" s="23"/>
      <c r="J228" s="24"/>
      <c r="K228" s="24"/>
      <c r="L228" s="24"/>
      <c r="M228" s="24"/>
      <c r="O228" s="21" t="n">
        <f aca="false">O227</f>
        <v>330.666666666667</v>
      </c>
      <c r="P228" s="21" t="n">
        <f aca="false">P227</f>
        <v>150</v>
      </c>
      <c r="Q228" s="21" t="n">
        <f aca="false">D228+J228</f>
        <v>977.287070722601</v>
      </c>
      <c r="R228" s="21" t="n">
        <f aca="false">+K228+E228</f>
        <v>617.86559202393</v>
      </c>
      <c r="S228" s="27" t="n">
        <f aca="false">+O228+P228+Q228+R228</f>
        <v>2075.8193294132</v>
      </c>
      <c r="T228" s="18" t="n">
        <f aca="false">+T227+E228+K228</f>
        <v>112947.931005723</v>
      </c>
      <c r="U228" s="21" t="n">
        <f aca="false">Q228/(1+$C$4/12)^B228</f>
        <v>232.655591145753</v>
      </c>
      <c r="V228" s="21" t="n">
        <f aca="false">R228/(1+$C$4/12)^B228</f>
        <v>147.090746278532</v>
      </c>
      <c r="W228" s="15" t="n">
        <f aca="false">(SUM(O217:O228)+SUM(Q217:Q228))*0.35</f>
        <v>5584.46666866275</v>
      </c>
      <c r="X228" s="21" t="n">
        <f aca="false">W228/(1+$C$4/12)^$B228</f>
        <v>1329.45316985604</v>
      </c>
      <c r="Y228" s="18" t="n">
        <f aca="false">S228-W228</f>
        <v>-3508.64733924955</v>
      </c>
      <c r="Z228" s="21" t="n">
        <f aca="false">Y228/(1+$C$4/12)^$B228</f>
        <v>-835.278031695951</v>
      </c>
      <c r="AA228" s="21" t="n">
        <f aca="false">+U228+V228+AA227</f>
        <v>228037.537572285</v>
      </c>
    </row>
    <row r="229" customFormat="false" ht="12.75" hidden="false" customHeight="false" outlineLevel="0" collapsed="false">
      <c r="A229" s="0" t="s">
        <v>57</v>
      </c>
      <c r="B229" s="29" t="n">
        <f aca="false">+B228+1</f>
        <v>217</v>
      </c>
      <c r="C229" s="23" t="n">
        <f aca="false">$C$3</f>
        <v>0.07875</v>
      </c>
      <c r="D229" s="24" t="n">
        <f aca="false">G228*C229/12</f>
        <v>973.232327774944</v>
      </c>
      <c r="E229" s="24" t="n">
        <f aca="false">F229-D229</f>
        <v>621.920334971587</v>
      </c>
      <c r="F229" s="24" t="n">
        <f aca="false">F228</f>
        <v>1595.15266274653</v>
      </c>
      <c r="G229" s="24" t="n">
        <f aca="false">G228-E229</f>
        <v>147680.148659306</v>
      </c>
      <c r="I229" s="23"/>
      <c r="J229" s="24"/>
      <c r="K229" s="24"/>
      <c r="L229" s="24"/>
      <c r="M229" s="24"/>
      <c r="O229" s="21" t="n">
        <f aca="false">O228</f>
        <v>330.666666666667</v>
      </c>
      <c r="P229" s="21" t="n">
        <f aca="false">P228</f>
        <v>150</v>
      </c>
      <c r="Q229" s="21" t="n">
        <f aca="false">D229+J229</f>
        <v>973.232327774944</v>
      </c>
      <c r="R229" s="21" t="n">
        <f aca="false">+K229+E229</f>
        <v>621.920334971587</v>
      </c>
      <c r="S229" s="27" t="n">
        <f aca="false">+O229+P229+Q229+R229</f>
        <v>2075.8193294132</v>
      </c>
      <c r="T229" s="18" t="n">
        <f aca="false">+T228+E229+K229</f>
        <v>113569.851340694</v>
      </c>
      <c r="U229" s="21" t="n">
        <f aca="false">Q229/(1+$C$4/12)^B229</f>
        <v>230.155935221821</v>
      </c>
      <c r="V229" s="21" t="n">
        <f aca="false">R229/(1+$C$4/12)^B229</f>
        <v>147.075525795681</v>
      </c>
      <c r="W229" s="18"/>
      <c r="X229" s="21" t="n">
        <f aca="false">W229/(1+$C$4/12)^$B229</f>
        <v>0</v>
      </c>
      <c r="Y229" s="18" t="n">
        <f aca="false">S229-W229</f>
        <v>2075.8193294132</v>
      </c>
      <c r="Z229" s="21" t="n">
        <f aca="false">Y229/(1+$C$4/12)^$B229</f>
        <v>490.902455125914</v>
      </c>
      <c r="AA229" s="21" t="n">
        <f aca="false">+U229+V229+AA228</f>
        <v>228414.769033303</v>
      </c>
    </row>
    <row r="230" customFormat="false" ht="12.75" hidden="false" customHeight="false" outlineLevel="0" collapsed="false">
      <c r="B230" s="29" t="n">
        <f aca="false">+B229+1</f>
        <v>218</v>
      </c>
      <c r="C230" s="23" t="n">
        <f aca="false">$C$3</f>
        <v>0.07875</v>
      </c>
      <c r="D230" s="24" t="n">
        <f aca="false">G229*C230/12</f>
        <v>969.150975576693</v>
      </c>
      <c r="E230" s="24" t="n">
        <f aca="false">F230-D230</f>
        <v>626.001687169838</v>
      </c>
      <c r="F230" s="24" t="n">
        <f aca="false">F229</f>
        <v>1595.15266274653</v>
      </c>
      <c r="G230" s="24" t="n">
        <f aca="false">G229-E230</f>
        <v>147054.146972136</v>
      </c>
      <c r="I230" s="23"/>
      <c r="J230" s="24"/>
      <c r="K230" s="24"/>
      <c r="L230" s="24"/>
      <c r="M230" s="24"/>
      <c r="O230" s="21" t="n">
        <f aca="false">O229</f>
        <v>330.666666666667</v>
      </c>
      <c r="P230" s="21" t="n">
        <f aca="false">P229</f>
        <v>150</v>
      </c>
      <c r="Q230" s="21" t="n">
        <f aca="false">D230+J230</f>
        <v>969.150975576693</v>
      </c>
      <c r="R230" s="21" t="n">
        <f aca="false">+K230+E230</f>
        <v>626.001687169838</v>
      </c>
      <c r="S230" s="27" t="n">
        <f aca="false">+O230+P230+Q230+R230</f>
        <v>2075.8193294132</v>
      </c>
      <c r="T230" s="18" t="n">
        <f aca="false">+T229+E230+K230</f>
        <v>114195.853027864</v>
      </c>
      <c r="U230" s="21" t="n">
        <f aca="false">Q230/(1+$C$4/12)^B230</f>
        <v>227.672932533563</v>
      </c>
      <c r="V230" s="21" t="n">
        <f aca="false">R230/(1+$C$4/12)^B230</f>
        <v>147.060306887796</v>
      </c>
      <c r="W230" s="18"/>
      <c r="X230" s="21" t="n">
        <f aca="false">W230/(1+$C$4/12)^$B230</f>
        <v>0</v>
      </c>
      <c r="Y230" s="18" t="n">
        <f aca="false">S230-W230</f>
        <v>2075.8193294132</v>
      </c>
      <c r="Z230" s="21" t="n">
        <f aca="false">Y230/(1+$C$4/12)^$B230</f>
        <v>487.651445489319</v>
      </c>
      <c r="AA230" s="21" t="n">
        <f aca="false">+U230+V230+AA229</f>
        <v>228789.502272724</v>
      </c>
    </row>
    <row r="231" customFormat="false" ht="12.75" hidden="false" customHeight="false" outlineLevel="0" collapsed="false">
      <c r="B231" s="29" t="n">
        <f aca="false">+B230+1</f>
        <v>219</v>
      </c>
      <c r="C231" s="23" t="n">
        <f aca="false">$C$3</f>
        <v>0.07875</v>
      </c>
      <c r="D231" s="24" t="n">
        <f aca="false">G230*C231/12</f>
        <v>965.042839504641</v>
      </c>
      <c r="E231" s="24" t="n">
        <f aca="false">F231-D231</f>
        <v>630.109823241891</v>
      </c>
      <c r="F231" s="24" t="n">
        <f aca="false">F230</f>
        <v>1595.15266274653</v>
      </c>
      <c r="G231" s="24" t="n">
        <f aca="false">G230-E231</f>
        <v>146424.037148894</v>
      </c>
      <c r="I231" s="23"/>
      <c r="J231" s="24"/>
      <c r="K231" s="24"/>
      <c r="L231" s="24"/>
      <c r="M231" s="24"/>
      <c r="O231" s="21" t="n">
        <f aca="false">O230</f>
        <v>330.666666666667</v>
      </c>
      <c r="P231" s="21" t="n">
        <f aca="false">P230</f>
        <v>150</v>
      </c>
      <c r="Q231" s="21" t="n">
        <f aca="false">D231+J231</f>
        <v>965.042839504641</v>
      </c>
      <c r="R231" s="21" t="n">
        <f aca="false">+K231+E231</f>
        <v>630.109823241891</v>
      </c>
      <c r="S231" s="27" t="n">
        <f aca="false">+O231+P231+Q231+R231</f>
        <v>2075.8193294132</v>
      </c>
      <c r="T231" s="18" t="n">
        <f aca="false">+T230+E231+K231</f>
        <v>114825.962851106</v>
      </c>
      <c r="U231" s="21" t="n">
        <f aca="false">Q231/(1+$C$4/12)^B231</f>
        <v>225.206472784383</v>
      </c>
      <c r="V231" s="21" t="n">
        <f aca="false">R231/(1+$C$4/12)^B231</f>
        <v>147.045089554716</v>
      </c>
      <c r="W231" s="18"/>
      <c r="X231" s="21" t="n">
        <f aca="false">W231/(1+$C$4/12)^$B231</f>
        <v>0</v>
      </c>
      <c r="Y231" s="18" t="n">
        <f aca="false">S231-W231</f>
        <v>2075.8193294132</v>
      </c>
      <c r="Z231" s="21" t="n">
        <f aca="false">Y231/(1+$C$4/12)^$B231</f>
        <v>484.421965717866</v>
      </c>
      <c r="AA231" s="21" t="n">
        <f aca="false">+U231+V231+AA230</f>
        <v>229161.753835063</v>
      </c>
    </row>
    <row r="232" customFormat="false" ht="12.75" hidden="false" customHeight="false" outlineLevel="0" collapsed="false">
      <c r="B232" s="29" t="n">
        <f aca="false">+B231+1</f>
        <v>220</v>
      </c>
      <c r="C232" s="23" t="n">
        <f aca="false">$C$3</f>
        <v>0.07875</v>
      </c>
      <c r="D232" s="24" t="n">
        <f aca="false">G231*C232/12</f>
        <v>960.907743789616</v>
      </c>
      <c r="E232" s="24" t="n">
        <f aca="false">F232-D232</f>
        <v>634.244918956915</v>
      </c>
      <c r="F232" s="24" t="n">
        <f aca="false">F231</f>
        <v>1595.15266274653</v>
      </c>
      <c r="G232" s="24" t="n">
        <f aca="false">G231-E232</f>
        <v>145789.792229937</v>
      </c>
      <c r="I232" s="23"/>
      <c r="J232" s="24"/>
      <c r="K232" s="24"/>
      <c r="L232" s="24"/>
      <c r="M232" s="24"/>
      <c r="O232" s="21" t="n">
        <f aca="false">O231</f>
        <v>330.666666666667</v>
      </c>
      <c r="P232" s="21" t="n">
        <f aca="false">P231</f>
        <v>150</v>
      </c>
      <c r="Q232" s="21" t="n">
        <f aca="false">D232+J232</f>
        <v>960.907743789616</v>
      </c>
      <c r="R232" s="21" t="n">
        <f aca="false">+K232+E232</f>
        <v>634.244918956915</v>
      </c>
      <c r="S232" s="27" t="n">
        <f aca="false">+O232+P232+Q232+R232</f>
        <v>2075.8193294132</v>
      </c>
      <c r="T232" s="18" t="n">
        <f aca="false">+T231+E232+K232</f>
        <v>115460.207770063</v>
      </c>
      <c r="U232" s="21" t="n">
        <f aca="false">Q232/(1+$C$4/12)^B232</f>
        <v>222.756446408126</v>
      </c>
      <c r="V232" s="21" t="n">
        <f aca="false">R232/(1+$C$4/12)^B232</f>
        <v>147.029873796277</v>
      </c>
      <c r="W232" s="18"/>
      <c r="X232" s="21" t="n">
        <f aca="false">W232/(1+$C$4/12)^$B232</f>
        <v>0</v>
      </c>
      <c r="Y232" s="18" t="n">
        <f aca="false">S232-W232</f>
        <v>2075.8193294132</v>
      </c>
      <c r="Z232" s="21" t="n">
        <f aca="false">Y232/(1+$C$4/12)^$B232</f>
        <v>481.213873229669</v>
      </c>
      <c r="AA232" s="21" t="n">
        <f aca="false">+U232+V232+AA231</f>
        <v>229531.540155268</v>
      </c>
    </row>
    <row r="233" customFormat="false" ht="12.75" hidden="false" customHeight="false" outlineLevel="0" collapsed="false">
      <c r="B233" s="29" t="n">
        <f aca="false">+B232+1</f>
        <v>221</v>
      </c>
      <c r="C233" s="23" t="n">
        <f aca="false">$C$3</f>
        <v>0.07875</v>
      </c>
      <c r="D233" s="24" t="n">
        <f aca="false">G232*C233/12</f>
        <v>956.745511508962</v>
      </c>
      <c r="E233" s="24" t="n">
        <f aca="false">F233-D233</f>
        <v>638.40715123757</v>
      </c>
      <c r="F233" s="24" t="n">
        <f aca="false">F232</f>
        <v>1595.15266274653</v>
      </c>
      <c r="G233" s="24" t="n">
        <f aca="false">G232-E233</f>
        <v>145151.385078699</v>
      </c>
      <c r="I233" s="23"/>
      <c r="J233" s="24"/>
      <c r="K233" s="24"/>
      <c r="L233" s="24"/>
      <c r="M233" s="24"/>
      <c r="O233" s="21" t="n">
        <f aca="false">O232</f>
        <v>330.666666666667</v>
      </c>
      <c r="P233" s="21" t="n">
        <f aca="false">P232</f>
        <v>150</v>
      </c>
      <c r="Q233" s="21" t="n">
        <f aca="false">D233+J233</f>
        <v>956.745511508962</v>
      </c>
      <c r="R233" s="21" t="n">
        <f aca="false">+K233+E233</f>
        <v>638.40715123757</v>
      </c>
      <c r="S233" s="27" t="n">
        <f aca="false">+O233+P233+Q233+R233</f>
        <v>2075.8193294132</v>
      </c>
      <c r="T233" s="18" t="n">
        <f aca="false">+T232+E233+K233</f>
        <v>116098.6149213</v>
      </c>
      <c r="U233" s="21" t="n">
        <f aca="false">Q233/(1+$C$4/12)^B233</f>
        <v>220.322744564243</v>
      </c>
      <c r="V233" s="21" t="n">
        <f aca="false">R233/(1+$C$4/12)^B233</f>
        <v>147.014659612316</v>
      </c>
      <c r="W233" s="18"/>
      <c r="X233" s="21" t="n">
        <f aca="false">W233/(1+$C$4/12)^$B233</f>
        <v>0</v>
      </c>
      <c r="Y233" s="18" t="n">
        <f aca="false">S233-W233</f>
        <v>2075.8193294132</v>
      </c>
      <c r="Z233" s="21" t="n">
        <f aca="false">Y233/(1+$C$4/12)^$B233</f>
        <v>478.027026387088</v>
      </c>
      <c r="AA233" s="21" t="n">
        <f aca="false">+U233+V233+AA232</f>
        <v>229898.877559444</v>
      </c>
    </row>
    <row r="234" customFormat="false" ht="12.75" hidden="false" customHeight="false" outlineLevel="0" collapsed="false">
      <c r="B234" s="29" t="n">
        <f aca="false">+B233+1</f>
        <v>222</v>
      </c>
      <c r="C234" s="23" t="n">
        <f aca="false">$C$3</f>
        <v>0.07875</v>
      </c>
      <c r="D234" s="24" t="n">
        <f aca="false">G233*C234/12</f>
        <v>952.555964578965</v>
      </c>
      <c r="E234" s="24" t="n">
        <f aca="false">F234-D234</f>
        <v>642.596698167567</v>
      </c>
      <c r="F234" s="24" t="n">
        <f aca="false">F233</f>
        <v>1595.15266274653</v>
      </c>
      <c r="G234" s="24" t="n">
        <f aca="false">G233-E234</f>
        <v>144508.788380532</v>
      </c>
      <c r="I234" s="23"/>
      <c r="J234" s="24"/>
      <c r="K234" s="24"/>
      <c r="L234" s="24"/>
      <c r="M234" s="24"/>
      <c r="O234" s="21" t="n">
        <f aca="false">O233</f>
        <v>330.666666666667</v>
      </c>
      <c r="P234" s="21" t="n">
        <f aca="false">P233</f>
        <v>150</v>
      </c>
      <c r="Q234" s="21" t="n">
        <f aca="false">D234+J234</f>
        <v>952.555964578965</v>
      </c>
      <c r="R234" s="21" t="n">
        <f aca="false">+K234+E234</f>
        <v>642.596698167567</v>
      </c>
      <c r="S234" s="27" t="n">
        <f aca="false">+O234+P234+Q234+R234</f>
        <v>2075.8193294132</v>
      </c>
      <c r="T234" s="18" t="n">
        <f aca="false">+T233+E234+K234</f>
        <v>116741.211619468</v>
      </c>
      <c r="U234" s="21" t="n">
        <f aca="false">Q234/(1+$C$4/12)^B234</f>
        <v>217.905259132984</v>
      </c>
      <c r="V234" s="21" t="n">
        <f aca="false">R234/(1+$C$4/12)^B234</f>
        <v>146.999447002671</v>
      </c>
      <c r="W234" s="18"/>
      <c r="X234" s="21" t="n">
        <f aca="false">W234/(1+$C$4/12)^$B234</f>
        <v>0</v>
      </c>
      <c r="Y234" s="18" t="n">
        <f aca="false">S234-W234</f>
        <v>2075.8193294132</v>
      </c>
      <c r="Z234" s="21" t="n">
        <f aca="false">Y234/(1+$C$4/12)^$B234</f>
        <v>474.861284490485</v>
      </c>
      <c r="AA234" s="21" t="n">
        <f aca="false">+U234+V234+AA233</f>
        <v>230263.78226558</v>
      </c>
    </row>
    <row r="235" customFormat="false" ht="12.75" hidden="false" customHeight="false" outlineLevel="0" collapsed="false">
      <c r="B235" s="29" t="n">
        <f aca="false">+B234+1</f>
        <v>223</v>
      </c>
      <c r="C235" s="23" t="n">
        <f aca="false">$C$3</f>
        <v>0.07875</v>
      </c>
      <c r="D235" s="24" t="n">
        <f aca="false">G234*C235/12</f>
        <v>948.33892374724</v>
      </c>
      <c r="E235" s="24" t="n">
        <f aca="false">F235-D235</f>
        <v>646.813738999291</v>
      </c>
      <c r="F235" s="24" t="n">
        <f aca="false">F234</f>
        <v>1595.15266274653</v>
      </c>
      <c r="G235" s="24" t="n">
        <f aca="false">G234-E235</f>
        <v>143861.974641533</v>
      </c>
      <c r="I235" s="23"/>
      <c r="J235" s="24"/>
      <c r="K235" s="24"/>
      <c r="L235" s="24"/>
      <c r="M235" s="24"/>
      <c r="O235" s="21" t="n">
        <f aca="false">O234</f>
        <v>330.666666666667</v>
      </c>
      <c r="P235" s="21" t="n">
        <f aca="false">P234</f>
        <v>150</v>
      </c>
      <c r="Q235" s="21" t="n">
        <f aca="false">D235+J235</f>
        <v>948.33892374724</v>
      </c>
      <c r="R235" s="21" t="n">
        <f aca="false">+K235+E235</f>
        <v>646.813738999291</v>
      </c>
      <c r="S235" s="27" t="n">
        <f aca="false">+O235+P235+Q235+R235</f>
        <v>2075.8193294132</v>
      </c>
      <c r="T235" s="18" t="n">
        <f aca="false">+T234+E235+K235</f>
        <v>117388.025358467</v>
      </c>
      <c r="U235" s="21" t="n">
        <f aca="false">Q235/(1+$C$4/12)^B235</f>
        <v>215.503882710625</v>
      </c>
      <c r="V235" s="21" t="n">
        <f aca="false">R235/(1+$C$4/12)^B235</f>
        <v>146.984235967178</v>
      </c>
      <c r="W235" s="18"/>
      <c r="X235" s="21" t="n">
        <f aca="false">W235/(1+$C$4/12)^$B235</f>
        <v>0</v>
      </c>
      <c r="Y235" s="18" t="n">
        <f aca="false">S235-W235</f>
        <v>2075.8193294132</v>
      </c>
      <c r="Z235" s="21" t="n">
        <f aca="false">Y235/(1+$C$4/12)^$B235</f>
        <v>471.716507772005</v>
      </c>
      <c r="AA235" s="21" t="n">
        <f aca="false">+U235+V235+AA234</f>
        <v>230626.270384258</v>
      </c>
    </row>
    <row r="236" customFormat="false" ht="12.75" hidden="false" customHeight="false" outlineLevel="0" collapsed="false">
      <c r="B236" s="29" t="n">
        <f aca="false">+B235+1</f>
        <v>224</v>
      </c>
      <c r="C236" s="23" t="n">
        <f aca="false">$C$3</f>
        <v>0.07875</v>
      </c>
      <c r="D236" s="24" t="n">
        <f aca="false">G235*C236/12</f>
        <v>944.094208585058</v>
      </c>
      <c r="E236" s="24" t="n">
        <f aca="false">F236-D236</f>
        <v>651.058454161474</v>
      </c>
      <c r="F236" s="24" t="n">
        <f aca="false">F235</f>
        <v>1595.15266274653</v>
      </c>
      <c r="G236" s="24" t="n">
        <f aca="false">G235-E236</f>
        <v>143210.916187371</v>
      </c>
      <c r="I236" s="23"/>
      <c r="J236" s="24"/>
      <c r="K236" s="24"/>
      <c r="L236" s="24"/>
      <c r="M236" s="24"/>
      <c r="O236" s="21" t="n">
        <f aca="false">O235</f>
        <v>330.666666666667</v>
      </c>
      <c r="P236" s="21" t="n">
        <f aca="false">P235</f>
        <v>150</v>
      </c>
      <c r="Q236" s="21" t="n">
        <f aca="false">D236+J236</f>
        <v>944.094208585058</v>
      </c>
      <c r="R236" s="21" t="n">
        <f aca="false">+K236+E236</f>
        <v>651.058454161474</v>
      </c>
      <c r="S236" s="27" t="n">
        <f aca="false">+O236+P236+Q236+R236</f>
        <v>2075.8193294132</v>
      </c>
      <c r="T236" s="18" t="n">
        <f aca="false">+T235+E236+K236</f>
        <v>118039.083812629</v>
      </c>
      <c r="U236" s="21" t="n">
        <f aca="false">Q236/(1+$C$4/12)^B236</f>
        <v>213.118508604725</v>
      </c>
      <c r="V236" s="21" t="n">
        <f aca="false">R236/(1+$C$4/12)^B236</f>
        <v>146.969026505675</v>
      </c>
      <c r="W236" s="18"/>
      <c r="X236" s="21" t="n">
        <f aca="false">W236/(1+$C$4/12)^$B236</f>
        <v>0</v>
      </c>
      <c r="Y236" s="18" t="n">
        <f aca="false">S236-W236</f>
        <v>2075.8193294132</v>
      </c>
      <c r="Z236" s="21" t="n">
        <f aca="false">Y236/(1+$C$4/12)^$B236</f>
        <v>468.592557389409</v>
      </c>
      <c r="AA236" s="21" t="n">
        <f aca="false">+U236+V236+AA235</f>
        <v>230986.357919368</v>
      </c>
    </row>
    <row r="237" customFormat="false" ht="12.75" hidden="false" customHeight="false" outlineLevel="0" collapsed="false">
      <c r="B237" s="29" t="n">
        <f aca="false">+B236+1</f>
        <v>225</v>
      </c>
      <c r="C237" s="23" t="n">
        <f aca="false">$C$3</f>
        <v>0.07875</v>
      </c>
      <c r="D237" s="24" t="n">
        <f aca="false">G236*C237/12</f>
        <v>939.821637479623</v>
      </c>
      <c r="E237" s="24" t="n">
        <f aca="false">F237-D237</f>
        <v>655.331025266909</v>
      </c>
      <c r="F237" s="24" t="n">
        <f aca="false">F236</f>
        <v>1595.15266274653</v>
      </c>
      <c r="G237" s="24" t="n">
        <f aca="false">G236-E237</f>
        <v>142555.585162104</v>
      </c>
      <c r="I237" s="23"/>
      <c r="J237" s="24"/>
      <c r="K237" s="24"/>
      <c r="L237" s="24"/>
      <c r="M237" s="24"/>
      <c r="O237" s="21" t="n">
        <f aca="false">O236</f>
        <v>330.666666666667</v>
      </c>
      <c r="P237" s="21" t="n">
        <f aca="false">P236</f>
        <v>150</v>
      </c>
      <c r="Q237" s="21" t="n">
        <f aca="false">D237+J237</f>
        <v>939.821637479623</v>
      </c>
      <c r="R237" s="21" t="n">
        <f aca="false">+K237+E237</f>
        <v>655.331025266909</v>
      </c>
      <c r="S237" s="27" t="n">
        <f aca="false">+O237+P237+Q237+R237</f>
        <v>2075.8193294132</v>
      </c>
      <c r="T237" s="18" t="n">
        <f aca="false">+T236+E237+K237</f>
        <v>118694.414837896</v>
      </c>
      <c r="U237" s="21" t="n">
        <f aca="false">Q237/(1+$C$4/12)^B237</f>
        <v>210.749030829419</v>
      </c>
      <c r="V237" s="21" t="n">
        <f aca="false">R237/(1+$C$4/12)^B237</f>
        <v>146.953818617998</v>
      </c>
      <c r="W237" s="18"/>
      <c r="X237" s="21" t="n">
        <f aca="false">W237/(1+$C$4/12)^$B237</f>
        <v>0</v>
      </c>
      <c r="Y237" s="18" t="n">
        <f aca="false">S237-W237</f>
        <v>2075.8193294132</v>
      </c>
      <c r="Z237" s="21" t="n">
        <f aca="false">Y237/(1+$C$4/12)^$B237</f>
        <v>465.489295419943</v>
      </c>
      <c r="AA237" s="21" t="n">
        <f aca="false">+U237+V237+AA236</f>
        <v>231344.060768816</v>
      </c>
    </row>
    <row r="238" customFormat="false" ht="12.75" hidden="false" customHeight="false" outlineLevel="0" collapsed="false">
      <c r="B238" s="29" t="n">
        <f aca="false">+B237+1</f>
        <v>226</v>
      </c>
      <c r="C238" s="23" t="n">
        <f aca="false">$C$3</f>
        <v>0.07875</v>
      </c>
      <c r="D238" s="24" t="n">
        <f aca="false">G237*C238/12</f>
        <v>935.521027626309</v>
      </c>
      <c r="E238" s="24" t="n">
        <f aca="false">F238-D238</f>
        <v>659.631635120223</v>
      </c>
      <c r="F238" s="24" t="n">
        <f aca="false">F237</f>
        <v>1595.15266274653</v>
      </c>
      <c r="G238" s="24" t="n">
        <f aca="false">G237-E238</f>
        <v>141895.953526984</v>
      </c>
      <c r="I238" s="23"/>
      <c r="J238" s="24"/>
      <c r="K238" s="24"/>
      <c r="L238" s="24"/>
      <c r="M238" s="24"/>
      <c r="O238" s="21" t="n">
        <f aca="false">O237</f>
        <v>330.666666666667</v>
      </c>
      <c r="P238" s="21" t="n">
        <f aca="false">P237</f>
        <v>150</v>
      </c>
      <c r="Q238" s="21" t="n">
        <f aca="false">D238+J238</f>
        <v>935.521027626309</v>
      </c>
      <c r="R238" s="21" t="n">
        <f aca="false">+K238+E238</f>
        <v>659.631635120223</v>
      </c>
      <c r="S238" s="27" t="n">
        <f aca="false">+O238+P238+Q238+R238</f>
        <v>2075.8193294132</v>
      </c>
      <c r="T238" s="18" t="n">
        <f aca="false">+T237+E238+K238</f>
        <v>119354.046473016</v>
      </c>
      <c r="U238" s="21" t="n">
        <f aca="false">Q238/(1+$C$4/12)^B238</f>
        <v>208.395344100734</v>
      </c>
      <c r="V238" s="21" t="n">
        <f aca="false">R238/(1+$C$4/12)^B238</f>
        <v>146.938612303986</v>
      </c>
      <c r="W238" s="18"/>
      <c r="X238" s="21" t="n">
        <f aca="false">W238/(1+$C$4/12)^$B238</f>
        <v>0</v>
      </c>
      <c r="Y238" s="18" t="n">
        <f aca="false">S238-W238</f>
        <v>2075.8193294132</v>
      </c>
      <c r="Z238" s="21" t="n">
        <f aca="false">Y238/(1+$C$4/12)^$B238</f>
        <v>462.406584854248</v>
      </c>
      <c r="AA238" s="21" t="n">
        <f aca="false">+U238+V238+AA237</f>
        <v>231699.39472522</v>
      </c>
    </row>
    <row r="239" customFormat="false" ht="12.75" hidden="false" customHeight="false" outlineLevel="0" collapsed="false">
      <c r="B239" s="29" t="n">
        <f aca="false">+B238+1</f>
        <v>227</v>
      </c>
      <c r="C239" s="23" t="n">
        <f aca="false">$C$3</f>
        <v>0.07875</v>
      </c>
      <c r="D239" s="24" t="n">
        <f aca="false">G238*C239/12</f>
        <v>931.192195020832</v>
      </c>
      <c r="E239" s="24" t="n">
        <f aca="false">F239-D239</f>
        <v>663.960467725699</v>
      </c>
      <c r="F239" s="24" t="n">
        <f aca="false">F238</f>
        <v>1595.15266274653</v>
      </c>
      <c r="G239" s="24" t="n">
        <f aca="false">G238-E239</f>
        <v>141231.993059258</v>
      </c>
      <c r="I239" s="23"/>
      <c r="J239" s="24"/>
      <c r="K239" s="24"/>
      <c r="L239" s="24"/>
      <c r="M239" s="24"/>
      <c r="O239" s="21" t="n">
        <f aca="false">O238</f>
        <v>330.666666666667</v>
      </c>
      <c r="P239" s="21" t="n">
        <f aca="false">P238</f>
        <v>150</v>
      </c>
      <c r="Q239" s="21" t="n">
        <f aca="false">D239+J239</f>
        <v>931.192195020832</v>
      </c>
      <c r="R239" s="21" t="n">
        <f aca="false">+K239+E239</f>
        <v>663.960467725699</v>
      </c>
      <c r="S239" s="27" t="n">
        <f aca="false">+O239+P239+Q239+R239</f>
        <v>2075.8193294132</v>
      </c>
      <c r="T239" s="18" t="n">
        <f aca="false">+T238+E239+K239</f>
        <v>120018.006940742</v>
      </c>
      <c r="U239" s="21" t="n">
        <f aca="false">Q239/(1+$C$4/12)^B239</f>
        <v>206.057343831943</v>
      </c>
      <c r="V239" s="21" t="n">
        <f aca="false">R239/(1+$C$4/12)^B239</f>
        <v>146.923407563474</v>
      </c>
      <c r="W239" s="18"/>
      <c r="X239" s="21" t="n">
        <f aca="false">W239/(1+$C$4/12)^$B239</f>
        <v>0</v>
      </c>
      <c r="Y239" s="18" t="n">
        <f aca="false">S239-W239</f>
        <v>2075.8193294132</v>
      </c>
      <c r="Z239" s="21" t="n">
        <f aca="false">Y239/(1+$C$4/12)^$B239</f>
        <v>459.344289590312</v>
      </c>
      <c r="AA239" s="21" t="n">
        <f aca="false">+U239+V239+AA238</f>
        <v>232052.375476616</v>
      </c>
    </row>
    <row r="240" customFormat="false" ht="12.75" hidden="false" customHeight="false" outlineLevel="0" collapsed="false">
      <c r="B240" s="29" t="n">
        <f aca="false">+B239+1</f>
        <v>228</v>
      </c>
      <c r="C240" s="23" t="n">
        <f aca="false">$C$3</f>
        <v>0.07875</v>
      </c>
      <c r="D240" s="24" t="n">
        <f aca="false">G239*C240/12</f>
        <v>926.834954451383</v>
      </c>
      <c r="E240" s="24" t="n">
        <f aca="false">F240-D240</f>
        <v>668.317708295149</v>
      </c>
      <c r="F240" s="24" t="n">
        <f aca="false">F239</f>
        <v>1595.15266274653</v>
      </c>
      <c r="G240" s="24" t="n">
        <f aca="false">G239-E240</f>
        <v>140563.675350963</v>
      </c>
      <c r="I240" s="23"/>
      <c r="J240" s="24"/>
      <c r="K240" s="24"/>
      <c r="L240" s="24"/>
      <c r="M240" s="24"/>
      <c r="O240" s="21" t="n">
        <f aca="false">O239</f>
        <v>330.666666666667</v>
      </c>
      <c r="P240" s="21" t="n">
        <f aca="false">P239</f>
        <v>150</v>
      </c>
      <c r="Q240" s="21" t="n">
        <f aca="false">D240+J240</f>
        <v>926.834954451383</v>
      </c>
      <c r="R240" s="21" t="n">
        <f aca="false">+K240+E240</f>
        <v>668.317708295149</v>
      </c>
      <c r="S240" s="27" t="n">
        <f aca="false">+O240+P240+Q240+R240</f>
        <v>2075.8193294132</v>
      </c>
      <c r="T240" s="18" t="n">
        <f aca="false">+T239+E240+K240</f>
        <v>120686.324649037</v>
      </c>
      <c r="U240" s="21" t="n">
        <f aca="false">Q240/(1+$C$4/12)^B240</f>
        <v>203.734926128948</v>
      </c>
      <c r="V240" s="21" t="n">
        <f aca="false">R240/(1+$C$4/12)^B240</f>
        <v>146.908204396301</v>
      </c>
      <c r="W240" s="15" t="n">
        <f aca="false">(SUM(O229:O240)+SUM(Q229:Q240))*0.35</f>
        <v>5380.00340837549</v>
      </c>
      <c r="X240" s="21" t="n">
        <f aca="false">W240/(1+$C$4/12)^$B240</f>
        <v>1182.62112549227</v>
      </c>
      <c r="Y240" s="18" t="n">
        <f aca="false">S240-W240</f>
        <v>-3304.18407896229</v>
      </c>
      <c r="Z240" s="21" t="n">
        <f aca="false">Y240/(1+$C$4/12)^$B240</f>
        <v>-726.318851064803</v>
      </c>
      <c r="AA240" s="21" t="n">
        <f aca="false">+U240+V240+AA239</f>
        <v>232403.018607141</v>
      </c>
    </row>
    <row r="241" customFormat="false" ht="12.75" hidden="false" customHeight="false" outlineLevel="0" collapsed="false">
      <c r="A241" s="0" t="s">
        <v>58</v>
      </c>
      <c r="B241" s="29" t="n">
        <f aca="false">+B240+1</f>
        <v>229</v>
      </c>
      <c r="C241" s="23" t="n">
        <f aca="false">$C$3</f>
        <v>0.07875</v>
      </c>
      <c r="D241" s="24" t="n">
        <f aca="false">G240*C241/12</f>
        <v>922.449119490696</v>
      </c>
      <c r="E241" s="24" t="n">
        <f aca="false">F241-D241</f>
        <v>672.703543255836</v>
      </c>
      <c r="F241" s="24" t="n">
        <f aca="false">F240</f>
        <v>1595.15266274653</v>
      </c>
      <c r="G241" s="24" t="n">
        <f aca="false">G240-E241</f>
        <v>139890.971807707</v>
      </c>
      <c r="I241" s="23"/>
      <c r="J241" s="24"/>
      <c r="K241" s="24"/>
      <c r="L241" s="24"/>
      <c r="M241" s="24"/>
      <c r="O241" s="21" t="n">
        <f aca="false">O240</f>
        <v>330.666666666667</v>
      </c>
      <c r="P241" s="21" t="n">
        <f aca="false">P240</f>
        <v>150</v>
      </c>
      <c r="Q241" s="21" t="n">
        <f aca="false">D241+J241</f>
        <v>922.449119490696</v>
      </c>
      <c r="R241" s="21" t="n">
        <f aca="false">+K241+E241</f>
        <v>672.703543255836</v>
      </c>
      <c r="S241" s="27" t="n">
        <f aca="false">+O241+P241+Q241+R241</f>
        <v>2075.8193294132</v>
      </c>
      <c r="T241" s="18" t="n">
        <f aca="false">+T240+E241+K241</f>
        <v>121359.028192293</v>
      </c>
      <c r="U241" s="21" t="n">
        <f aca="false">Q241/(1+$C$4/12)^B241</f>
        <v>201.427987785692</v>
      </c>
      <c r="V241" s="21" t="n">
        <f aca="false">R241/(1+$C$4/12)^B241</f>
        <v>146.893002802303</v>
      </c>
      <c r="W241" s="18"/>
      <c r="X241" s="21" t="n">
        <f aca="false">W241/(1+$C$4/12)^$B241</f>
        <v>0</v>
      </c>
      <c r="Y241" s="18" t="n">
        <f aca="false">S241-W241</f>
        <v>2075.8193294132</v>
      </c>
      <c r="Z241" s="21" t="n">
        <f aca="false">Y241/(1+$C$4/12)^$B241</f>
        <v>453.280405060393</v>
      </c>
      <c r="AA241" s="21" t="n">
        <f aca="false">+U241+V241+AA240</f>
        <v>232751.339597729</v>
      </c>
    </row>
    <row r="242" customFormat="false" ht="12.75" hidden="false" customHeight="false" outlineLevel="0" collapsed="false">
      <c r="B242" s="29" t="n">
        <f aca="false">+B241+1</f>
        <v>230</v>
      </c>
      <c r="C242" s="23" t="n">
        <f aca="false">$C$3</f>
        <v>0.07875</v>
      </c>
      <c r="D242" s="24" t="n">
        <f aca="false">G241*C242/12</f>
        <v>918.034502488079</v>
      </c>
      <c r="E242" s="24" t="n">
        <f aca="false">F242-D242</f>
        <v>677.118160258453</v>
      </c>
      <c r="F242" s="24" t="n">
        <f aca="false">F241</f>
        <v>1595.15266274653</v>
      </c>
      <c r="G242" s="24" t="n">
        <f aca="false">G241-E242</f>
        <v>139213.853647449</v>
      </c>
      <c r="I242" s="23"/>
      <c r="J242" s="24"/>
      <c r="K242" s="24"/>
      <c r="L242" s="24"/>
      <c r="M242" s="24"/>
      <c r="O242" s="21" t="n">
        <f aca="false">O241</f>
        <v>330.666666666667</v>
      </c>
      <c r="P242" s="21" t="n">
        <f aca="false">P241</f>
        <v>150</v>
      </c>
      <c r="Q242" s="21" t="n">
        <f aca="false">D242+J242</f>
        <v>918.034502488079</v>
      </c>
      <c r="R242" s="21" t="n">
        <f aca="false">+K242+E242</f>
        <v>677.118160258453</v>
      </c>
      <c r="S242" s="27" t="n">
        <f aca="false">+O242+P242+Q242+R242</f>
        <v>2075.8193294132</v>
      </c>
      <c r="T242" s="18" t="n">
        <f aca="false">+T241+E242+K242</f>
        <v>122036.146352551</v>
      </c>
      <c r="U242" s="21" t="n">
        <f aca="false">Q242/(1+$C$4/12)^B242</f>
        <v>199.136426279605</v>
      </c>
      <c r="V242" s="21" t="n">
        <f aca="false">R242/(1+$C$4/12)^B242</f>
        <v>146.877802781317</v>
      </c>
      <c r="W242" s="18"/>
      <c r="X242" s="21" t="n">
        <f aca="false">W242/(1+$C$4/12)^$B242</f>
        <v>0</v>
      </c>
      <c r="Y242" s="18" t="n">
        <f aca="false">S242-W242</f>
        <v>2075.8193294132</v>
      </c>
      <c r="Z242" s="21" t="n">
        <f aca="false">Y242/(1+$C$4/12)^$B242</f>
        <v>450.278548073238</v>
      </c>
      <c r="AA242" s="21" t="n">
        <f aca="false">+U242+V242+AA241</f>
        <v>233097.35382679</v>
      </c>
    </row>
    <row r="243" customFormat="false" ht="12.75" hidden="false" customHeight="false" outlineLevel="0" collapsed="false">
      <c r="B243" s="29" t="n">
        <f aca="false">+B242+1</f>
        <v>231</v>
      </c>
      <c r="C243" s="23" t="n">
        <f aca="false">$C$3</f>
        <v>0.07875</v>
      </c>
      <c r="D243" s="24" t="n">
        <f aca="false">G242*C243/12</f>
        <v>913.590914561383</v>
      </c>
      <c r="E243" s="24" t="n">
        <f aca="false">F243-D243</f>
        <v>681.561748185149</v>
      </c>
      <c r="F243" s="24" t="n">
        <f aca="false">F242</f>
        <v>1595.15266274653</v>
      </c>
      <c r="G243" s="24" t="n">
        <f aca="false">G242-E243</f>
        <v>138532.291899264</v>
      </c>
      <c r="I243" s="23"/>
      <c r="J243" s="24"/>
      <c r="K243" s="24"/>
      <c r="L243" s="24"/>
      <c r="M243" s="24"/>
      <c r="O243" s="21" t="n">
        <f aca="false">O242</f>
        <v>330.666666666667</v>
      </c>
      <c r="P243" s="21" t="n">
        <f aca="false">P242</f>
        <v>150</v>
      </c>
      <c r="Q243" s="21" t="n">
        <f aca="false">D243+J243</f>
        <v>913.590914561383</v>
      </c>
      <c r="R243" s="21" t="n">
        <f aca="false">+K243+E243</f>
        <v>681.561748185149</v>
      </c>
      <c r="S243" s="27" t="n">
        <f aca="false">+O243+P243+Q243+R243</f>
        <v>2075.8193294132</v>
      </c>
      <c r="T243" s="18" t="n">
        <f aca="false">+T242+E243+K243</f>
        <v>122717.708100736</v>
      </c>
      <c r="U243" s="21" t="n">
        <f aca="false">Q243/(1+$C$4/12)^B243</f>
        <v>196.860139767072</v>
      </c>
      <c r="V243" s="21" t="n">
        <f aca="false">R243/(1+$C$4/12)^B243</f>
        <v>146.862604333182</v>
      </c>
      <c r="W243" s="18"/>
      <c r="X243" s="21" t="n">
        <f aca="false">W243/(1+$C$4/12)^$B243</f>
        <v>0</v>
      </c>
      <c r="Y243" s="18" t="n">
        <f aca="false">S243-W243</f>
        <v>2075.8193294132</v>
      </c>
      <c r="Z243" s="21" t="n">
        <f aca="false">Y243/(1+$C$4/12)^$B243</f>
        <v>447.29657093368</v>
      </c>
      <c r="AA243" s="21" t="n">
        <f aca="false">+U243+V243+AA242</f>
        <v>233441.07657089</v>
      </c>
    </row>
    <row r="244" customFormat="false" ht="12.75" hidden="false" customHeight="false" outlineLevel="0" collapsed="false">
      <c r="B244" s="29" t="n">
        <f aca="false">+B243+1</f>
        <v>232</v>
      </c>
      <c r="C244" s="23" t="n">
        <f aca="false">$C$3</f>
        <v>0.07875</v>
      </c>
      <c r="D244" s="24" t="n">
        <f aca="false">G243*C244/12</f>
        <v>909.118165588918</v>
      </c>
      <c r="E244" s="24" t="n">
        <f aca="false">F244-D244</f>
        <v>686.034497157614</v>
      </c>
      <c r="F244" s="24" t="n">
        <f aca="false">F243</f>
        <v>1595.15266274653</v>
      </c>
      <c r="G244" s="24" t="n">
        <f aca="false">G243-E244</f>
        <v>137846.257402106</v>
      </c>
      <c r="I244" s="23"/>
      <c r="J244" s="24"/>
      <c r="K244" s="24"/>
      <c r="L244" s="24"/>
      <c r="M244" s="24"/>
      <c r="O244" s="21" t="n">
        <f aca="false">O243</f>
        <v>330.666666666667</v>
      </c>
      <c r="P244" s="21" t="n">
        <f aca="false">P243</f>
        <v>150</v>
      </c>
      <c r="Q244" s="21" t="n">
        <f aca="false">D244+J244</f>
        <v>909.118165588918</v>
      </c>
      <c r="R244" s="21" t="n">
        <f aca="false">+K244+E244</f>
        <v>686.034497157614</v>
      </c>
      <c r="S244" s="27" t="n">
        <f aca="false">+O244+P244+Q244+R244</f>
        <v>2075.8193294132</v>
      </c>
      <c r="T244" s="18" t="n">
        <f aca="false">+T243+E244+K244</f>
        <v>123403.742597894</v>
      </c>
      <c r="U244" s="21" t="n">
        <f aca="false">Q244/(1+$C$4/12)^B244</f>
        <v>194.599027078942</v>
      </c>
      <c r="V244" s="21" t="n">
        <f aca="false">R244/(1+$C$4/12)^B244</f>
        <v>146.847407457734</v>
      </c>
      <c r="W244" s="18"/>
      <c r="X244" s="21" t="n">
        <f aca="false">W244/(1+$C$4/12)^$B244</f>
        <v>0</v>
      </c>
      <c r="Y244" s="18" t="n">
        <f aca="false">S244-W244</f>
        <v>2075.8193294132</v>
      </c>
      <c r="Z244" s="21" t="n">
        <f aca="false">Y244/(1+$C$4/12)^$B244</f>
        <v>444.3343419871</v>
      </c>
      <c r="AA244" s="21" t="n">
        <f aca="false">+U244+V244+AA243</f>
        <v>233782.523005427</v>
      </c>
    </row>
    <row r="245" customFormat="false" ht="12.75" hidden="false" customHeight="false" outlineLevel="0" collapsed="false">
      <c r="B245" s="29" t="n">
        <f aca="false">+B244+1</f>
        <v>233</v>
      </c>
      <c r="C245" s="23" t="n">
        <f aca="false">$C$3</f>
        <v>0.07875</v>
      </c>
      <c r="D245" s="24" t="n">
        <f aca="false">G244*C245/12</f>
        <v>904.616064201321</v>
      </c>
      <c r="E245" s="24" t="n">
        <f aca="false">F245-D245</f>
        <v>690.536598545211</v>
      </c>
      <c r="F245" s="24" t="n">
        <f aca="false">F244</f>
        <v>1595.15266274653</v>
      </c>
      <c r="G245" s="24" t="n">
        <f aca="false">G244-E245</f>
        <v>137155.720803561</v>
      </c>
      <c r="I245" s="23"/>
      <c r="J245" s="24"/>
      <c r="K245" s="24"/>
      <c r="L245" s="24"/>
      <c r="M245" s="24"/>
      <c r="O245" s="21" t="n">
        <f aca="false">O244</f>
        <v>330.666666666667</v>
      </c>
      <c r="P245" s="21" t="n">
        <f aca="false">P244</f>
        <v>150</v>
      </c>
      <c r="Q245" s="21" t="n">
        <f aca="false">D245+J245</f>
        <v>904.616064201321</v>
      </c>
      <c r="R245" s="21" t="n">
        <f aca="false">+K245+E245</f>
        <v>690.536598545211</v>
      </c>
      <c r="S245" s="27" t="n">
        <f aca="false">+O245+P245+Q245+R245</f>
        <v>2075.8193294132</v>
      </c>
      <c r="T245" s="18" t="n">
        <f aca="false">+T244+E245+K245</f>
        <v>124094.279196439</v>
      </c>
      <c r="U245" s="21" t="n">
        <f aca="false">Q245/(1+$C$4/12)^B245</f>
        <v>192.352987716061</v>
      </c>
      <c r="V245" s="21" t="n">
        <f aca="false">R245/(1+$C$4/12)^B245</f>
        <v>146.83221215481</v>
      </c>
      <c r="W245" s="18"/>
      <c r="X245" s="21" t="n">
        <f aca="false">W245/(1+$C$4/12)^$B245</f>
        <v>0</v>
      </c>
      <c r="Y245" s="18" t="n">
        <f aca="false">S245-W245</f>
        <v>2075.8193294132</v>
      </c>
      <c r="Z245" s="21" t="n">
        <f aca="false">Y245/(1+$C$4/12)^$B245</f>
        <v>441.391730450761</v>
      </c>
      <c r="AA245" s="21" t="n">
        <f aca="false">+U245+V245+AA244</f>
        <v>234121.708205298</v>
      </c>
    </row>
    <row r="246" customFormat="false" ht="12.75" hidden="false" customHeight="false" outlineLevel="0" collapsed="false">
      <c r="B246" s="29" t="n">
        <f aca="false">+B245+1</f>
        <v>234</v>
      </c>
      <c r="C246" s="23" t="n">
        <f aca="false">$C$3</f>
        <v>0.07875</v>
      </c>
      <c r="D246" s="24" t="n">
        <f aca="false">G245*C246/12</f>
        <v>900.084417773368</v>
      </c>
      <c r="E246" s="24" t="n">
        <f aca="false">F246-D246</f>
        <v>695.068244973163</v>
      </c>
      <c r="F246" s="24" t="n">
        <f aca="false">F245</f>
        <v>1595.15266274653</v>
      </c>
      <c r="G246" s="24" t="n">
        <f aca="false">G245-E246</f>
        <v>136460.652558588</v>
      </c>
      <c r="I246" s="23"/>
      <c r="J246" s="24"/>
      <c r="K246" s="24"/>
      <c r="L246" s="24"/>
      <c r="M246" s="24"/>
      <c r="O246" s="21" t="n">
        <f aca="false">O245</f>
        <v>330.666666666667</v>
      </c>
      <c r="P246" s="21" t="n">
        <f aca="false">P245</f>
        <v>150</v>
      </c>
      <c r="Q246" s="21" t="n">
        <f aca="false">D246+J246</f>
        <v>900.084417773368</v>
      </c>
      <c r="R246" s="21" t="n">
        <f aca="false">+K246+E246</f>
        <v>695.068244973163</v>
      </c>
      <c r="S246" s="27" t="n">
        <f aca="false">+O246+P246+Q246+R246</f>
        <v>2075.8193294132</v>
      </c>
      <c r="T246" s="18" t="n">
        <f aca="false">+T245+E246+K246</f>
        <v>124789.347441412</v>
      </c>
      <c r="U246" s="21" t="n">
        <f aca="false">Q246/(1+$C$4/12)^B246</f>
        <v>190.121921844829</v>
      </c>
      <c r="V246" s="21" t="n">
        <f aca="false">R246/(1+$C$4/12)^B246</f>
        <v>146.817018424247</v>
      </c>
      <c r="W246" s="18"/>
      <c r="X246" s="21" t="n">
        <f aca="false">W246/(1+$C$4/12)^$B246</f>
        <v>0</v>
      </c>
      <c r="Y246" s="18" t="n">
        <f aca="false">S246-W246</f>
        <v>2075.8193294132</v>
      </c>
      <c r="Z246" s="21" t="n">
        <f aca="false">Y246/(1+$C$4/12)^$B246</f>
        <v>438.468606408041</v>
      </c>
      <c r="AA246" s="21" t="n">
        <f aca="false">+U246+V246+AA245</f>
        <v>234458.647145567</v>
      </c>
    </row>
    <row r="247" customFormat="false" ht="12.75" hidden="false" customHeight="false" outlineLevel="0" collapsed="false">
      <c r="B247" s="29" t="n">
        <f aca="false">+B246+1</f>
        <v>235</v>
      </c>
      <c r="C247" s="23" t="n">
        <f aca="false">$C$3</f>
        <v>0.07875</v>
      </c>
      <c r="D247" s="24" t="n">
        <f aca="false">G246*C247/12</f>
        <v>895.523032415732</v>
      </c>
      <c r="E247" s="24" t="n">
        <f aca="false">F247-D247</f>
        <v>699.6296303308</v>
      </c>
      <c r="F247" s="24" t="n">
        <f aca="false">F246</f>
        <v>1595.15266274653</v>
      </c>
      <c r="G247" s="24" t="n">
        <f aca="false">G246-E247</f>
        <v>135761.022928257</v>
      </c>
      <c r="I247" s="23"/>
      <c r="J247" s="24"/>
      <c r="K247" s="24"/>
      <c r="L247" s="24"/>
      <c r="M247" s="24"/>
      <c r="O247" s="21" t="n">
        <f aca="false">O246</f>
        <v>330.666666666667</v>
      </c>
      <c r="P247" s="21" t="n">
        <f aca="false">P246</f>
        <v>150</v>
      </c>
      <c r="Q247" s="21" t="n">
        <f aca="false">D247+J247</f>
        <v>895.523032415732</v>
      </c>
      <c r="R247" s="21" t="n">
        <f aca="false">+K247+E247</f>
        <v>699.6296303308</v>
      </c>
      <c r="S247" s="27" t="n">
        <f aca="false">+O247+P247+Q247+R247</f>
        <v>2075.8193294132</v>
      </c>
      <c r="T247" s="18" t="n">
        <f aca="false">+T246+E247+K247</f>
        <v>125488.977071743</v>
      </c>
      <c r="U247" s="21" t="n">
        <f aca="false">Q247/(1+$C$4/12)^B247</f>
        <v>187.905730292801</v>
      </c>
      <c r="V247" s="21" t="n">
        <f aca="false">R247/(1+$C$4/12)^B247</f>
        <v>146.801826265884</v>
      </c>
      <c r="W247" s="18"/>
      <c r="X247" s="21" t="n">
        <f aca="false">W247/(1+$C$4/12)^$B247</f>
        <v>0</v>
      </c>
      <c r="Y247" s="18" t="n">
        <f aca="false">S247-W247</f>
        <v>2075.8193294132</v>
      </c>
      <c r="Z247" s="21" t="n">
        <f aca="false">Y247/(1+$C$4/12)^$B247</f>
        <v>435.56484080269</v>
      </c>
      <c r="AA247" s="21" t="n">
        <f aca="false">+U247+V247+AA246</f>
        <v>234793.354702125</v>
      </c>
    </row>
    <row r="248" customFormat="false" ht="12.75" hidden="false" customHeight="false" outlineLevel="0" collapsed="false">
      <c r="B248" s="29" t="n">
        <f aca="false">+B247+1</f>
        <v>236</v>
      </c>
      <c r="C248" s="23" t="n">
        <f aca="false">$C$3</f>
        <v>0.07875</v>
      </c>
      <c r="D248" s="24" t="n">
        <f aca="false">G247*C248/12</f>
        <v>890.931712966686</v>
      </c>
      <c r="E248" s="24" t="n">
        <f aca="false">F248-D248</f>
        <v>704.220949779846</v>
      </c>
      <c r="F248" s="24" t="n">
        <f aca="false">F247</f>
        <v>1595.15266274653</v>
      </c>
      <c r="G248" s="24" t="n">
        <f aca="false">G247-E248</f>
        <v>135056.801978477</v>
      </c>
      <c r="I248" s="23"/>
      <c r="J248" s="24"/>
      <c r="K248" s="24"/>
      <c r="L248" s="24"/>
      <c r="M248" s="24"/>
      <c r="O248" s="21" t="n">
        <f aca="false">O247</f>
        <v>330.666666666667</v>
      </c>
      <c r="P248" s="21" t="n">
        <f aca="false">P247</f>
        <v>150</v>
      </c>
      <c r="Q248" s="21" t="n">
        <f aca="false">D248+J248</f>
        <v>890.931712966686</v>
      </c>
      <c r="R248" s="21" t="n">
        <f aca="false">+K248+E248</f>
        <v>704.220949779846</v>
      </c>
      <c r="S248" s="27" t="n">
        <f aca="false">+O248+P248+Q248+R248</f>
        <v>2075.8193294132</v>
      </c>
      <c r="T248" s="18" t="n">
        <f aca="false">+T247+E248+K248</f>
        <v>126193.198021523</v>
      </c>
      <c r="U248" s="21" t="n">
        <f aca="false">Q248/(1+$C$4/12)^B248</f>
        <v>185.704314544303</v>
      </c>
      <c r="V248" s="21" t="n">
        <f aca="false">R248/(1+$C$4/12)^B248</f>
        <v>146.786635679557</v>
      </c>
      <c r="W248" s="18"/>
      <c r="X248" s="21" t="n">
        <f aca="false">W248/(1+$C$4/12)^$B248</f>
        <v>0</v>
      </c>
      <c r="Y248" s="18" t="n">
        <f aca="false">S248-W248</f>
        <v>2075.8193294132</v>
      </c>
      <c r="Z248" s="21" t="n">
        <f aca="false">Y248/(1+$C$4/12)^$B248</f>
        <v>432.680305433136</v>
      </c>
      <c r="AA248" s="21" t="n">
        <f aca="false">+U248+V248+AA247</f>
        <v>235125.845652349</v>
      </c>
    </row>
    <row r="249" customFormat="false" ht="12.75" hidden="false" customHeight="false" outlineLevel="0" collapsed="false">
      <c r="B249" s="29" t="n">
        <f aca="false">+B248+1</f>
        <v>237</v>
      </c>
      <c r="C249" s="23" t="n">
        <f aca="false">$C$3</f>
        <v>0.07875</v>
      </c>
      <c r="D249" s="24" t="n">
        <f aca="false">G248*C249/12</f>
        <v>886.310262983756</v>
      </c>
      <c r="E249" s="24" t="n">
        <f aca="false">F249-D249</f>
        <v>708.842399762776</v>
      </c>
      <c r="F249" s="24" t="n">
        <f aca="false">F248</f>
        <v>1595.15266274653</v>
      </c>
      <c r="G249" s="24" t="n">
        <f aca="false">G248-E249</f>
        <v>134347.959578714</v>
      </c>
      <c r="I249" s="23"/>
      <c r="J249" s="24"/>
      <c r="K249" s="24"/>
      <c r="L249" s="24"/>
      <c r="M249" s="24"/>
      <c r="O249" s="21" t="n">
        <f aca="false">O248</f>
        <v>330.666666666667</v>
      </c>
      <c r="P249" s="21" t="n">
        <f aca="false">P248</f>
        <v>150</v>
      </c>
      <c r="Q249" s="21" t="n">
        <f aca="false">D249+J249</f>
        <v>886.310262983756</v>
      </c>
      <c r="R249" s="21" t="n">
        <f aca="false">+K249+E249</f>
        <v>708.842399762776</v>
      </c>
      <c r="S249" s="27" t="n">
        <f aca="false">+O249+P249+Q249+R249</f>
        <v>2075.8193294132</v>
      </c>
      <c r="T249" s="18" t="n">
        <f aca="false">+T248+E249+K249</f>
        <v>126902.040421286</v>
      </c>
      <c r="U249" s="21" t="n">
        <f aca="false">Q249/(1+$C$4/12)^B249</f>
        <v>183.517576736082</v>
      </c>
      <c r="V249" s="21" t="n">
        <f aca="false">R249/(1+$C$4/12)^B249</f>
        <v>146.771446665103</v>
      </c>
      <c r="W249" s="18"/>
      <c r="X249" s="21" t="n">
        <f aca="false">W249/(1+$C$4/12)^$B249</f>
        <v>0</v>
      </c>
      <c r="Y249" s="18" t="n">
        <f aca="false">S249-W249</f>
        <v>2075.8193294132</v>
      </c>
      <c r="Z249" s="21" t="n">
        <f aca="false">Y249/(1+$C$4/12)^$B249</f>
        <v>429.814872946824</v>
      </c>
      <c r="AA249" s="21" t="n">
        <f aca="false">+U249+V249+AA248</f>
        <v>235456.134675751</v>
      </c>
    </row>
    <row r="250" customFormat="false" ht="12.75" hidden="false" customHeight="false" outlineLevel="0" collapsed="false">
      <c r="B250" s="29" t="n">
        <f aca="false">+B249+1</f>
        <v>238</v>
      </c>
      <c r="C250" s="23" t="n">
        <f aca="false">$C$3</f>
        <v>0.07875</v>
      </c>
      <c r="D250" s="24" t="n">
        <f aca="false">G249*C250/12</f>
        <v>881.658484735312</v>
      </c>
      <c r="E250" s="24" t="n">
        <f aca="false">F250-D250</f>
        <v>713.494178011219</v>
      </c>
      <c r="F250" s="24" t="n">
        <f aca="false">F249</f>
        <v>1595.15266274653</v>
      </c>
      <c r="G250" s="24" t="n">
        <f aca="false">G249-E250</f>
        <v>133634.465400703</v>
      </c>
      <c r="I250" s="23"/>
      <c r="J250" s="24"/>
      <c r="K250" s="24"/>
      <c r="L250" s="24"/>
      <c r="M250" s="24"/>
      <c r="O250" s="21" t="n">
        <f aca="false">O249</f>
        <v>330.666666666667</v>
      </c>
      <c r="P250" s="21" t="n">
        <f aca="false">P249</f>
        <v>150</v>
      </c>
      <c r="Q250" s="21" t="n">
        <f aca="false">D250+J250</f>
        <v>881.658484735312</v>
      </c>
      <c r="R250" s="21" t="n">
        <f aca="false">+K250+E250</f>
        <v>713.494178011219</v>
      </c>
      <c r="S250" s="27" t="n">
        <f aca="false">+O250+P250+Q250+R250</f>
        <v>2075.8193294132</v>
      </c>
      <c r="T250" s="18" t="n">
        <f aca="false">+T249+E250+K250</f>
        <v>127615.534599297</v>
      </c>
      <c r="U250" s="21" t="n">
        <f aca="false">Q250/(1+$C$4/12)^B250</f>
        <v>181.345419652989</v>
      </c>
      <c r="V250" s="21" t="n">
        <f aca="false">R250/(1+$C$4/12)^B250</f>
        <v>146.75625922236</v>
      </c>
      <c r="W250" s="18"/>
      <c r="X250" s="21" t="n">
        <f aca="false">W250/(1+$C$4/12)^$B250</f>
        <v>0</v>
      </c>
      <c r="Y250" s="18" t="n">
        <f aca="false">S250-W250</f>
        <v>2075.8193294132</v>
      </c>
      <c r="Z250" s="21" t="n">
        <f aca="false">Y250/(1+$C$4/12)^$B250</f>
        <v>426.968416834593</v>
      </c>
      <c r="AA250" s="21" t="n">
        <f aca="false">+U250+V250+AA249</f>
        <v>235784.236354626</v>
      </c>
    </row>
    <row r="251" customFormat="false" ht="12.75" hidden="false" customHeight="false" outlineLevel="0" collapsed="false">
      <c r="B251" s="29" t="n">
        <f aca="false">+B250+1</f>
        <v>239</v>
      </c>
      <c r="C251" s="23" t="n">
        <f aca="false">$C$3</f>
        <v>0.07875</v>
      </c>
      <c r="D251" s="24" t="n">
        <f aca="false">G250*C251/12</f>
        <v>876.976179192114</v>
      </c>
      <c r="E251" s="24" t="n">
        <f aca="false">F251-D251</f>
        <v>718.176483554418</v>
      </c>
      <c r="F251" s="24" t="n">
        <f aca="false">F250</f>
        <v>1595.15266274653</v>
      </c>
      <c r="G251" s="24" t="n">
        <f aca="false">G250-E251</f>
        <v>132916.288917149</v>
      </c>
      <c r="I251" s="23"/>
      <c r="J251" s="24"/>
      <c r="K251" s="24"/>
      <c r="L251" s="24"/>
      <c r="M251" s="24"/>
      <c r="O251" s="21" t="n">
        <f aca="false">O250</f>
        <v>330.666666666667</v>
      </c>
      <c r="P251" s="21" t="n">
        <f aca="false">P250</f>
        <v>150</v>
      </c>
      <c r="Q251" s="21" t="n">
        <f aca="false">D251+J251</f>
        <v>876.976179192114</v>
      </c>
      <c r="R251" s="21" t="n">
        <f aca="false">+K251+E251</f>
        <v>718.176483554418</v>
      </c>
      <c r="S251" s="27" t="n">
        <f aca="false">+O251+P251+Q251+R251</f>
        <v>2075.8193294132</v>
      </c>
      <c r="T251" s="18" t="n">
        <f aca="false">+T250+E251+K251</f>
        <v>128333.711082851</v>
      </c>
      <c r="U251" s="21" t="n">
        <f aca="false">Q251/(1+$C$4/12)^B251</f>
        <v>179.187746723684</v>
      </c>
      <c r="V251" s="21" t="n">
        <f aca="false">R251/(1+$C$4/12)^B251</f>
        <v>146.741073351166</v>
      </c>
      <c r="W251" s="18"/>
      <c r="X251" s="21" t="n">
        <f aca="false">W251/(1+$C$4/12)^$B251</f>
        <v>0</v>
      </c>
      <c r="Y251" s="18" t="n">
        <f aca="false">S251-W251</f>
        <v>2075.8193294132</v>
      </c>
      <c r="Z251" s="21" t="n">
        <f aca="false">Y251/(1+$C$4/12)^$B251</f>
        <v>424.140811425092</v>
      </c>
      <c r="AA251" s="21" t="n">
        <f aca="false">+U251+V251+AA250</f>
        <v>236110.165174701</v>
      </c>
    </row>
    <row r="252" customFormat="false" ht="12.75" hidden="false" customHeight="false" outlineLevel="0" collapsed="false">
      <c r="B252" s="29" t="n">
        <f aca="false">+B251+1</f>
        <v>240</v>
      </c>
      <c r="C252" s="23" t="n">
        <f aca="false">$C$3</f>
        <v>0.07875</v>
      </c>
      <c r="D252" s="24" t="n">
        <f aca="false">G251*C252/12</f>
        <v>872.263146018788</v>
      </c>
      <c r="E252" s="24" t="n">
        <f aca="false">F252-D252</f>
        <v>722.889516727744</v>
      </c>
      <c r="F252" s="24" t="n">
        <f aca="false">F251</f>
        <v>1595.15266274653</v>
      </c>
      <c r="G252" s="24" t="n">
        <f aca="false">G251-E252</f>
        <v>132193.399400421</v>
      </c>
      <c r="I252" s="23"/>
      <c r="J252" s="24"/>
      <c r="K252" s="24"/>
      <c r="L252" s="24"/>
      <c r="M252" s="24"/>
      <c r="O252" s="21" t="n">
        <f aca="false">O251</f>
        <v>330.666666666667</v>
      </c>
      <c r="P252" s="21" t="n">
        <f aca="false">P251</f>
        <v>150</v>
      </c>
      <c r="Q252" s="21" t="n">
        <f aca="false">D252+J252</f>
        <v>872.263146018788</v>
      </c>
      <c r="R252" s="21" t="n">
        <f aca="false">+K252+E252</f>
        <v>722.889516727744</v>
      </c>
      <c r="S252" s="27" t="n">
        <f aca="false">+O252+P252+Q252+R252</f>
        <v>2075.8193294132</v>
      </c>
      <c r="T252" s="18" t="n">
        <f aca="false">+T251+E252+K252</f>
        <v>129056.600599579</v>
      </c>
      <c r="U252" s="21" t="n">
        <f aca="false">Q252/(1+$C$4/12)^B252</f>
        <v>177.044462016375</v>
      </c>
      <c r="V252" s="21" t="n">
        <f aca="false">R252/(1+$C$4/12)^B252</f>
        <v>146.725889051357</v>
      </c>
      <c r="W252" s="15" t="n">
        <f aca="false">(SUM(O241:O252)+SUM(Q241:Q252))*0.35</f>
        <v>5158.84460084565</v>
      </c>
      <c r="X252" s="21" t="n">
        <f aca="false">W252/(1+$C$4/12)^$B252</f>
        <v>1047.09785246748</v>
      </c>
      <c r="Y252" s="18" t="n">
        <f aca="false">S252-W252</f>
        <v>-3083.02527143245</v>
      </c>
      <c r="Z252" s="21" t="n">
        <f aca="false">Y252/(1+$C$4/12)^$B252</f>
        <v>-625.765920588246</v>
      </c>
      <c r="AA252" s="21" t="n">
        <f aca="false">+U252+V252+AA251</f>
        <v>236433.935525768</v>
      </c>
    </row>
    <row r="253" customFormat="false" ht="12.75" hidden="false" customHeight="false" outlineLevel="0" collapsed="false">
      <c r="A253" s="0" t="s">
        <v>59</v>
      </c>
      <c r="B253" s="29" t="n">
        <f aca="false">+B252+1</f>
        <v>241</v>
      </c>
      <c r="C253" s="23" t="n">
        <f aca="false">$C$3</f>
        <v>0.07875</v>
      </c>
      <c r="D253" s="24" t="n">
        <f aca="false">G252*C253/12</f>
        <v>867.519183565262</v>
      </c>
      <c r="E253" s="24" t="n">
        <f aca="false">F253-D253</f>
        <v>727.63347918127</v>
      </c>
      <c r="F253" s="24" t="n">
        <f aca="false">F252</f>
        <v>1595.15266274653</v>
      </c>
      <c r="G253" s="24" t="n">
        <f aca="false">G252-E253</f>
        <v>131465.76592124</v>
      </c>
      <c r="I253" s="23"/>
      <c r="J253" s="24"/>
      <c r="K253" s="24"/>
      <c r="L253" s="24"/>
      <c r="M253" s="24"/>
      <c r="O253" s="21" t="n">
        <f aca="false">O252</f>
        <v>330.666666666667</v>
      </c>
      <c r="P253" s="21" t="n">
        <f aca="false">P252</f>
        <v>150</v>
      </c>
      <c r="Q253" s="21" t="n">
        <f aca="false">D253+J253</f>
        <v>867.519183565262</v>
      </c>
      <c r="R253" s="21" t="n">
        <f aca="false">+K253+E253</f>
        <v>727.63347918127</v>
      </c>
      <c r="S253" s="27" t="n">
        <f aca="false">+O253+P253+Q253+R253</f>
        <v>2075.8193294132</v>
      </c>
      <c r="T253" s="18" t="n">
        <f aca="false">+T252+E253+K253</f>
        <v>129784.23407876</v>
      </c>
      <c r="U253" s="21" t="n">
        <f aca="false">Q253/(1+$C$4/12)^B253</f>
        <v>174.915470234578</v>
      </c>
      <c r="V253" s="21" t="n">
        <f aca="false">R253/(1+$C$4/12)^B253</f>
        <v>146.710706322772</v>
      </c>
      <c r="W253" s="18"/>
      <c r="X253" s="21" t="n">
        <f aca="false">W253/(1+$C$4/12)^$B253</f>
        <v>0</v>
      </c>
      <c r="Y253" s="18" t="n">
        <f aca="false">S253-W253</f>
        <v>2075.8193294132</v>
      </c>
      <c r="Z253" s="21" t="n">
        <f aca="false">Y253/(1+$C$4/12)^$B253</f>
        <v>418.541654184666</v>
      </c>
      <c r="AA253" s="21" t="n">
        <f aca="false">+U253+V253+AA252</f>
        <v>236755.561702326</v>
      </c>
    </row>
    <row r="254" customFormat="false" ht="12.75" hidden="false" customHeight="false" outlineLevel="0" collapsed="false">
      <c r="B254" s="29" t="n">
        <f aca="false">+B253+1</f>
        <v>242</v>
      </c>
      <c r="C254" s="23" t="n">
        <f aca="false">$C$3</f>
        <v>0.07875</v>
      </c>
      <c r="D254" s="24" t="n">
        <f aca="false">G253*C254/12</f>
        <v>862.744088858135</v>
      </c>
      <c r="E254" s="24" t="n">
        <f aca="false">F254-D254</f>
        <v>732.408573888397</v>
      </c>
      <c r="F254" s="24" t="n">
        <f aca="false">F253</f>
        <v>1595.15266274653</v>
      </c>
      <c r="G254" s="24" t="n">
        <f aca="false">G253-E254</f>
        <v>130733.357347351</v>
      </c>
      <c r="I254" s="23"/>
      <c r="J254" s="24"/>
      <c r="K254" s="24"/>
      <c r="L254" s="24"/>
      <c r="M254" s="24"/>
      <c r="O254" s="21" t="n">
        <f aca="false">O253</f>
        <v>330.666666666667</v>
      </c>
      <c r="P254" s="21" t="n">
        <f aca="false">P253</f>
        <v>150</v>
      </c>
      <c r="Q254" s="21" t="n">
        <f aca="false">D254+J254</f>
        <v>862.744088858135</v>
      </c>
      <c r="R254" s="21" t="n">
        <f aca="false">+K254+E254</f>
        <v>732.408573888397</v>
      </c>
      <c r="S254" s="27" t="n">
        <f aca="false">+O254+P254+Q254+R254</f>
        <v>2075.8193294132</v>
      </c>
      <c r="T254" s="18" t="n">
        <f aca="false">+T253+E254+K254</f>
        <v>130516.642652649</v>
      </c>
      <c r="U254" s="21" t="n">
        <f aca="false">Q254/(1+$C$4/12)^B254</f>
        <v>172.800676712915</v>
      </c>
      <c r="V254" s="21" t="n">
        <f aca="false">R254/(1+$C$4/12)^B254</f>
        <v>146.695525165247</v>
      </c>
      <c r="W254" s="18"/>
      <c r="X254" s="21" t="n">
        <f aca="false">W254/(1+$C$4/12)^$B254</f>
        <v>0</v>
      </c>
      <c r="Y254" s="18" t="n">
        <f aca="false">S254-W254</f>
        <v>2075.8193294132</v>
      </c>
      <c r="Z254" s="21" t="n">
        <f aca="false">Y254/(1+$C$4/12)^$B254</f>
        <v>415.769855150331</v>
      </c>
      <c r="AA254" s="21" t="n">
        <f aca="false">+U254+V254+AA253</f>
        <v>237075.057904204</v>
      </c>
    </row>
    <row r="255" customFormat="false" ht="12.75" hidden="false" customHeight="false" outlineLevel="0" collapsed="false">
      <c r="B255" s="29" t="n">
        <f aca="false">+B254+1</f>
        <v>243</v>
      </c>
      <c r="C255" s="23" t="n">
        <f aca="false">$C$3</f>
        <v>0.07875</v>
      </c>
      <c r="D255" s="24" t="n">
        <f aca="false">G254*C255/12</f>
        <v>857.937657591992</v>
      </c>
      <c r="E255" s="24" t="n">
        <f aca="false">F255-D255</f>
        <v>737.215005154539</v>
      </c>
      <c r="F255" s="24" t="n">
        <f aca="false">F254</f>
        <v>1595.15266274653</v>
      </c>
      <c r="G255" s="24" t="n">
        <f aca="false">G254-E255</f>
        <v>129996.142342197</v>
      </c>
      <c r="I255" s="23"/>
      <c r="J255" s="24"/>
      <c r="K255" s="24"/>
      <c r="L255" s="24"/>
      <c r="M255" s="24"/>
      <c r="O255" s="21" t="n">
        <f aca="false">O254</f>
        <v>330.666666666667</v>
      </c>
      <c r="P255" s="21" t="n">
        <f aca="false">P254</f>
        <v>150</v>
      </c>
      <c r="Q255" s="21" t="n">
        <f aca="false">D255+J255</f>
        <v>857.937657591992</v>
      </c>
      <c r="R255" s="21" t="n">
        <f aca="false">+K255+E255</f>
        <v>737.215005154539</v>
      </c>
      <c r="S255" s="27" t="n">
        <f aca="false">+O255+P255+Q255+R255</f>
        <v>2075.8193294132</v>
      </c>
      <c r="T255" s="18" t="n">
        <f aca="false">+T254+E255+K255</f>
        <v>131253.857657803</v>
      </c>
      <c r="U255" s="21" t="n">
        <f aca="false">Q255/(1+$C$4/12)^B255</f>
        <v>170.699987412932</v>
      </c>
      <c r="V255" s="21" t="n">
        <f aca="false">R255/(1+$C$4/12)^B255</f>
        <v>146.680345578619</v>
      </c>
      <c r="W255" s="18"/>
      <c r="X255" s="21" t="n">
        <f aca="false">W255/(1+$C$4/12)^$B255</f>
        <v>0</v>
      </c>
      <c r="Y255" s="18" t="n">
        <f aca="false">S255-W255</f>
        <v>2075.8193294132</v>
      </c>
      <c r="Z255" s="21" t="n">
        <f aca="false">Y255/(1+$C$4/12)^$B255</f>
        <v>413.016412400991</v>
      </c>
      <c r="AA255" s="21" t="n">
        <f aca="false">+U255+V255+AA254</f>
        <v>237392.438237196</v>
      </c>
    </row>
    <row r="256" customFormat="false" ht="12.75" hidden="false" customHeight="false" outlineLevel="0" collapsed="false">
      <c r="B256" s="29" t="n">
        <f aca="false">+B255+1</f>
        <v>244</v>
      </c>
      <c r="C256" s="23" t="n">
        <f aca="false">$C$3</f>
        <v>0.07875</v>
      </c>
      <c r="D256" s="24" t="n">
        <f aca="false">G255*C256/12</f>
        <v>853.099684120666</v>
      </c>
      <c r="E256" s="24" t="n">
        <f aca="false">F256-D256</f>
        <v>742.052978625866</v>
      </c>
      <c r="F256" s="24" t="n">
        <f aca="false">F255</f>
        <v>1595.15266274653</v>
      </c>
      <c r="G256" s="24" t="n">
        <f aca="false">G255-E256</f>
        <v>129254.089363571</v>
      </c>
      <c r="I256" s="23"/>
      <c r="J256" s="24"/>
      <c r="K256" s="24"/>
      <c r="L256" s="24"/>
      <c r="M256" s="24"/>
      <c r="O256" s="21" t="n">
        <f aca="false">O255</f>
        <v>330.666666666667</v>
      </c>
      <c r="P256" s="21" t="n">
        <f aca="false">P255</f>
        <v>150</v>
      </c>
      <c r="Q256" s="21" t="n">
        <f aca="false">D256+J256</f>
        <v>853.099684120666</v>
      </c>
      <c r="R256" s="21" t="n">
        <f aca="false">+K256+E256</f>
        <v>742.052978625866</v>
      </c>
      <c r="S256" s="27" t="n">
        <f aca="false">+O256+P256+Q256+R256</f>
        <v>2075.8193294132</v>
      </c>
      <c r="T256" s="18" t="n">
        <f aca="false">+T255+E256+K256</f>
        <v>131995.910636429</v>
      </c>
      <c r="U256" s="21" t="n">
        <f aca="false">Q256/(1+$C$4/12)^B256</f>
        <v>168.613308918946</v>
      </c>
      <c r="V256" s="21" t="n">
        <f aca="false">R256/(1+$C$4/12)^B256</f>
        <v>146.665167562728</v>
      </c>
      <c r="W256" s="18"/>
      <c r="X256" s="21" t="n">
        <f aca="false">W256/(1+$C$4/12)^$B256</f>
        <v>0</v>
      </c>
      <c r="Y256" s="18" t="n">
        <f aca="false">S256-W256</f>
        <v>2075.8193294132</v>
      </c>
      <c r="Z256" s="21" t="n">
        <f aca="false">Y256/(1+$C$4/12)^$B256</f>
        <v>410.281204371846</v>
      </c>
      <c r="AA256" s="21" t="n">
        <f aca="false">+U256+V256+AA255</f>
        <v>237707.716713677</v>
      </c>
    </row>
    <row r="257" customFormat="false" ht="12.75" hidden="false" customHeight="false" outlineLevel="0" collapsed="false">
      <c r="B257" s="29" t="n">
        <f aca="false">+B256+1</f>
        <v>245</v>
      </c>
      <c r="C257" s="23" t="n">
        <f aca="false">$C$3</f>
        <v>0.07875</v>
      </c>
      <c r="D257" s="24" t="n">
        <f aca="false">G256*C257/12</f>
        <v>848.229961448434</v>
      </c>
      <c r="E257" s="24" t="n">
        <f aca="false">F257-D257</f>
        <v>746.922701298098</v>
      </c>
      <c r="F257" s="24" t="n">
        <f aca="false">F256</f>
        <v>1595.15266274653</v>
      </c>
      <c r="G257" s="24" t="n">
        <f aca="false">G256-E257</f>
        <v>128507.166662273</v>
      </c>
      <c r="I257" s="23"/>
      <c r="J257" s="24"/>
      <c r="K257" s="24"/>
      <c r="L257" s="24"/>
      <c r="M257" s="24"/>
      <c r="O257" s="21" t="n">
        <f aca="false">O256</f>
        <v>330.666666666667</v>
      </c>
      <c r="P257" s="21" t="n">
        <f aca="false">P256</f>
        <v>150</v>
      </c>
      <c r="Q257" s="21" t="n">
        <f aca="false">D257+J257</f>
        <v>848.229961448434</v>
      </c>
      <c r="R257" s="21" t="n">
        <f aca="false">+K257+E257</f>
        <v>746.922701298098</v>
      </c>
      <c r="S257" s="27" t="n">
        <f aca="false">+O257+P257+Q257+R257</f>
        <v>2075.8193294132</v>
      </c>
      <c r="T257" s="18" t="n">
        <f aca="false">+T256+E257+K257</f>
        <v>132742.833337727</v>
      </c>
      <c r="U257" s="21" t="n">
        <f aca="false">Q257/(1+$C$4/12)^B257</f>
        <v>166.540548433923</v>
      </c>
      <c r="V257" s="21" t="n">
        <f aca="false">R257/(1+$C$4/12)^B257</f>
        <v>146.649991117409</v>
      </c>
      <c r="W257" s="18"/>
      <c r="X257" s="21" t="n">
        <f aca="false">W257/(1+$C$4/12)^$B257</f>
        <v>0</v>
      </c>
      <c r="Y257" s="18" t="n">
        <f aca="false">S257-W257</f>
        <v>2075.8193294132</v>
      </c>
      <c r="Z257" s="21" t="n">
        <f aca="false">Y257/(1+$C$4/12)^$B257</f>
        <v>407.564110303158</v>
      </c>
      <c r="AA257" s="21" t="n">
        <f aca="false">+U257+V257+AA256</f>
        <v>238020.907253229</v>
      </c>
    </row>
    <row r="258" customFormat="false" ht="12.75" hidden="false" customHeight="false" outlineLevel="0" collapsed="false">
      <c r="B258" s="29" t="n">
        <f aca="false">+B257+1</f>
        <v>246</v>
      </c>
      <c r="C258" s="23" t="n">
        <f aca="false">$C$3</f>
        <v>0.07875</v>
      </c>
      <c r="D258" s="24" t="n">
        <f aca="false">G257*C258/12</f>
        <v>843.328281221165</v>
      </c>
      <c r="E258" s="24" t="n">
        <f aca="false">F258-D258</f>
        <v>751.824381525367</v>
      </c>
      <c r="F258" s="24" t="n">
        <f aca="false">F257</f>
        <v>1595.15266274653</v>
      </c>
      <c r="G258" s="24" t="n">
        <f aca="false">G257-E258</f>
        <v>127755.342280747</v>
      </c>
      <c r="I258" s="23"/>
      <c r="J258" s="24"/>
      <c r="K258" s="24"/>
      <c r="L258" s="24"/>
      <c r="M258" s="24"/>
      <c r="O258" s="21" t="n">
        <f aca="false">O257</f>
        <v>330.666666666667</v>
      </c>
      <c r="P258" s="21" t="n">
        <f aca="false">P257</f>
        <v>150</v>
      </c>
      <c r="Q258" s="21" t="n">
        <f aca="false">D258+J258</f>
        <v>843.328281221165</v>
      </c>
      <c r="R258" s="21" t="n">
        <f aca="false">+K258+E258</f>
        <v>751.824381525367</v>
      </c>
      <c r="S258" s="27" t="n">
        <f aca="false">+O258+P258+Q258+R258</f>
        <v>2075.8193294132</v>
      </c>
      <c r="T258" s="18" t="n">
        <f aca="false">+T257+E258+K258</f>
        <v>133494.657719253</v>
      </c>
      <c r="U258" s="21" t="n">
        <f aca="false">Q258/(1+$C$4/12)^B258</f>
        <v>164.481613775379</v>
      </c>
      <c r="V258" s="21" t="n">
        <f aca="false">R258/(1+$C$4/12)^B258</f>
        <v>146.6348162425</v>
      </c>
      <c r="W258" s="18"/>
      <c r="X258" s="21" t="n">
        <f aca="false">W258/(1+$C$4/12)^$B258</f>
        <v>0</v>
      </c>
      <c r="Y258" s="18" t="n">
        <f aca="false">S258-W258</f>
        <v>2075.8193294132</v>
      </c>
      <c r="Z258" s="21" t="n">
        <f aca="false">Y258/(1+$C$4/12)^$B258</f>
        <v>404.865010234925</v>
      </c>
      <c r="AA258" s="21" t="n">
        <f aca="false">+U258+V258+AA257</f>
        <v>238332.023683246</v>
      </c>
    </row>
    <row r="259" customFormat="false" ht="12.75" hidden="false" customHeight="false" outlineLevel="0" collapsed="false">
      <c r="B259" s="29" t="n">
        <f aca="false">+B258+1</f>
        <v>247</v>
      </c>
      <c r="C259" s="23" t="n">
        <f aca="false">$C$3</f>
        <v>0.07875</v>
      </c>
      <c r="D259" s="24" t="n">
        <f aca="false">G258*C259/12</f>
        <v>838.394433717405</v>
      </c>
      <c r="E259" s="24" t="n">
        <f aca="false">F259-D259</f>
        <v>756.758229029127</v>
      </c>
      <c r="F259" s="24" t="n">
        <f aca="false">F258</f>
        <v>1595.15266274653</v>
      </c>
      <c r="G259" s="24" t="n">
        <f aca="false">G258-E259</f>
        <v>126998.584051718</v>
      </c>
      <c r="I259" s="23"/>
      <c r="J259" s="24"/>
      <c r="K259" s="24"/>
      <c r="L259" s="24"/>
      <c r="M259" s="24"/>
      <c r="O259" s="21" t="n">
        <f aca="false">O258</f>
        <v>330.666666666667</v>
      </c>
      <c r="P259" s="21" t="n">
        <f aca="false">P258</f>
        <v>150</v>
      </c>
      <c r="Q259" s="21" t="n">
        <f aca="false">D259+J259</f>
        <v>838.394433717405</v>
      </c>
      <c r="R259" s="21" t="n">
        <f aca="false">+K259+E259</f>
        <v>756.758229029127</v>
      </c>
      <c r="S259" s="27" t="n">
        <f aca="false">+O259+P259+Q259+R259</f>
        <v>2075.8193294132</v>
      </c>
      <c r="T259" s="18" t="n">
        <f aca="false">+T258+E259+K259</f>
        <v>134251.415948282</v>
      </c>
      <c r="U259" s="21" t="n">
        <f aca="false">Q259/(1+$C$4/12)^B259</f>
        <v>162.436413371312</v>
      </c>
      <c r="V259" s="21" t="n">
        <f aca="false">R259/(1+$C$4/12)^B259</f>
        <v>146.619642937839</v>
      </c>
      <c r="W259" s="18"/>
      <c r="X259" s="21" t="n">
        <f aca="false">W259/(1+$C$4/12)^$B259</f>
        <v>0</v>
      </c>
      <c r="Y259" s="18" t="n">
        <f aca="false">S259-W259</f>
        <v>2075.8193294132</v>
      </c>
      <c r="Z259" s="21" t="n">
        <f aca="false">Y259/(1+$C$4/12)^$B259</f>
        <v>402.183785001581</v>
      </c>
      <c r="AA259" s="21" t="n">
        <f aca="false">+U259+V259+AA258</f>
        <v>238641.079739556</v>
      </c>
    </row>
    <row r="260" customFormat="false" ht="12.75" hidden="false" customHeight="false" outlineLevel="0" collapsed="false">
      <c r="B260" s="29" t="n">
        <f aca="false">+B259+1</f>
        <v>248</v>
      </c>
      <c r="C260" s="23" t="n">
        <f aca="false">$C$3</f>
        <v>0.07875</v>
      </c>
      <c r="D260" s="24" t="n">
        <f aca="false">G259*C260/12</f>
        <v>833.428207839401</v>
      </c>
      <c r="E260" s="24" t="n">
        <f aca="false">F260-D260</f>
        <v>761.724454907131</v>
      </c>
      <c r="F260" s="24" t="n">
        <f aca="false">F259</f>
        <v>1595.15266274653</v>
      </c>
      <c r="G260" s="24" t="n">
        <f aca="false">G259-E260</f>
        <v>126236.859596811</v>
      </c>
      <c r="I260" s="23"/>
      <c r="J260" s="24"/>
      <c r="K260" s="24"/>
      <c r="L260" s="24"/>
      <c r="M260" s="24"/>
      <c r="O260" s="21" t="n">
        <f aca="false">O259</f>
        <v>330.666666666667</v>
      </c>
      <c r="P260" s="21" t="n">
        <f aca="false">P259</f>
        <v>150</v>
      </c>
      <c r="Q260" s="21" t="n">
        <f aca="false">D260+J260</f>
        <v>833.428207839401</v>
      </c>
      <c r="R260" s="21" t="n">
        <f aca="false">+K260+E260</f>
        <v>761.724454907131</v>
      </c>
      <c r="S260" s="27" t="n">
        <f aca="false">+O260+P260+Q260+R260</f>
        <v>2075.8193294132</v>
      </c>
      <c r="T260" s="18" t="n">
        <f aca="false">+T259+E260+K260</f>
        <v>135013.140403189</v>
      </c>
      <c r="U260" s="21" t="n">
        <f aca="false">Q260/(1+$C$4/12)^B260</f>
        <v>160.404856256159</v>
      </c>
      <c r="V260" s="21" t="n">
        <f aca="false">R260/(1+$C$4/12)^B260</f>
        <v>146.604471203264</v>
      </c>
      <c r="W260" s="18"/>
      <c r="X260" s="21" t="n">
        <f aca="false">W260/(1+$C$4/12)^$B260</f>
        <v>0</v>
      </c>
      <c r="Y260" s="18" t="n">
        <f aca="false">S260-W260</f>
        <v>2075.8193294132</v>
      </c>
      <c r="Z260" s="21" t="n">
        <f aca="false">Y260/(1+$C$4/12)^$B260</f>
        <v>399.520316226736</v>
      </c>
      <c r="AA260" s="21" t="n">
        <f aca="false">+U260+V260+AA259</f>
        <v>238948.089067015</v>
      </c>
    </row>
    <row r="261" customFormat="false" ht="12.75" hidden="false" customHeight="false" outlineLevel="0" collapsed="false">
      <c r="B261" s="29" t="n">
        <f aca="false">+B260+1</f>
        <v>249</v>
      </c>
      <c r="C261" s="23" t="n">
        <f aca="false">$C$3</f>
        <v>0.07875</v>
      </c>
      <c r="D261" s="24" t="n">
        <f aca="false">G260*C261/12</f>
        <v>828.429391104073</v>
      </c>
      <c r="E261" s="24" t="n">
        <f aca="false">F261-D261</f>
        <v>766.723271642459</v>
      </c>
      <c r="F261" s="24" t="n">
        <f aca="false">F260</f>
        <v>1595.15266274653</v>
      </c>
      <c r="G261" s="24" t="n">
        <f aca="false">G260-E261</f>
        <v>125470.136325169</v>
      </c>
      <c r="I261" s="23"/>
      <c r="J261" s="24"/>
      <c r="K261" s="24"/>
      <c r="L261" s="24"/>
      <c r="M261" s="24"/>
      <c r="O261" s="21" t="n">
        <f aca="false">O260</f>
        <v>330.666666666667</v>
      </c>
      <c r="P261" s="21" t="n">
        <f aca="false">P260</f>
        <v>150</v>
      </c>
      <c r="Q261" s="21" t="n">
        <f aca="false">D261+J261</f>
        <v>828.429391104073</v>
      </c>
      <c r="R261" s="21" t="n">
        <f aca="false">+K261+E261</f>
        <v>766.723271642459</v>
      </c>
      <c r="S261" s="27" t="n">
        <f aca="false">+O261+P261+Q261+R261</f>
        <v>2075.8193294132</v>
      </c>
      <c r="T261" s="18" t="n">
        <f aca="false">+T260+E261+K261</f>
        <v>135779.863674831</v>
      </c>
      <c r="U261" s="21" t="n">
        <f aca="false">Q261/(1+$C$4/12)^B261</f>
        <v>158.386852066775</v>
      </c>
      <c r="V261" s="21" t="n">
        <f aca="false">R261/(1+$C$4/12)^B261</f>
        <v>146.589301038611</v>
      </c>
      <c r="W261" s="18"/>
      <c r="X261" s="21" t="n">
        <f aca="false">W261/(1+$C$4/12)^$B261</f>
        <v>0</v>
      </c>
      <c r="Y261" s="18" t="n">
        <f aca="false">S261-W261</f>
        <v>2075.8193294132</v>
      </c>
      <c r="Z261" s="21" t="n">
        <f aca="false">Y261/(1+$C$4/12)^$B261</f>
        <v>396.87448631795</v>
      </c>
      <c r="AA261" s="21" t="n">
        <f aca="false">+U261+V261+AA260</f>
        <v>239253.06522012</v>
      </c>
    </row>
    <row r="262" customFormat="false" ht="12.75" hidden="false" customHeight="false" outlineLevel="0" collapsed="false">
      <c r="B262" s="29" t="n">
        <f aca="false">+B261+1</f>
        <v>250</v>
      </c>
      <c r="C262" s="23" t="n">
        <f aca="false">$C$3</f>
        <v>0.07875</v>
      </c>
      <c r="D262" s="24" t="n">
        <f aca="false">G261*C262/12</f>
        <v>823.397769633919</v>
      </c>
      <c r="E262" s="24" t="n">
        <f aca="false">F262-D262</f>
        <v>771.754893112612</v>
      </c>
      <c r="F262" s="24" t="n">
        <f aca="false">F261</f>
        <v>1595.15266274653</v>
      </c>
      <c r="G262" s="24" t="n">
        <f aca="false">G261-E262</f>
        <v>124698.381432056</v>
      </c>
      <c r="I262" s="23"/>
      <c r="J262" s="24"/>
      <c r="K262" s="24"/>
      <c r="L262" s="24"/>
      <c r="M262" s="24"/>
      <c r="O262" s="21" t="n">
        <f aca="false">O261</f>
        <v>330.666666666667</v>
      </c>
      <c r="P262" s="21" t="n">
        <f aca="false">P261</f>
        <v>150</v>
      </c>
      <c r="Q262" s="21" t="n">
        <f aca="false">D262+J262</f>
        <v>823.397769633919</v>
      </c>
      <c r="R262" s="21" t="n">
        <f aca="false">+K262+E262</f>
        <v>771.754893112612</v>
      </c>
      <c r="S262" s="27" t="n">
        <f aca="false">+O262+P262+Q262+R262</f>
        <v>2075.8193294132</v>
      </c>
      <c r="T262" s="18" t="n">
        <f aca="false">+T261+E262+K262</f>
        <v>136551.618567944</v>
      </c>
      <c r="U262" s="21" t="n">
        <f aca="false">Q262/(1+$C$4/12)^B262</f>
        <v>156.382311038453</v>
      </c>
      <c r="V262" s="21" t="n">
        <f aca="false">R262/(1+$C$4/12)^B262</f>
        <v>146.574132443719</v>
      </c>
      <c r="W262" s="18"/>
      <c r="X262" s="21" t="n">
        <f aca="false">W262/(1+$C$4/12)^$B262</f>
        <v>0</v>
      </c>
      <c r="Y262" s="18" t="n">
        <f aca="false">S262-W262</f>
        <v>2075.8193294132</v>
      </c>
      <c r="Z262" s="21" t="n">
        <f aca="false">Y262/(1+$C$4/12)^$B262</f>
        <v>394.24617846154</v>
      </c>
      <c r="AA262" s="21" t="n">
        <f aca="false">+U262+V262+AA261</f>
        <v>239556.021663603</v>
      </c>
    </row>
    <row r="263" customFormat="false" ht="12.75" hidden="false" customHeight="false" outlineLevel="0" collapsed="false">
      <c r="B263" s="29" t="n">
        <f aca="false">+B262+1</f>
        <v>251</v>
      </c>
      <c r="C263" s="23" t="n">
        <f aca="false">$C$3</f>
        <v>0.07875</v>
      </c>
      <c r="D263" s="24" t="n">
        <f aca="false">G262*C263/12</f>
        <v>818.333128147868</v>
      </c>
      <c r="E263" s="24" t="n">
        <f aca="false">F263-D263</f>
        <v>776.819534598664</v>
      </c>
      <c r="F263" s="24" t="n">
        <f aca="false">F262</f>
        <v>1595.15266274653</v>
      </c>
      <c r="G263" s="24" t="n">
        <f aca="false">G262-E263</f>
        <v>123921.561897457</v>
      </c>
      <c r="I263" s="23"/>
      <c r="J263" s="24"/>
      <c r="K263" s="24"/>
      <c r="L263" s="24"/>
      <c r="M263" s="24"/>
      <c r="O263" s="21" t="n">
        <f aca="false">O262</f>
        <v>330.666666666667</v>
      </c>
      <c r="P263" s="21" t="n">
        <f aca="false">P262</f>
        <v>150</v>
      </c>
      <c r="Q263" s="21" t="n">
        <f aca="false">D263+J263</f>
        <v>818.333128147868</v>
      </c>
      <c r="R263" s="21" t="n">
        <f aca="false">+K263+E263</f>
        <v>776.819534598664</v>
      </c>
      <c r="S263" s="27" t="n">
        <f aca="false">+O263+P263+Q263+R263</f>
        <v>2075.8193294132</v>
      </c>
      <c r="T263" s="18" t="n">
        <f aca="false">+T262+E263+K263</f>
        <v>137328.438102543</v>
      </c>
      <c r="U263" s="21" t="n">
        <f aca="false">Q263/(1+$C$4/12)^B263</f>
        <v>154.391144000952</v>
      </c>
      <c r="V263" s="21" t="n">
        <f aca="false">R263/(1+$C$4/12)^B263</f>
        <v>146.558965418424</v>
      </c>
      <c r="W263" s="18"/>
      <c r="X263" s="21" t="n">
        <f aca="false">W263/(1+$C$4/12)^$B263</f>
        <v>0</v>
      </c>
      <c r="Y263" s="18" t="n">
        <f aca="false">S263-W263</f>
        <v>2075.8193294132</v>
      </c>
      <c r="Z263" s="21" t="n">
        <f aca="false">Y263/(1+$C$4/12)^$B263</f>
        <v>391.635276617424</v>
      </c>
      <c r="AA263" s="21" t="n">
        <f aca="false">+U263+V263+AA262</f>
        <v>239856.971773022</v>
      </c>
    </row>
    <row r="264" customFormat="false" ht="12.75" hidden="false" customHeight="false" outlineLevel="0" collapsed="false">
      <c r="B264" s="29" t="n">
        <f aca="false">+B263+1</f>
        <v>252</v>
      </c>
      <c r="C264" s="23" t="n">
        <f aca="false">$C$3</f>
        <v>0.07875</v>
      </c>
      <c r="D264" s="24" t="n">
        <f aca="false">G263*C264/12</f>
        <v>813.235249952064</v>
      </c>
      <c r="E264" s="24" t="n">
        <f aca="false">F264-D264</f>
        <v>781.917412794468</v>
      </c>
      <c r="F264" s="24" t="n">
        <f aca="false">F263</f>
        <v>1595.15266274653</v>
      </c>
      <c r="G264" s="24" t="n">
        <f aca="false">G263-E264</f>
        <v>123139.644484663</v>
      </c>
      <c r="I264" s="23"/>
      <c r="J264" s="24"/>
      <c r="K264" s="24"/>
      <c r="L264" s="24"/>
      <c r="M264" s="24"/>
      <c r="O264" s="21" t="n">
        <f aca="false">O263</f>
        <v>330.666666666667</v>
      </c>
      <c r="P264" s="21" t="n">
        <f aca="false">P263</f>
        <v>150</v>
      </c>
      <c r="Q264" s="21" t="n">
        <f aca="false">D264+J264</f>
        <v>813.235249952064</v>
      </c>
      <c r="R264" s="21" t="n">
        <f aca="false">+K264+E264</f>
        <v>781.917412794468</v>
      </c>
      <c r="S264" s="27" t="n">
        <f aca="false">+O264+P264+Q264+R264</f>
        <v>2075.8193294132</v>
      </c>
      <c r="T264" s="18" t="n">
        <f aca="false">+T263+E264+K264</f>
        <v>138110.355515337</v>
      </c>
      <c r="U264" s="21" t="n">
        <f aca="false">Q264/(1+$C$4/12)^B264</f>
        <v>152.413262374563</v>
      </c>
      <c r="V264" s="21" t="n">
        <f aca="false">R264/(1+$C$4/12)^B264</f>
        <v>146.543799962566</v>
      </c>
      <c r="W264" s="15" t="n">
        <f aca="false">(SUM(O253:O264)+SUM(Q253:Q264))*0.35</f>
        <v>4919.62696302013</v>
      </c>
      <c r="X264" s="21" t="n">
        <f aca="false">W264/(1+$C$4/12)^$B264</f>
        <v>922.016593776473</v>
      </c>
      <c r="Y264" s="18" t="n">
        <f aca="false">S264-W264</f>
        <v>-2843.80763360694</v>
      </c>
      <c r="Z264" s="21" t="n">
        <f aca="false">Y264/(1+$C$4/12)^$B264</f>
        <v>-532.974928262476</v>
      </c>
      <c r="AA264" s="21" t="n">
        <f aca="false">+U264+V264+AA263</f>
        <v>240155.928835359</v>
      </c>
    </row>
    <row r="265" customFormat="false" ht="12.75" hidden="false" customHeight="false" outlineLevel="0" collapsed="false">
      <c r="A265" s="0" t="s">
        <v>60</v>
      </c>
      <c r="B265" s="29" t="n">
        <f aca="false">+B264+1</f>
        <v>253</v>
      </c>
      <c r="C265" s="23" t="n">
        <f aca="false">$C$3</f>
        <v>0.07875</v>
      </c>
      <c r="D265" s="24" t="n">
        <f aca="false">G264*C265/12</f>
        <v>808.1039169306</v>
      </c>
      <c r="E265" s="24" t="n">
        <f aca="false">F265-D265</f>
        <v>787.048745815932</v>
      </c>
      <c r="F265" s="24" t="n">
        <f aca="false">F264</f>
        <v>1595.15266274653</v>
      </c>
      <c r="G265" s="24" t="n">
        <f aca="false">G264-E265</f>
        <v>122352.595738847</v>
      </c>
      <c r="I265" s="23"/>
      <c r="J265" s="24"/>
      <c r="K265" s="24"/>
      <c r="L265" s="24"/>
      <c r="M265" s="24"/>
      <c r="O265" s="21" t="n">
        <f aca="false">O264</f>
        <v>330.666666666667</v>
      </c>
      <c r="P265" s="21" t="n">
        <f aca="false">P264</f>
        <v>150</v>
      </c>
      <c r="Q265" s="21" t="n">
        <f aca="false">D265+J265</f>
        <v>808.1039169306</v>
      </c>
      <c r="R265" s="21" t="n">
        <f aca="false">+K265+E265</f>
        <v>787.048745815932</v>
      </c>
      <c r="S265" s="27" t="n">
        <f aca="false">+O265+P265+Q265+R265</f>
        <v>2075.8193294132</v>
      </c>
      <c r="T265" s="18" t="n">
        <f aca="false">+T264+E265+K265</f>
        <v>138897.404261153</v>
      </c>
      <c r="U265" s="21" t="n">
        <f aca="false">Q265/(1+$C$4/12)^B265</f>
        <v>150.4485781662</v>
      </c>
      <c r="V265" s="21" t="n">
        <f aca="false">R265/(1+$C$4/12)^B265</f>
        <v>146.52863607598</v>
      </c>
      <c r="W265" s="18"/>
      <c r="X265" s="21" t="n">
        <f aca="false">W265/(1+$C$4/12)^$B265</f>
        <v>0</v>
      </c>
      <c r="Y265" s="18" t="n">
        <f aca="false">S265-W265</f>
        <v>2075.8193294132</v>
      </c>
      <c r="Z265" s="21" t="n">
        <f aca="false">Y265/(1+$C$4/12)^$B265</f>
        <v>386.465230643043</v>
      </c>
      <c r="AA265" s="21" t="n">
        <f aca="false">+U265+V265+AA264</f>
        <v>240452.906049601</v>
      </c>
    </row>
    <row r="266" customFormat="false" ht="12.75" hidden="false" customHeight="false" outlineLevel="0" collapsed="false">
      <c r="B266" s="29" t="n">
        <f aca="false">+B265+1</f>
        <v>254</v>
      </c>
      <c r="C266" s="23" t="n">
        <f aca="false">$C$3</f>
        <v>0.07875</v>
      </c>
      <c r="D266" s="24" t="n">
        <f aca="false">G265*C266/12</f>
        <v>802.938909536183</v>
      </c>
      <c r="E266" s="24" t="n">
        <f aca="false">F266-D266</f>
        <v>792.213753210349</v>
      </c>
      <c r="F266" s="24" t="n">
        <f aca="false">F265</f>
        <v>1595.15266274653</v>
      </c>
      <c r="G266" s="24" t="n">
        <f aca="false">G265-E266</f>
        <v>121560.381985637</v>
      </c>
      <c r="I266" s="23"/>
      <c r="J266" s="24"/>
      <c r="K266" s="24"/>
      <c r="L266" s="24"/>
      <c r="M266" s="24"/>
      <c r="O266" s="21" t="n">
        <f aca="false">O265</f>
        <v>330.666666666667</v>
      </c>
      <c r="P266" s="21" t="n">
        <f aca="false">P265</f>
        <v>150</v>
      </c>
      <c r="Q266" s="21" t="n">
        <f aca="false">D266+J266</f>
        <v>802.938909536183</v>
      </c>
      <c r="R266" s="21" t="n">
        <f aca="false">+K266+E266</f>
        <v>792.213753210349</v>
      </c>
      <c r="S266" s="27" t="n">
        <f aca="false">+O266+P266+Q266+R266</f>
        <v>2075.8193294132</v>
      </c>
      <c r="T266" s="18" t="n">
        <f aca="false">+T265+E266+K266</f>
        <v>139689.618014363</v>
      </c>
      <c r="U266" s="21" t="n">
        <f aca="false">Q266/(1+$C$4/12)^B266</f>
        <v>148.497003965515</v>
      </c>
      <c r="V266" s="21" t="n">
        <f aca="false">R266/(1+$C$4/12)^B266</f>
        <v>146.513473758506</v>
      </c>
      <c r="W266" s="18"/>
      <c r="X266" s="21" t="n">
        <f aca="false">W266/(1+$C$4/12)^$B266</f>
        <v>0</v>
      </c>
      <c r="Y266" s="18" t="n">
        <f aca="false">S266-W266</f>
        <v>2075.8193294132</v>
      </c>
      <c r="Z266" s="21" t="n">
        <f aca="false">Y266/(1+$C$4/12)^$B266</f>
        <v>383.905858254679</v>
      </c>
      <c r="AA266" s="21" t="n">
        <f aca="false">+U266+V266+AA265</f>
        <v>240747.916527325</v>
      </c>
    </row>
    <row r="267" customFormat="false" ht="12.75" hidden="false" customHeight="false" outlineLevel="0" collapsed="false">
      <c r="B267" s="29" t="n">
        <f aca="false">+B266+1</f>
        <v>255</v>
      </c>
      <c r="C267" s="23" t="n">
        <f aca="false">$C$3</f>
        <v>0.07875</v>
      </c>
      <c r="D267" s="24" t="n">
        <f aca="false">G266*C267/12</f>
        <v>797.74000678074</v>
      </c>
      <c r="E267" s="24" t="n">
        <f aca="false">F267-D267</f>
        <v>797.412655965791</v>
      </c>
      <c r="F267" s="24" t="n">
        <f aca="false">F266</f>
        <v>1595.15266274653</v>
      </c>
      <c r="G267" s="24" t="n">
        <f aca="false">G266-E267</f>
        <v>120762.969329671</v>
      </c>
      <c r="I267" s="23"/>
      <c r="J267" s="24"/>
      <c r="K267" s="24"/>
      <c r="L267" s="24"/>
      <c r="M267" s="24"/>
      <c r="O267" s="21" t="n">
        <f aca="false">O266</f>
        <v>330.666666666667</v>
      </c>
      <c r="P267" s="21" t="n">
        <f aca="false">P266</f>
        <v>150</v>
      </c>
      <c r="Q267" s="21" t="n">
        <f aca="false">D267+J267</f>
        <v>797.74000678074</v>
      </c>
      <c r="R267" s="21" t="n">
        <f aca="false">+K267+E267</f>
        <v>797.412655965791</v>
      </c>
      <c r="S267" s="27" t="n">
        <f aca="false">+O267+P267+Q267+R267</f>
        <v>2075.8193294132</v>
      </c>
      <c r="T267" s="18" t="n">
        <f aca="false">+T266+E267+K267</f>
        <v>140487.030670329</v>
      </c>
      <c r="U267" s="21" t="n">
        <f aca="false">Q267/(1+$C$4/12)^B267</f>
        <v>146.558452941035</v>
      </c>
      <c r="V267" s="21" t="n">
        <f aca="false">R267/(1+$C$4/12)^B267</f>
        <v>146.498313009979</v>
      </c>
      <c r="W267" s="18"/>
      <c r="X267" s="21" t="n">
        <f aca="false">W267/(1+$C$4/12)^$B267</f>
        <v>0</v>
      </c>
      <c r="Y267" s="18" t="n">
        <f aca="false">S267-W267</f>
        <v>2075.8193294132</v>
      </c>
      <c r="Z267" s="21" t="n">
        <f aca="false">Y267/(1+$C$4/12)^$B267</f>
        <v>381.36343535233</v>
      </c>
      <c r="AA267" s="21" t="n">
        <f aca="false">+U267+V267+AA266</f>
        <v>241040.973293276</v>
      </c>
    </row>
    <row r="268" customFormat="false" ht="12.75" hidden="false" customHeight="false" outlineLevel="0" collapsed="false">
      <c r="B268" s="29" t="n">
        <f aca="false">+B267+1</f>
        <v>256</v>
      </c>
      <c r="C268" s="23" t="n">
        <f aca="false">$C$3</f>
        <v>0.07875</v>
      </c>
      <c r="D268" s="24" t="n">
        <f aca="false">G267*C268/12</f>
        <v>792.506986225965</v>
      </c>
      <c r="E268" s="24" t="n">
        <f aca="false">F268-D268</f>
        <v>802.645676520567</v>
      </c>
      <c r="F268" s="24" t="n">
        <f aca="false">F267</f>
        <v>1595.15266274653</v>
      </c>
      <c r="G268" s="24" t="n">
        <f aca="false">G267-E268</f>
        <v>119960.32365315</v>
      </c>
      <c r="I268" s="23"/>
      <c r="J268" s="24"/>
      <c r="K268" s="24"/>
      <c r="L268" s="24"/>
      <c r="M268" s="24"/>
      <c r="O268" s="21" t="n">
        <f aca="false">O267</f>
        <v>330.666666666667</v>
      </c>
      <c r="P268" s="21" t="n">
        <f aca="false">P267</f>
        <v>150</v>
      </c>
      <c r="Q268" s="21" t="n">
        <f aca="false">D268+J268</f>
        <v>792.506986225965</v>
      </c>
      <c r="R268" s="21" t="n">
        <f aca="false">+K268+E268</f>
        <v>802.645676520567</v>
      </c>
      <c r="S268" s="27" t="n">
        <f aca="false">+O268+P268+Q268+R268</f>
        <v>2075.8193294132</v>
      </c>
      <c r="T268" s="18" t="n">
        <f aca="false">+T267+E268+K268</f>
        <v>141289.67634685</v>
      </c>
      <c r="U268" s="21" t="n">
        <f aca="false">Q268/(1+$C$4/12)^B268</f>
        <v>144.632838836331</v>
      </c>
      <c r="V268" s="21" t="n">
        <f aca="false">R268/(1+$C$4/12)^B268</f>
        <v>146.483153830239</v>
      </c>
      <c r="W268" s="18"/>
      <c r="X268" s="21" t="n">
        <f aca="false">W268/(1+$C$4/12)^$B268</f>
        <v>0</v>
      </c>
      <c r="Y268" s="18" t="n">
        <f aca="false">S268-W268</f>
        <v>2075.8193294132</v>
      </c>
      <c r="Z268" s="21" t="n">
        <f aca="false">Y268/(1+$C$4/12)^$B268</f>
        <v>378.837849687745</v>
      </c>
      <c r="AA268" s="21" t="n">
        <f aca="false">+U268+V268+AA267</f>
        <v>241332.089285943</v>
      </c>
    </row>
    <row r="269" customFormat="false" ht="12.75" hidden="false" customHeight="false" outlineLevel="0" collapsed="false">
      <c r="B269" s="29" t="n">
        <f aca="false">+B268+1</f>
        <v>257</v>
      </c>
      <c r="C269" s="23" t="n">
        <f aca="false">$C$3</f>
        <v>0.07875</v>
      </c>
      <c r="D269" s="24" t="n">
        <f aca="false">G268*C269/12</f>
        <v>787.239623973799</v>
      </c>
      <c r="E269" s="24" t="n">
        <f aca="false">F269-D269</f>
        <v>807.913038772733</v>
      </c>
      <c r="F269" s="24" t="n">
        <f aca="false">F268</f>
        <v>1595.15266274653</v>
      </c>
      <c r="G269" s="24" t="n">
        <f aca="false">G268-E269</f>
        <v>119152.410614378</v>
      </c>
      <c r="I269" s="23"/>
      <c r="J269" s="24"/>
      <c r="K269" s="24"/>
      <c r="L269" s="24"/>
      <c r="M269" s="24"/>
      <c r="O269" s="21" t="n">
        <f aca="false">O268</f>
        <v>330.666666666667</v>
      </c>
      <c r="P269" s="21" t="n">
        <f aca="false">P268</f>
        <v>150</v>
      </c>
      <c r="Q269" s="21" t="n">
        <f aca="false">D269+J269</f>
        <v>787.239623973799</v>
      </c>
      <c r="R269" s="21" t="n">
        <f aca="false">+K269+E269</f>
        <v>807.913038772733</v>
      </c>
      <c r="S269" s="27" t="n">
        <f aca="false">+O269+P269+Q269+R269</f>
        <v>2075.8193294132</v>
      </c>
      <c r="T269" s="18" t="n">
        <f aca="false">+T268+E269+K269</f>
        <v>142097.589385622</v>
      </c>
      <c r="U269" s="21" t="n">
        <f aca="false">Q269/(1+$C$4/12)^B269</f>
        <v>142.720075966212</v>
      </c>
      <c r="V269" s="21" t="n">
        <f aca="false">R269/(1+$C$4/12)^B269</f>
        <v>146.467996219122</v>
      </c>
      <c r="W269" s="18"/>
      <c r="X269" s="21" t="n">
        <f aca="false">W269/(1+$C$4/12)^$B269</f>
        <v>0</v>
      </c>
      <c r="Y269" s="18" t="n">
        <f aca="false">S269-W269</f>
        <v>2075.8193294132</v>
      </c>
      <c r="Z269" s="21" t="n">
        <f aca="false">Y269/(1+$C$4/12)^$B269</f>
        <v>376.328989756038</v>
      </c>
      <c r="AA269" s="21" t="n">
        <f aca="false">+U269+V269+AA268</f>
        <v>241621.277358128</v>
      </c>
    </row>
    <row r="270" customFormat="false" ht="12.75" hidden="false" customHeight="false" outlineLevel="0" collapsed="false">
      <c r="B270" s="29" t="n">
        <f aca="false">+B269+1</f>
        <v>258</v>
      </c>
      <c r="C270" s="23" t="n">
        <f aca="false">$C$3</f>
        <v>0.07875</v>
      </c>
      <c r="D270" s="24" t="n">
        <f aca="false">G269*C270/12</f>
        <v>781.937694656852</v>
      </c>
      <c r="E270" s="24" t="n">
        <f aca="false">F270-D270</f>
        <v>813.214968089679</v>
      </c>
      <c r="F270" s="24" t="n">
        <f aca="false">F269</f>
        <v>1595.15266274653</v>
      </c>
      <c r="G270" s="24" t="n">
        <f aca="false">G269-E270</f>
        <v>118339.195646288</v>
      </c>
      <c r="I270" s="23"/>
      <c r="J270" s="24"/>
      <c r="K270" s="24"/>
      <c r="L270" s="24"/>
      <c r="M270" s="24"/>
      <c r="O270" s="21" t="n">
        <f aca="false">O269</f>
        <v>330.666666666667</v>
      </c>
      <c r="P270" s="21" t="n">
        <f aca="false">P269</f>
        <v>150</v>
      </c>
      <c r="Q270" s="21" t="n">
        <f aca="false">D270+J270</f>
        <v>781.937694656852</v>
      </c>
      <c r="R270" s="21" t="n">
        <f aca="false">+K270+E270</f>
        <v>813.214968089679</v>
      </c>
      <c r="S270" s="27" t="n">
        <f aca="false">+O270+P270+Q270+R270</f>
        <v>2075.8193294132</v>
      </c>
      <c r="T270" s="18" t="n">
        <f aca="false">+T269+E270+K270</f>
        <v>142910.804353712</v>
      </c>
      <c r="U270" s="21" t="n">
        <f aca="false">Q270/(1+$C$4/12)^B270</f>
        <v>140.820079212938</v>
      </c>
      <c r="V270" s="21" t="n">
        <f aca="false">R270/(1+$C$4/12)^B270</f>
        <v>146.452840176467</v>
      </c>
      <c r="W270" s="18"/>
      <c r="X270" s="21" t="n">
        <f aca="false">W270/(1+$C$4/12)^$B270</f>
        <v>0</v>
      </c>
      <c r="Y270" s="18" t="n">
        <f aca="false">S270-W270</f>
        <v>2075.8193294132</v>
      </c>
      <c r="Z270" s="21" t="n">
        <f aca="false">Y270/(1+$C$4/12)^$B270</f>
        <v>373.836744790766</v>
      </c>
      <c r="AA270" s="21" t="n">
        <f aca="false">+U270+V270+AA269</f>
        <v>241908.550277518</v>
      </c>
    </row>
    <row r="271" customFormat="false" ht="12.75" hidden="false" customHeight="false" outlineLevel="0" collapsed="false">
      <c r="B271" s="29" t="n">
        <f aca="false">+B270+1</f>
        <v>259</v>
      </c>
      <c r="C271" s="23" t="n">
        <f aca="false">$C$3</f>
        <v>0.07875</v>
      </c>
      <c r="D271" s="24" t="n">
        <f aca="false">G270*C271/12</f>
        <v>776.600971428764</v>
      </c>
      <c r="E271" s="24" t="n">
        <f aca="false">F271-D271</f>
        <v>818.551691317768</v>
      </c>
      <c r="F271" s="24" t="n">
        <f aca="false">F270</f>
        <v>1595.15266274653</v>
      </c>
      <c r="G271" s="24" t="n">
        <f aca="false">G270-E271</f>
        <v>117520.64395497</v>
      </c>
      <c r="I271" s="23"/>
      <c r="J271" s="24"/>
      <c r="K271" s="24"/>
      <c r="L271" s="24"/>
      <c r="M271" s="24"/>
      <c r="O271" s="21" t="n">
        <f aca="false">O270</f>
        <v>330.666666666667</v>
      </c>
      <c r="P271" s="21" t="n">
        <f aca="false">P270</f>
        <v>150</v>
      </c>
      <c r="Q271" s="21" t="n">
        <f aca="false">D271+J271</f>
        <v>776.600971428764</v>
      </c>
      <c r="R271" s="21" t="n">
        <f aca="false">+K271+E271</f>
        <v>818.551691317768</v>
      </c>
      <c r="S271" s="27" t="n">
        <f aca="false">+O271+P271+Q271+R271</f>
        <v>2075.8193294132</v>
      </c>
      <c r="T271" s="18" t="n">
        <f aca="false">+T270+E271+K271</f>
        <v>143729.35604503</v>
      </c>
      <c r="U271" s="21" t="n">
        <f aca="false">Q271/(1+$C$4/12)^B271</f>
        <v>138.932764022463</v>
      </c>
      <c r="V271" s="21" t="n">
        <f aca="false">R271/(1+$C$4/12)^B271</f>
        <v>146.437685702111</v>
      </c>
      <c r="W271" s="18"/>
      <c r="X271" s="21" t="n">
        <f aca="false">W271/(1+$C$4/12)^$B271</f>
        <v>0</v>
      </c>
      <c r="Y271" s="18" t="n">
        <f aca="false">S271-W271</f>
        <v>2075.8193294132</v>
      </c>
      <c r="Z271" s="21" t="n">
        <f aca="false">Y271/(1+$C$4/12)^$B271</f>
        <v>371.36100475904</v>
      </c>
      <c r="AA271" s="21" t="n">
        <f aca="false">+U271+V271+AA270</f>
        <v>242193.920727242</v>
      </c>
    </row>
    <row r="272" customFormat="false" ht="12.75" hidden="false" customHeight="false" outlineLevel="0" collapsed="false">
      <c r="B272" s="29" t="n">
        <f aca="false">+B271+1</f>
        <v>260</v>
      </c>
      <c r="C272" s="23" t="n">
        <f aca="false">$C$3</f>
        <v>0.07875</v>
      </c>
      <c r="D272" s="24" t="n">
        <f aca="false">G271*C272/12</f>
        <v>771.229225954491</v>
      </c>
      <c r="E272" s="24" t="n">
        <f aca="false">F272-D272</f>
        <v>823.923436792041</v>
      </c>
      <c r="F272" s="24" t="n">
        <f aca="false">F271</f>
        <v>1595.15266274653</v>
      </c>
      <c r="G272" s="24" t="n">
        <f aca="false">G271-E272</f>
        <v>116696.720518178</v>
      </c>
      <c r="I272" s="23"/>
      <c r="J272" s="24"/>
      <c r="K272" s="24"/>
      <c r="L272" s="24"/>
      <c r="M272" s="24"/>
      <c r="O272" s="21" t="n">
        <f aca="false">O271</f>
        <v>330.666666666667</v>
      </c>
      <c r="P272" s="21" t="n">
        <f aca="false">P271</f>
        <v>150</v>
      </c>
      <c r="Q272" s="21" t="n">
        <f aca="false">D272+J272</f>
        <v>771.229225954491</v>
      </c>
      <c r="R272" s="21" t="n">
        <f aca="false">+K272+E272</f>
        <v>823.923436792041</v>
      </c>
      <c r="S272" s="27" t="n">
        <f aca="false">+O272+P272+Q272+R272</f>
        <v>2075.8193294132</v>
      </c>
      <c r="T272" s="18" t="n">
        <f aca="false">+T271+E272+K272</f>
        <v>144553.279481822</v>
      </c>
      <c r="U272" s="21" t="n">
        <f aca="false">Q272/(1+$C$4/12)^B272</f>
        <v>137.058046400705</v>
      </c>
      <c r="V272" s="21" t="n">
        <f aca="false">R272/(1+$C$4/12)^B272</f>
        <v>146.422532795892</v>
      </c>
      <c r="W272" s="18"/>
      <c r="X272" s="21" t="n">
        <f aca="false">W272/(1+$C$4/12)^$B272</f>
        <v>0</v>
      </c>
      <c r="Y272" s="18" t="n">
        <f aca="false">S272-W272</f>
        <v>2075.8193294132</v>
      </c>
      <c r="Z272" s="21" t="n">
        <f aca="false">Y272/(1+$C$4/12)^$B272</f>
        <v>368.901660356662</v>
      </c>
      <c r="AA272" s="21" t="n">
        <f aca="false">+U272+V272+AA271</f>
        <v>242477.401306439</v>
      </c>
    </row>
    <row r="273" customFormat="false" ht="12.75" hidden="false" customHeight="false" outlineLevel="0" collapsed="false">
      <c r="B273" s="29" t="n">
        <f aca="false">+B272+1</f>
        <v>261</v>
      </c>
      <c r="C273" s="23" t="n">
        <f aca="false">$C$3</f>
        <v>0.07875</v>
      </c>
      <c r="D273" s="24" t="n">
        <f aca="false">G272*C273/12</f>
        <v>765.822228400543</v>
      </c>
      <c r="E273" s="24" t="n">
        <f aca="false">F273-D273</f>
        <v>829.330434345988</v>
      </c>
      <c r="F273" s="24" t="n">
        <f aca="false">F272</f>
        <v>1595.15266274653</v>
      </c>
      <c r="G273" s="24" t="n">
        <f aca="false">G272-E273</f>
        <v>115867.390083832</v>
      </c>
      <c r="I273" s="23"/>
      <c r="J273" s="24"/>
      <c r="K273" s="24"/>
      <c r="L273" s="24"/>
      <c r="M273" s="24"/>
      <c r="O273" s="21" t="n">
        <f aca="false">O272</f>
        <v>330.666666666667</v>
      </c>
      <c r="P273" s="21" t="n">
        <f aca="false">P272</f>
        <v>150</v>
      </c>
      <c r="Q273" s="21" t="n">
        <f aca="false">D273+J273</f>
        <v>765.822228400543</v>
      </c>
      <c r="R273" s="21" t="n">
        <f aca="false">+K273+E273</f>
        <v>829.330434345988</v>
      </c>
      <c r="S273" s="27" t="n">
        <f aca="false">+O273+P273+Q273+R273</f>
        <v>2075.8193294132</v>
      </c>
      <c r="T273" s="18" t="n">
        <f aca="false">+T272+E273+K273</f>
        <v>145382.609916168</v>
      </c>
      <c r="U273" s="21" t="n">
        <f aca="false">Q273/(1+$C$4/12)^B273</f>
        <v>135.195842909833</v>
      </c>
      <c r="V273" s="21" t="n">
        <f aca="false">R273/(1+$C$4/12)^B273</f>
        <v>146.407381457648</v>
      </c>
      <c r="W273" s="18"/>
      <c r="X273" s="21" t="n">
        <f aca="false">W273/(1+$C$4/12)^$B273</f>
        <v>0</v>
      </c>
      <c r="Y273" s="18" t="n">
        <f aca="false">S273-W273</f>
        <v>2075.8193294132</v>
      </c>
      <c r="Z273" s="21" t="n">
        <f aca="false">Y273/(1+$C$4/12)^$B273</f>
        <v>366.458603003306</v>
      </c>
      <c r="AA273" s="21" t="n">
        <f aca="false">+U273+V273+AA272</f>
        <v>242759.004530806</v>
      </c>
    </row>
    <row r="274" customFormat="false" ht="12.75" hidden="false" customHeight="false" outlineLevel="0" collapsed="false">
      <c r="B274" s="29" t="n">
        <f aca="false">+B273+1</f>
        <v>262</v>
      </c>
      <c r="C274" s="23" t="n">
        <f aca="false">$C$3</f>
        <v>0.07875</v>
      </c>
      <c r="D274" s="24" t="n">
        <f aca="false">G273*C274/12</f>
        <v>760.379747425148</v>
      </c>
      <c r="E274" s="24" t="n">
        <f aca="false">F274-D274</f>
        <v>834.772915321384</v>
      </c>
      <c r="F274" s="24" t="n">
        <f aca="false">F273</f>
        <v>1595.15266274653</v>
      </c>
      <c r="G274" s="24" t="n">
        <f aca="false">G273-E274</f>
        <v>115032.617168511</v>
      </c>
      <c r="I274" s="23"/>
      <c r="J274" s="24"/>
      <c r="K274" s="24"/>
      <c r="L274" s="24"/>
      <c r="M274" s="24"/>
      <c r="O274" s="21" t="n">
        <f aca="false">O273</f>
        <v>330.666666666667</v>
      </c>
      <c r="P274" s="21" t="n">
        <f aca="false">P273</f>
        <v>150</v>
      </c>
      <c r="Q274" s="21" t="n">
        <f aca="false">D274+J274</f>
        <v>760.379747425148</v>
      </c>
      <c r="R274" s="21" t="n">
        <f aca="false">+K274+E274</f>
        <v>834.772915321384</v>
      </c>
      <c r="S274" s="27" t="n">
        <f aca="false">+O274+P274+Q274+R274</f>
        <v>2075.8193294132</v>
      </c>
      <c r="T274" s="18" t="n">
        <f aca="false">+T273+E274+K274</f>
        <v>146217.382831489</v>
      </c>
      <c r="U274" s="21" t="n">
        <f aca="false">Q274/(1+$C$4/12)^B274</f>
        <v>133.346070664587</v>
      </c>
      <c r="V274" s="21" t="n">
        <f aca="false">R274/(1+$C$4/12)^B274</f>
        <v>146.392231687215</v>
      </c>
      <c r="W274" s="18"/>
      <c r="X274" s="21" t="n">
        <f aca="false">W274/(1+$C$4/12)^$B274</f>
        <v>0</v>
      </c>
      <c r="Y274" s="18" t="n">
        <f aca="false">S274-W274</f>
        <v>2075.8193294132</v>
      </c>
      <c r="Z274" s="21" t="n">
        <f aca="false">Y274/(1+$C$4/12)^$B274</f>
        <v>364.031724837722</v>
      </c>
      <c r="AA274" s="21" t="n">
        <f aca="false">+U274+V274+AA273</f>
        <v>243038.742833158</v>
      </c>
    </row>
    <row r="275" customFormat="false" ht="12.75" hidden="false" customHeight="false" outlineLevel="0" collapsed="false">
      <c r="B275" s="29" t="n">
        <f aca="false">+B274+1</f>
        <v>263</v>
      </c>
      <c r="C275" s="23" t="n">
        <f aca="false">$C$3</f>
        <v>0.07875</v>
      </c>
      <c r="D275" s="24" t="n">
        <f aca="false">G274*C275/12</f>
        <v>754.901550168351</v>
      </c>
      <c r="E275" s="24" t="n">
        <f aca="false">F275-D275</f>
        <v>840.251112578181</v>
      </c>
      <c r="F275" s="24" t="n">
        <f aca="false">F274</f>
        <v>1595.15266274653</v>
      </c>
      <c r="G275" s="24" t="n">
        <f aca="false">G274-E275</f>
        <v>114192.366055932</v>
      </c>
      <c r="I275" s="23"/>
      <c r="J275" s="24"/>
      <c r="K275" s="24"/>
      <c r="L275" s="24"/>
      <c r="M275" s="24"/>
      <c r="O275" s="21" t="n">
        <f aca="false">O274</f>
        <v>330.666666666667</v>
      </c>
      <c r="P275" s="21" t="n">
        <f aca="false">P274</f>
        <v>150</v>
      </c>
      <c r="Q275" s="21" t="n">
        <f aca="false">D275+J275</f>
        <v>754.901550168351</v>
      </c>
      <c r="R275" s="21" t="n">
        <f aca="false">+K275+E275</f>
        <v>840.251112578181</v>
      </c>
      <c r="S275" s="27" t="n">
        <f aca="false">+O275+P275+Q275+R275</f>
        <v>2075.8193294132</v>
      </c>
      <c r="T275" s="18" t="n">
        <f aca="false">+T274+E275+K275</f>
        <v>147057.633944067</v>
      </c>
      <c r="U275" s="21" t="n">
        <f aca="false">Q275/(1+$C$4/12)^B275</f>
        <v>131.508647328615</v>
      </c>
      <c r="V275" s="21" t="n">
        <f aca="false">R275/(1+$C$4/12)^B275</f>
        <v>146.377083484433</v>
      </c>
      <c r="W275" s="18"/>
      <c r="X275" s="21" t="n">
        <f aca="false">W275/(1+$C$4/12)^$B275</f>
        <v>0</v>
      </c>
      <c r="Y275" s="18" t="n">
        <f aca="false">S275-W275</f>
        <v>2075.8193294132</v>
      </c>
      <c r="Z275" s="21" t="n">
        <f aca="false">Y275/(1+$C$4/12)^$B275</f>
        <v>361.620918712969</v>
      </c>
      <c r="AA275" s="21" t="n">
        <f aca="false">+U275+V275+AA274</f>
        <v>243316.628563971</v>
      </c>
    </row>
    <row r="276" customFormat="false" ht="12.75" hidden="false" customHeight="false" outlineLevel="0" collapsed="false">
      <c r="B276" s="29" t="n">
        <f aca="false">+B275+1</f>
        <v>264</v>
      </c>
      <c r="C276" s="23" t="n">
        <f aca="false">$C$3</f>
        <v>0.07875</v>
      </c>
      <c r="D276" s="24" t="n">
        <f aca="false">G275*C276/12</f>
        <v>749.387402242057</v>
      </c>
      <c r="E276" s="24" t="n">
        <f aca="false">F276-D276</f>
        <v>845.765260504475</v>
      </c>
      <c r="F276" s="24" t="n">
        <f aca="false">F275</f>
        <v>1595.15266274653</v>
      </c>
      <c r="G276" s="24" t="n">
        <f aca="false">G275-E276</f>
        <v>113346.600795428</v>
      </c>
      <c r="I276" s="23"/>
      <c r="J276" s="24"/>
      <c r="K276" s="24"/>
      <c r="L276" s="24"/>
      <c r="M276" s="24"/>
      <c r="O276" s="21" t="n">
        <f aca="false">O275</f>
        <v>330.666666666667</v>
      </c>
      <c r="P276" s="21" t="n">
        <f aca="false">P275</f>
        <v>150</v>
      </c>
      <c r="Q276" s="21" t="n">
        <f aca="false">D276+J276</f>
        <v>749.387402242057</v>
      </c>
      <c r="R276" s="21" t="n">
        <f aca="false">+K276+E276</f>
        <v>845.765260504475</v>
      </c>
      <c r="S276" s="27" t="n">
        <f aca="false">+O276+P276+Q276+R276</f>
        <v>2075.8193294132</v>
      </c>
      <c r="T276" s="18" t="n">
        <f aca="false">+T275+E276+K276</f>
        <v>147903.399204572</v>
      </c>
      <c r="U276" s="21" t="n">
        <f aca="false">Q276/(1+$C$4/12)^B276</f>
        <v>129.683491110843</v>
      </c>
      <c r="V276" s="21" t="n">
        <f aca="false">R276/(1+$C$4/12)^B276</f>
        <v>146.361936849139</v>
      </c>
      <c r="W276" s="15" t="n">
        <f aca="false">(SUM(O265:O276)+SUM(Q265:Q276))*0.35</f>
        <v>4660.87589230322</v>
      </c>
      <c r="X276" s="21" t="n">
        <f aca="false">W276/(1+$C$4/12)^$B276</f>
        <v>806.577019496</v>
      </c>
      <c r="Y276" s="18" t="n">
        <f aca="false">S276-W276</f>
        <v>-2585.05656289002</v>
      </c>
      <c r="Z276" s="21" t="n">
        <f aca="false">Y276/(1+$C$4/12)^$B276</f>
        <v>-447.350941304309</v>
      </c>
      <c r="AA276" s="21" t="n">
        <f aca="false">+U276+V276+AA275</f>
        <v>243592.673991931</v>
      </c>
    </row>
    <row r="277" customFormat="false" ht="12.75" hidden="false" customHeight="false" outlineLevel="0" collapsed="false">
      <c r="A277" s="0" t="s">
        <v>61</v>
      </c>
      <c r="B277" s="29" t="n">
        <f aca="false">+B276+1</f>
        <v>265</v>
      </c>
      <c r="C277" s="23" t="n">
        <f aca="false">$C$3</f>
        <v>0.07875</v>
      </c>
      <c r="D277" s="24" t="n">
        <f aca="false">G276*C277/12</f>
        <v>743.837067719996</v>
      </c>
      <c r="E277" s="24" t="n">
        <f aca="false">F277-D277</f>
        <v>851.315595026535</v>
      </c>
      <c r="F277" s="24" t="n">
        <f aca="false">F276</f>
        <v>1595.15266274653</v>
      </c>
      <c r="G277" s="24" t="n">
        <f aca="false">G276-E277</f>
        <v>112495.285200401</v>
      </c>
      <c r="I277" s="23"/>
      <c r="J277" s="24"/>
      <c r="K277" s="24"/>
      <c r="L277" s="24"/>
      <c r="M277" s="24"/>
      <c r="O277" s="21" t="n">
        <f aca="false">O276</f>
        <v>330.666666666667</v>
      </c>
      <c r="P277" s="21" t="n">
        <f aca="false">P276</f>
        <v>150</v>
      </c>
      <c r="Q277" s="21" t="n">
        <f aca="false">D277+J277</f>
        <v>743.837067719996</v>
      </c>
      <c r="R277" s="21" t="n">
        <f aca="false">+K277+E277</f>
        <v>851.315595026535</v>
      </c>
      <c r="S277" s="27" t="n">
        <f aca="false">+O277+P277+Q277+R277</f>
        <v>2075.8193294132</v>
      </c>
      <c r="T277" s="18" t="n">
        <f aca="false">+T276+E277+K277</f>
        <v>148754.714799598</v>
      </c>
      <c r="U277" s="21" t="n">
        <f aca="false">Q277/(1+$C$4/12)^B277</f>
        <v>127.870520761858</v>
      </c>
      <c r="V277" s="21" t="n">
        <f aca="false">R277/(1+$C$4/12)^B277</f>
        <v>146.34679178117</v>
      </c>
      <c r="W277" s="18"/>
      <c r="X277" s="21" t="n">
        <f aca="false">W277/(1+$C$4/12)^$B277</f>
        <v>0</v>
      </c>
      <c r="Y277" s="18" t="n">
        <f aca="false">S277-W277</f>
        <v>2075.8193294132</v>
      </c>
      <c r="Z277" s="21" t="n">
        <f aca="false">Y277/(1+$C$4/12)^$B277</f>
        <v>356.847097541415</v>
      </c>
      <c r="AA277" s="21" t="n">
        <f aca="false">+U277+V277+AA276</f>
        <v>243866.891304474</v>
      </c>
    </row>
    <row r="278" customFormat="false" ht="12.75" hidden="false" customHeight="false" outlineLevel="0" collapsed="false">
      <c r="B278" s="29" t="n">
        <f aca="false">+B277+1</f>
        <v>266</v>
      </c>
      <c r="C278" s="23" t="n">
        <f aca="false">$C$3</f>
        <v>0.07875</v>
      </c>
      <c r="D278" s="24" t="n">
        <f aca="false">G277*C278/12</f>
        <v>738.250309127635</v>
      </c>
      <c r="E278" s="24" t="n">
        <f aca="false">F278-D278</f>
        <v>856.902353618897</v>
      </c>
      <c r="F278" s="24" t="n">
        <f aca="false">F277</f>
        <v>1595.15266274653</v>
      </c>
      <c r="G278" s="24" t="n">
        <f aca="false">G277-E278</f>
        <v>111638.382846783</v>
      </c>
      <c r="I278" s="23"/>
      <c r="J278" s="24"/>
      <c r="K278" s="24"/>
      <c r="L278" s="24"/>
      <c r="M278" s="24"/>
      <c r="O278" s="21" t="n">
        <f aca="false">O277</f>
        <v>330.666666666667</v>
      </c>
      <c r="P278" s="21" t="n">
        <f aca="false">P277</f>
        <v>150</v>
      </c>
      <c r="Q278" s="21" t="n">
        <f aca="false">D278+J278</f>
        <v>738.250309127635</v>
      </c>
      <c r="R278" s="21" t="n">
        <f aca="false">+K278+E278</f>
        <v>856.902353618897</v>
      </c>
      <c r="S278" s="27" t="n">
        <f aca="false">+O278+P278+Q278+R278</f>
        <v>2075.8193294132</v>
      </c>
      <c r="T278" s="18" t="n">
        <f aca="false">+T277+E278+K278</f>
        <v>149611.617153217</v>
      </c>
      <c r="U278" s="21" t="n">
        <f aca="false">Q278/(1+$C$4/12)^B278</f>
        <v>126.069655570326</v>
      </c>
      <c r="V278" s="21" t="n">
        <f aca="false">R278/(1+$C$4/12)^B278</f>
        <v>146.331648280365</v>
      </c>
      <c r="W278" s="18"/>
      <c r="X278" s="21" t="n">
        <f aca="false">W278/(1+$C$4/12)^$B278</f>
        <v>0</v>
      </c>
      <c r="Y278" s="18" t="n">
        <f aca="false">S278-W278</f>
        <v>2075.8193294132</v>
      </c>
      <c r="Z278" s="21" t="n">
        <f aca="false">Y278/(1+$C$4/12)^$B278</f>
        <v>354.483871729882</v>
      </c>
      <c r="AA278" s="21" t="n">
        <f aca="false">+U278+V278+AA277</f>
        <v>244139.292608325</v>
      </c>
    </row>
    <row r="279" customFormat="false" ht="12.75" hidden="false" customHeight="false" outlineLevel="0" collapsed="false">
      <c r="B279" s="29" t="n">
        <f aca="false">+B278+1</f>
        <v>267</v>
      </c>
      <c r="C279" s="23" t="n">
        <f aca="false">$C$3</f>
        <v>0.07875</v>
      </c>
      <c r="D279" s="24" t="n">
        <f aca="false">G278*C279/12</f>
        <v>732.626887432011</v>
      </c>
      <c r="E279" s="24" t="n">
        <f aca="false">F279-D279</f>
        <v>862.525775314521</v>
      </c>
      <c r="F279" s="24" t="n">
        <f aca="false">F278</f>
        <v>1595.15266274653</v>
      </c>
      <c r="G279" s="24" t="n">
        <f aca="false">G278-E279</f>
        <v>110775.857071468</v>
      </c>
      <c r="I279" s="23"/>
      <c r="J279" s="24"/>
      <c r="K279" s="24"/>
      <c r="L279" s="24"/>
      <c r="M279" s="24"/>
      <c r="O279" s="21" t="n">
        <f aca="false">O278</f>
        <v>330.666666666667</v>
      </c>
      <c r="P279" s="21" t="n">
        <f aca="false">P278</f>
        <v>150</v>
      </c>
      <c r="Q279" s="21" t="n">
        <f aca="false">D279+J279</f>
        <v>732.626887432011</v>
      </c>
      <c r="R279" s="21" t="n">
        <f aca="false">+K279+E279</f>
        <v>862.525775314521</v>
      </c>
      <c r="S279" s="27" t="n">
        <f aca="false">+O279+P279+Q279+R279</f>
        <v>2075.8193294132</v>
      </c>
      <c r="T279" s="18" t="n">
        <f aca="false">+T278+E279+K279</f>
        <v>150474.142928532</v>
      </c>
      <c r="U279" s="21" t="n">
        <f aca="false">Q279/(1+$C$4/12)^B279</f>
        <v>124.280815359423</v>
      </c>
      <c r="V279" s="21" t="n">
        <f aca="false">R279/(1+$C$4/12)^B279</f>
        <v>146.316506346561</v>
      </c>
      <c r="W279" s="18"/>
      <c r="X279" s="21" t="n">
        <f aca="false">W279/(1+$C$4/12)^$B279</f>
        <v>0</v>
      </c>
      <c r="Y279" s="18" t="n">
        <f aca="false">S279-W279</f>
        <v>2075.8193294132</v>
      </c>
      <c r="Z279" s="21" t="n">
        <f aca="false">Y279/(1+$C$4/12)^$B279</f>
        <v>352.136296420413</v>
      </c>
      <c r="AA279" s="21" t="n">
        <f aca="false">+U279+V279+AA278</f>
        <v>244409.889930031</v>
      </c>
    </row>
    <row r="280" customFormat="false" ht="12.75" hidden="false" customHeight="false" outlineLevel="0" collapsed="false">
      <c r="B280" s="29" t="n">
        <f aca="false">+B279+1</f>
        <v>268</v>
      </c>
      <c r="C280" s="23" t="n">
        <f aca="false">$C$3</f>
        <v>0.07875</v>
      </c>
      <c r="D280" s="24" t="n">
        <f aca="false">G279*C280/12</f>
        <v>726.966562031509</v>
      </c>
      <c r="E280" s="24" t="n">
        <f aca="false">F280-D280</f>
        <v>868.186100715023</v>
      </c>
      <c r="F280" s="24" t="n">
        <f aca="false">F279</f>
        <v>1595.15266274653</v>
      </c>
      <c r="G280" s="24" t="n">
        <f aca="false">G279-E280</f>
        <v>109907.670970753</v>
      </c>
      <c r="I280" s="23"/>
      <c r="J280" s="24"/>
      <c r="K280" s="24"/>
      <c r="L280" s="24"/>
      <c r="M280" s="24"/>
      <c r="O280" s="21" t="n">
        <f aca="false">O279</f>
        <v>330.666666666667</v>
      </c>
      <c r="P280" s="21" t="n">
        <f aca="false">P279</f>
        <v>150</v>
      </c>
      <c r="Q280" s="21" t="n">
        <f aca="false">D280+J280</f>
        <v>726.966562031509</v>
      </c>
      <c r="R280" s="21" t="n">
        <f aca="false">+K280+E280</f>
        <v>868.186100715023</v>
      </c>
      <c r="S280" s="27" t="n">
        <f aca="false">+O280+P280+Q280+R280</f>
        <v>2075.8193294132</v>
      </c>
      <c r="T280" s="18" t="n">
        <f aca="false">+T279+E280+K280</f>
        <v>151342.329029247</v>
      </c>
      <c r="U280" s="21" t="n">
        <f aca="false">Q280/(1+$C$4/12)^B280</f>
        <v>122.503920483302</v>
      </c>
      <c r="V280" s="21" t="n">
        <f aca="false">R280/(1+$C$4/12)^B280</f>
        <v>146.301365979596</v>
      </c>
      <c r="W280" s="18"/>
      <c r="X280" s="21" t="n">
        <f aca="false">W280/(1+$C$4/12)^$B280</f>
        <v>0</v>
      </c>
      <c r="Y280" s="18" t="n">
        <f aca="false">S280-W280</f>
        <v>2075.8193294132</v>
      </c>
      <c r="Z280" s="21" t="n">
        <f aca="false">Y280/(1+$C$4/12)^$B280</f>
        <v>349.804267967297</v>
      </c>
      <c r="AA280" s="21" t="n">
        <f aca="false">+U280+V280+AA279</f>
        <v>244678.695216494</v>
      </c>
    </row>
    <row r="281" customFormat="false" ht="12.75" hidden="false" customHeight="false" outlineLevel="0" collapsed="false">
      <c r="B281" s="29" t="n">
        <f aca="false">+B280+1</f>
        <v>269</v>
      </c>
      <c r="C281" s="23" t="n">
        <f aca="false">$C$3</f>
        <v>0.07875</v>
      </c>
      <c r="D281" s="24" t="n">
        <f aca="false">G280*C281/12</f>
        <v>721.269090745567</v>
      </c>
      <c r="E281" s="24" t="n">
        <f aca="false">F281-D281</f>
        <v>873.883572000965</v>
      </c>
      <c r="F281" s="24" t="n">
        <f aca="false">F280</f>
        <v>1595.15266274653</v>
      </c>
      <c r="G281" s="24" t="n">
        <f aca="false">G280-E281</f>
        <v>109033.787398752</v>
      </c>
      <c r="I281" s="23"/>
      <c r="J281" s="24"/>
      <c r="K281" s="24"/>
      <c r="L281" s="24"/>
      <c r="M281" s="24"/>
      <c r="O281" s="21" t="n">
        <f aca="false">O280</f>
        <v>330.666666666667</v>
      </c>
      <c r="P281" s="21" t="n">
        <f aca="false">P280</f>
        <v>150</v>
      </c>
      <c r="Q281" s="21" t="n">
        <f aca="false">D281+J281</f>
        <v>721.269090745567</v>
      </c>
      <c r="R281" s="21" t="n">
        <f aca="false">+K281+E281</f>
        <v>873.883572000965</v>
      </c>
      <c r="S281" s="27" t="n">
        <f aca="false">+O281+P281+Q281+R281</f>
        <v>2075.8193294132</v>
      </c>
      <c r="T281" s="18" t="n">
        <f aca="false">+T280+E281+K281</f>
        <v>152216.212601248</v>
      </c>
      <c r="U281" s="21" t="n">
        <f aca="false">Q281/(1+$C$4/12)^B281</f>
        <v>120.73889182357</v>
      </c>
      <c r="V281" s="21" t="n">
        <f aca="false">R281/(1+$C$4/12)^B281</f>
        <v>146.286227179309</v>
      </c>
      <c r="W281" s="18"/>
      <c r="X281" s="21" t="n">
        <f aca="false">W281/(1+$C$4/12)^$B281</f>
        <v>0</v>
      </c>
      <c r="Y281" s="18" t="n">
        <f aca="false">S281-W281</f>
        <v>2075.8193294132</v>
      </c>
      <c r="Z281" s="21" t="n">
        <f aca="false">Y281/(1+$C$4/12)^$B281</f>
        <v>347.487683411223</v>
      </c>
      <c r="AA281" s="21" t="n">
        <f aca="false">+U281+V281+AA280</f>
        <v>244945.720335497</v>
      </c>
    </row>
    <row r="282" customFormat="false" ht="12.75" hidden="false" customHeight="false" outlineLevel="0" collapsed="false">
      <c r="B282" s="29" t="n">
        <f aca="false">+B281+1</f>
        <v>270</v>
      </c>
      <c r="C282" s="23" t="n">
        <f aca="false">$C$3</f>
        <v>0.07875</v>
      </c>
      <c r="D282" s="24" t="n">
        <f aca="false">G281*C282/12</f>
        <v>715.53422980431</v>
      </c>
      <c r="E282" s="24" t="n">
        <f aca="false">F282-D282</f>
        <v>879.618432942221</v>
      </c>
      <c r="F282" s="24" t="n">
        <f aca="false">F281</f>
        <v>1595.15266274653</v>
      </c>
      <c r="G282" s="24" t="n">
        <f aca="false">G281-E282</f>
        <v>108154.16896581</v>
      </c>
      <c r="I282" s="23"/>
      <c r="J282" s="24"/>
      <c r="K282" s="24"/>
      <c r="L282" s="24"/>
      <c r="M282" s="24"/>
      <c r="O282" s="21" t="n">
        <f aca="false">O281</f>
        <v>330.666666666667</v>
      </c>
      <c r="P282" s="21" t="n">
        <f aca="false">P281</f>
        <v>150</v>
      </c>
      <c r="Q282" s="21" t="n">
        <f aca="false">D282+J282</f>
        <v>715.53422980431</v>
      </c>
      <c r="R282" s="21" t="n">
        <f aca="false">+K282+E282</f>
        <v>879.618432942221</v>
      </c>
      <c r="S282" s="27" t="n">
        <f aca="false">+O282+P282+Q282+R282</f>
        <v>2075.8193294132</v>
      </c>
      <c r="T282" s="18" t="n">
        <f aca="false">+T281+E282+K282</f>
        <v>153095.83103419</v>
      </c>
      <c r="U282" s="21" t="n">
        <f aca="false">Q282/(1+$C$4/12)^B282</f>
        <v>118.9856507858</v>
      </c>
      <c r="V282" s="21" t="n">
        <f aca="false">R282/(1+$C$4/12)^B282</f>
        <v>146.271089945536</v>
      </c>
      <c r="W282" s="18"/>
      <c r="X282" s="21" t="n">
        <f aca="false">W282/(1+$C$4/12)^$B282</f>
        <v>0</v>
      </c>
      <c r="Y282" s="18" t="n">
        <f aca="false">S282-W282</f>
        <v>2075.8193294132</v>
      </c>
      <c r="Z282" s="21" t="n">
        <f aca="false">Y282/(1+$C$4/12)^$B282</f>
        <v>345.186440474724</v>
      </c>
      <c r="AA282" s="21" t="n">
        <f aca="false">+U282+V282+AA281</f>
        <v>245210.977076228</v>
      </c>
    </row>
    <row r="283" customFormat="false" ht="12.75" hidden="false" customHeight="false" outlineLevel="0" collapsed="false">
      <c r="B283" s="29" t="n">
        <f aca="false">+B282+1</f>
        <v>271</v>
      </c>
      <c r="C283" s="23" t="n">
        <f aca="false">$C$3</f>
        <v>0.07875</v>
      </c>
      <c r="D283" s="24" t="n">
        <f aca="false">G282*C283/12</f>
        <v>709.761733838127</v>
      </c>
      <c r="E283" s="24" t="n">
        <f aca="false">F283-D283</f>
        <v>885.390928908405</v>
      </c>
      <c r="F283" s="24" t="n">
        <f aca="false">F282</f>
        <v>1595.15266274653</v>
      </c>
      <c r="G283" s="24" t="n">
        <f aca="false">G282-E283</f>
        <v>107268.778036901</v>
      </c>
      <c r="I283" s="23"/>
      <c r="J283" s="24"/>
      <c r="K283" s="24"/>
      <c r="L283" s="24"/>
      <c r="M283" s="24"/>
      <c r="O283" s="21" t="n">
        <f aca="false">O282</f>
        <v>330.666666666667</v>
      </c>
      <c r="P283" s="21" t="n">
        <f aca="false">P282</f>
        <v>150</v>
      </c>
      <c r="Q283" s="21" t="n">
        <f aca="false">D283+J283</f>
        <v>709.761733838127</v>
      </c>
      <c r="R283" s="21" t="n">
        <f aca="false">+K283+E283</f>
        <v>885.390928908405</v>
      </c>
      <c r="S283" s="27" t="n">
        <f aca="false">+O283+P283+Q283+R283</f>
        <v>2075.8193294132</v>
      </c>
      <c r="T283" s="18" t="n">
        <f aca="false">+T282+E283+K283</f>
        <v>153981.221963098</v>
      </c>
      <c r="U283" s="21" t="n">
        <f aca="false">Q283/(1+$C$4/12)^B283</f>
        <v>117.244119296059</v>
      </c>
      <c r="V283" s="21" t="n">
        <f aca="false">R283/(1+$C$4/12)^B283</f>
        <v>146.255954278116</v>
      </c>
      <c r="W283" s="18"/>
      <c r="X283" s="21" t="n">
        <f aca="false">W283/(1+$C$4/12)^$B283</f>
        <v>0</v>
      </c>
      <c r="Y283" s="18" t="n">
        <f aca="false">S283-W283</f>
        <v>2075.8193294132</v>
      </c>
      <c r="Z283" s="21" t="n">
        <f aca="false">Y283/(1+$C$4/12)^$B283</f>
        <v>342.900437557673</v>
      </c>
      <c r="AA283" s="21" t="n">
        <f aca="false">+U283+V283+AA282</f>
        <v>245474.477149802</v>
      </c>
    </row>
    <row r="284" customFormat="false" ht="12.75" hidden="false" customHeight="false" outlineLevel="0" collapsed="false">
      <c r="B284" s="29" t="n">
        <f aca="false">+B283+1</f>
        <v>272</v>
      </c>
      <c r="C284" s="23" t="n">
        <f aca="false">$C$3</f>
        <v>0.07875</v>
      </c>
      <c r="D284" s="24" t="n">
        <f aca="false">G283*C284/12</f>
        <v>703.951355867166</v>
      </c>
      <c r="E284" s="24" t="n">
        <f aca="false">F284-D284</f>
        <v>891.201306879366</v>
      </c>
      <c r="F284" s="24" t="n">
        <f aca="false">F283</f>
        <v>1595.15266274653</v>
      </c>
      <c r="G284" s="24" t="n">
        <f aca="false">G283-E284</f>
        <v>106377.576730022</v>
      </c>
      <c r="I284" s="23"/>
      <c r="J284" s="24"/>
      <c r="K284" s="24"/>
      <c r="L284" s="24"/>
      <c r="M284" s="24"/>
      <c r="O284" s="21" t="n">
        <f aca="false">O283</f>
        <v>330.666666666667</v>
      </c>
      <c r="P284" s="21" t="n">
        <f aca="false">P283</f>
        <v>150</v>
      </c>
      <c r="Q284" s="21" t="n">
        <f aca="false">D284+J284</f>
        <v>703.951355867166</v>
      </c>
      <c r="R284" s="21" t="n">
        <f aca="false">+K284+E284</f>
        <v>891.201306879366</v>
      </c>
      <c r="S284" s="27" t="n">
        <f aca="false">+O284+P284+Q284+R284</f>
        <v>2075.8193294132</v>
      </c>
      <c r="T284" s="18" t="n">
        <f aca="false">+T283+E284+K284</f>
        <v>154872.423269978</v>
      </c>
      <c r="U284" s="21" t="n">
        <f aca="false">Q284/(1+$C$4/12)^B284</f>
        <v>115.514219797459</v>
      </c>
      <c r="V284" s="21" t="n">
        <f aca="false">R284/(1+$C$4/12)^B284</f>
        <v>146.240820176887</v>
      </c>
      <c r="W284" s="18"/>
      <c r="X284" s="21" t="n">
        <f aca="false">W284/(1+$C$4/12)^$B284</f>
        <v>0</v>
      </c>
      <c r="Y284" s="18" t="n">
        <f aca="false">S284-W284</f>
        <v>2075.8193294132</v>
      </c>
      <c r="Z284" s="21" t="n">
        <f aca="false">Y284/(1+$C$4/12)^$B284</f>
        <v>340.629573732788</v>
      </c>
      <c r="AA284" s="21" t="n">
        <f aca="false">+U284+V284+AA283</f>
        <v>245736.232189776</v>
      </c>
    </row>
    <row r="285" customFormat="false" ht="12.75" hidden="false" customHeight="false" outlineLevel="0" collapsed="false">
      <c r="B285" s="29" t="n">
        <f aca="false">+B284+1</f>
        <v>273</v>
      </c>
      <c r="C285" s="23" t="n">
        <f aca="false">$C$3</f>
        <v>0.07875</v>
      </c>
      <c r="D285" s="24" t="n">
        <f aca="false">G284*C285/12</f>
        <v>698.10284729077</v>
      </c>
      <c r="E285" s="24" t="n">
        <f aca="false">F285-D285</f>
        <v>897.049815455762</v>
      </c>
      <c r="F285" s="24" t="n">
        <f aca="false">F284</f>
        <v>1595.15266274653</v>
      </c>
      <c r="G285" s="24" t="n">
        <f aca="false">G284-E285</f>
        <v>105480.526914566</v>
      </c>
      <c r="I285" s="23"/>
      <c r="J285" s="24"/>
      <c r="K285" s="24"/>
      <c r="L285" s="24"/>
      <c r="M285" s="24"/>
      <c r="O285" s="21" t="n">
        <f aca="false">O284</f>
        <v>330.666666666667</v>
      </c>
      <c r="P285" s="21" t="n">
        <f aca="false">P284</f>
        <v>150</v>
      </c>
      <c r="Q285" s="21" t="n">
        <f aca="false">D285+J285</f>
        <v>698.10284729077</v>
      </c>
      <c r="R285" s="21" t="n">
        <f aca="false">+K285+E285</f>
        <v>897.049815455762</v>
      </c>
      <c r="S285" s="27" t="n">
        <f aca="false">+O285+P285+Q285+R285</f>
        <v>2075.8193294132</v>
      </c>
      <c r="T285" s="18" t="n">
        <f aca="false">+T284+E285+K285</f>
        <v>155769.473085434</v>
      </c>
      <c r="U285" s="21" t="n">
        <f aca="false">Q285/(1+$C$4/12)^B285</f>
        <v>113.795875246737</v>
      </c>
      <c r="V285" s="21" t="n">
        <f aca="false">R285/(1+$C$4/12)^B285</f>
        <v>146.225687641687</v>
      </c>
      <c r="W285" s="18"/>
      <c r="X285" s="21" t="n">
        <f aca="false">W285/(1+$C$4/12)^$B285</f>
        <v>0</v>
      </c>
      <c r="Y285" s="18" t="n">
        <f aca="false">S285-W285</f>
        <v>2075.8193294132</v>
      </c>
      <c r="Z285" s="21" t="n">
        <f aca="false">Y285/(1+$C$4/12)^$B285</f>
        <v>338.37374874118</v>
      </c>
      <c r="AA285" s="21" t="n">
        <f aca="false">+U285+V285+AA284</f>
        <v>245996.253752665</v>
      </c>
    </row>
    <row r="286" customFormat="false" ht="12.75" hidden="false" customHeight="false" outlineLevel="0" collapsed="false">
      <c r="B286" s="29" t="n">
        <f aca="false">+B285+1</f>
        <v>274</v>
      </c>
      <c r="C286" s="23" t="n">
        <f aca="false">$C$3</f>
        <v>0.07875</v>
      </c>
      <c r="D286" s="24" t="n">
        <f aca="false">G285*C286/12</f>
        <v>692.215957876841</v>
      </c>
      <c r="E286" s="24" t="n">
        <f aca="false">F286-D286</f>
        <v>902.93670486969</v>
      </c>
      <c r="F286" s="24" t="n">
        <f aca="false">F285</f>
        <v>1595.15266274653</v>
      </c>
      <c r="G286" s="24" t="n">
        <f aca="false">G285-E286</f>
        <v>104577.590209697</v>
      </c>
      <c r="I286" s="23"/>
      <c r="J286" s="24"/>
      <c r="K286" s="24"/>
      <c r="L286" s="24"/>
      <c r="M286" s="24"/>
      <c r="O286" s="21" t="n">
        <f aca="false">O285</f>
        <v>330.666666666667</v>
      </c>
      <c r="P286" s="21" t="n">
        <f aca="false">P285</f>
        <v>150</v>
      </c>
      <c r="Q286" s="21" t="n">
        <f aca="false">D286+J286</f>
        <v>692.215957876841</v>
      </c>
      <c r="R286" s="21" t="n">
        <f aca="false">+K286+E286</f>
        <v>902.93670486969</v>
      </c>
      <c r="S286" s="27" t="n">
        <f aca="false">+O286+P286+Q286+R286</f>
        <v>2075.8193294132</v>
      </c>
      <c r="T286" s="18" t="n">
        <f aca="false">+T285+E286+K286</f>
        <v>156672.409790303</v>
      </c>
      <c r="U286" s="21" t="n">
        <f aca="false">Q286/(1+$C$4/12)^B286</f>
        <v>112.089009110849</v>
      </c>
      <c r="V286" s="21" t="n">
        <f aca="false">R286/(1+$C$4/12)^B286</f>
        <v>146.210556672353</v>
      </c>
      <c r="W286" s="18"/>
      <c r="X286" s="21" t="n">
        <f aca="false">W286/(1+$C$4/12)^$B286</f>
        <v>0</v>
      </c>
      <c r="Y286" s="18" t="n">
        <f aca="false">S286-W286</f>
        <v>2075.8193294132</v>
      </c>
      <c r="Z286" s="21" t="n">
        <f aca="false">Y286/(1+$C$4/12)^$B286</f>
        <v>336.132862987927</v>
      </c>
      <c r="AA286" s="21" t="n">
        <f aca="false">+U286+V286+AA285</f>
        <v>246254.553318448</v>
      </c>
    </row>
    <row r="287" customFormat="false" ht="12.75" hidden="false" customHeight="false" outlineLevel="0" collapsed="false">
      <c r="B287" s="29" t="n">
        <f aca="false">+B286+1</f>
        <v>275</v>
      </c>
      <c r="C287" s="23" t="n">
        <f aca="false">$C$3</f>
        <v>0.07875</v>
      </c>
      <c r="D287" s="24" t="n">
        <f aca="false">G286*C287/12</f>
        <v>686.290435751134</v>
      </c>
      <c r="E287" s="24" t="n">
        <f aca="false">F287-D287</f>
        <v>908.862226995398</v>
      </c>
      <c r="F287" s="24" t="n">
        <f aca="false">F286</f>
        <v>1595.15266274653</v>
      </c>
      <c r="G287" s="24" t="n">
        <f aca="false">G286-E287</f>
        <v>103668.727982701</v>
      </c>
      <c r="I287" s="23"/>
      <c r="J287" s="24"/>
      <c r="K287" s="24"/>
      <c r="L287" s="24"/>
      <c r="M287" s="24"/>
      <c r="O287" s="21" t="n">
        <f aca="false">O286</f>
        <v>330.666666666667</v>
      </c>
      <c r="P287" s="21" t="n">
        <f aca="false">P286</f>
        <v>150</v>
      </c>
      <c r="Q287" s="21" t="n">
        <f aca="false">D287+J287</f>
        <v>686.290435751134</v>
      </c>
      <c r="R287" s="21" t="n">
        <f aca="false">+K287+E287</f>
        <v>908.862226995398</v>
      </c>
      <c r="S287" s="27" t="n">
        <f aca="false">+O287+P287+Q287+R287</f>
        <v>2075.8193294132</v>
      </c>
      <c r="T287" s="18" t="n">
        <f aca="false">+T286+E287+K287</f>
        <v>157581.272017299</v>
      </c>
      <c r="U287" s="21" t="n">
        <f aca="false">Q287/(1+$C$4/12)^B287</f>
        <v>110.393545363596</v>
      </c>
      <c r="V287" s="21" t="n">
        <f aca="false">R287/(1+$C$4/12)^B287</f>
        <v>146.195427268724</v>
      </c>
      <c r="W287" s="18"/>
      <c r="X287" s="21" t="n">
        <f aca="false">W287/(1+$C$4/12)^$B287</f>
        <v>0</v>
      </c>
      <c r="Y287" s="18" t="n">
        <f aca="false">S287-W287</f>
        <v>2075.8193294132</v>
      </c>
      <c r="Z287" s="21" t="n">
        <f aca="false">Y287/(1+$C$4/12)^$B287</f>
        <v>333.906817537676</v>
      </c>
      <c r="AA287" s="21" t="n">
        <f aca="false">+U287+V287+AA286</f>
        <v>246511.14229108</v>
      </c>
    </row>
    <row r="288" customFormat="false" ht="12.75" hidden="false" customHeight="false" outlineLevel="0" collapsed="false">
      <c r="B288" s="29" t="n">
        <f aca="false">+B287+1</f>
        <v>276</v>
      </c>
      <c r="C288" s="23" t="n">
        <f aca="false">$C$3</f>
        <v>0.07875</v>
      </c>
      <c r="D288" s="24" t="n">
        <f aca="false">G287*C288/12</f>
        <v>680.326027386477</v>
      </c>
      <c r="E288" s="24" t="n">
        <f aca="false">F288-D288</f>
        <v>914.826635360055</v>
      </c>
      <c r="F288" s="24" t="n">
        <f aca="false">F287</f>
        <v>1595.15266274653</v>
      </c>
      <c r="G288" s="24" t="n">
        <f aca="false">G287-E288</f>
        <v>102753.901347341</v>
      </c>
      <c r="I288" s="23"/>
      <c r="J288" s="24"/>
      <c r="K288" s="24"/>
      <c r="L288" s="24"/>
      <c r="M288" s="24"/>
      <c r="O288" s="21" t="n">
        <f aca="false">O287</f>
        <v>330.666666666667</v>
      </c>
      <c r="P288" s="21" t="n">
        <f aca="false">P287</f>
        <v>150</v>
      </c>
      <c r="Q288" s="21" t="n">
        <f aca="false">D288+J288</f>
        <v>680.326027386477</v>
      </c>
      <c r="R288" s="21" t="n">
        <f aca="false">+K288+E288</f>
        <v>914.826635360055</v>
      </c>
      <c r="S288" s="27" t="n">
        <f aca="false">+O288+P288+Q288+R288</f>
        <v>2075.8193294132</v>
      </c>
      <c r="T288" s="18" t="n">
        <f aca="false">+T287+E288+K288</f>
        <v>158496.098652659</v>
      </c>
      <c r="U288" s="21" t="n">
        <f aca="false">Q288/(1+$C$4/12)^B288</f>
        <v>108.709408482264</v>
      </c>
      <c r="V288" s="21" t="n">
        <f aca="false">R288/(1+$C$4/12)^B288</f>
        <v>146.180299430637</v>
      </c>
      <c r="W288" s="15" t="n">
        <f aca="false">(SUM(O277:O288)+SUM(Q277:Q288))*0.35</f>
        <v>4380.99637670504</v>
      </c>
      <c r="X288" s="21" t="n">
        <f aca="false">W288/(1+$C$4/12)^$B288</f>
        <v>700.040135909714</v>
      </c>
      <c r="Y288" s="18" t="n">
        <f aca="false">S288-W288</f>
        <v>-2305.17704729184</v>
      </c>
      <c r="Z288" s="21" t="n">
        <f aca="false">Y288/(1+$C$4/12)^$B288</f>
        <v>-368.34462179944</v>
      </c>
      <c r="AA288" s="21" t="n">
        <f aca="false">+U288+V288+AA287</f>
        <v>246766.031998993</v>
      </c>
    </row>
    <row r="289" customFormat="false" ht="12.75" hidden="false" customHeight="false" outlineLevel="0" collapsed="false">
      <c r="A289" s="0" t="s">
        <v>62</v>
      </c>
      <c r="B289" s="29" t="n">
        <f aca="false">+B288+1</f>
        <v>277</v>
      </c>
      <c r="C289" s="23" t="n">
        <f aca="false">$C$3</f>
        <v>0.07875</v>
      </c>
      <c r="D289" s="24" t="n">
        <f aca="false">G288*C289/12</f>
        <v>674.322477591926</v>
      </c>
      <c r="E289" s="24" t="n">
        <f aca="false">F289-D289</f>
        <v>920.830185154605</v>
      </c>
      <c r="F289" s="24" t="n">
        <f aca="false">F288</f>
        <v>1595.15266274653</v>
      </c>
      <c r="G289" s="24" t="n">
        <f aca="false">G288-E289</f>
        <v>101833.071162187</v>
      </c>
      <c r="I289" s="23"/>
      <c r="J289" s="24"/>
      <c r="K289" s="24"/>
      <c r="L289" s="24"/>
      <c r="M289" s="24"/>
      <c r="O289" s="21" t="n">
        <f aca="false">O288</f>
        <v>330.666666666667</v>
      </c>
      <c r="P289" s="21" t="n">
        <f aca="false">P288</f>
        <v>150</v>
      </c>
      <c r="Q289" s="21" t="n">
        <f aca="false">D289+J289</f>
        <v>674.322477591926</v>
      </c>
      <c r="R289" s="21" t="n">
        <f aca="false">+K289+E289</f>
        <v>920.830185154605</v>
      </c>
      <c r="S289" s="27" t="n">
        <f aca="false">+O289+P289+Q289+R289</f>
        <v>2075.8193294132</v>
      </c>
      <c r="T289" s="18" t="n">
        <f aca="false">+T288+E289+K289</f>
        <v>159416.928837813</v>
      </c>
      <c r="U289" s="21" t="n">
        <f aca="false">Q289/(1+$C$4/12)^B289</f>
        <v>107.036523444288</v>
      </c>
      <c r="V289" s="21" t="n">
        <f aca="false">R289/(1+$C$4/12)^B289</f>
        <v>146.165173157931</v>
      </c>
      <c r="W289" s="18"/>
      <c r="X289" s="21" t="n">
        <f aca="false">W289/(1+$C$4/12)^$B289</f>
        <v>0</v>
      </c>
      <c r="Y289" s="18" t="n">
        <f aca="false">S289-W289</f>
        <v>2075.8193294132</v>
      </c>
      <c r="Z289" s="21" t="n">
        <f aca="false">Y289/(1+$C$4/12)^$B289</f>
        <v>329.498855076432</v>
      </c>
      <c r="AA289" s="21" t="n">
        <f aca="false">+U289+V289+AA288</f>
        <v>247019.233695595</v>
      </c>
    </row>
    <row r="290" customFormat="false" ht="12.75" hidden="false" customHeight="false" outlineLevel="0" collapsed="false">
      <c r="B290" s="29" t="n">
        <f aca="false">+B289+1</f>
        <v>278</v>
      </c>
      <c r="C290" s="23" t="n">
        <f aca="false">$C$3</f>
        <v>0.07875</v>
      </c>
      <c r="D290" s="24" t="n">
        <f aca="false">G289*C290/12</f>
        <v>668.279529501849</v>
      </c>
      <c r="E290" s="24" t="n">
        <f aca="false">F290-D290</f>
        <v>926.873133244682</v>
      </c>
      <c r="F290" s="24" t="n">
        <f aca="false">F289</f>
        <v>1595.15266274653</v>
      </c>
      <c r="G290" s="24" t="n">
        <f aca="false">G289-E290</f>
        <v>100906.198028942</v>
      </c>
      <c r="I290" s="23"/>
      <c r="J290" s="24"/>
      <c r="K290" s="24"/>
      <c r="L290" s="24"/>
      <c r="M290" s="24"/>
      <c r="O290" s="21" t="n">
        <f aca="false">O289</f>
        <v>330.666666666667</v>
      </c>
      <c r="P290" s="21" t="n">
        <f aca="false">P289</f>
        <v>150</v>
      </c>
      <c r="Q290" s="21" t="n">
        <f aca="false">D290+J290</f>
        <v>668.279529501849</v>
      </c>
      <c r="R290" s="21" t="n">
        <f aca="false">+K290+E290</f>
        <v>926.873133244682</v>
      </c>
      <c r="S290" s="27" t="n">
        <f aca="false">+O290+P290+Q290+R290</f>
        <v>2075.8193294132</v>
      </c>
      <c r="T290" s="18" t="n">
        <f aca="false">+T289+E290+K290</f>
        <v>160343.801971058</v>
      </c>
      <c r="U290" s="21" t="n">
        <f aca="false">Q290/(1+$C$4/12)^B290</f>
        <v>105.374815723946</v>
      </c>
      <c r="V290" s="21" t="n">
        <f aca="false">R290/(1+$C$4/12)^B290</f>
        <v>146.150048450444</v>
      </c>
      <c r="W290" s="18"/>
      <c r="X290" s="21" t="n">
        <f aca="false">W290/(1+$C$4/12)^$B290</f>
        <v>0</v>
      </c>
      <c r="Y290" s="18" t="n">
        <f aca="false">S290-W290</f>
        <v>2075.8193294132</v>
      </c>
      <c r="Z290" s="21" t="n">
        <f aca="false">Y290/(1+$C$4/12)^$B290</f>
        <v>327.316743453409</v>
      </c>
      <c r="AA290" s="21" t="n">
        <f aca="false">+U290+V290+AA289</f>
        <v>247270.75855977</v>
      </c>
    </row>
    <row r="291" customFormat="false" ht="12.75" hidden="false" customHeight="false" outlineLevel="0" collapsed="false">
      <c r="B291" s="29" t="n">
        <f aca="false">+B290+1</f>
        <v>279</v>
      </c>
      <c r="C291" s="23" t="n">
        <f aca="false">$C$3</f>
        <v>0.07875</v>
      </c>
      <c r="D291" s="24" t="n">
        <f aca="false">G290*C291/12</f>
        <v>662.196924564931</v>
      </c>
      <c r="E291" s="24" t="n">
        <f aca="false">F291-D291</f>
        <v>932.955738181601</v>
      </c>
      <c r="F291" s="24" t="n">
        <f aca="false">F290</f>
        <v>1595.15266274653</v>
      </c>
      <c r="G291" s="24" t="n">
        <f aca="false">G290-E291</f>
        <v>99973.2422907603</v>
      </c>
      <c r="I291" s="23"/>
      <c r="J291" s="24"/>
      <c r="K291" s="24"/>
      <c r="L291" s="24"/>
      <c r="M291" s="24"/>
      <c r="O291" s="21" t="n">
        <f aca="false">O290</f>
        <v>330.666666666667</v>
      </c>
      <c r="P291" s="21" t="n">
        <f aca="false">P290</f>
        <v>150</v>
      </c>
      <c r="Q291" s="21" t="n">
        <f aca="false">D291+J291</f>
        <v>662.196924564931</v>
      </c>
      <c r="R291" s="21" t="n">
        <f aca="false">+K291+E291</f>
        <v>932.955738181601</v>
      </c>
      <c r="S291" s="27" t="n">
        <f aca="false">+O291+P291+Q291+R291</f>
        <v>2075.8193294132</v>
      </c>
      <c r="T291" s="18" t="n">
        <f aca="false">+T290+E291+K291</f>
        <v>161276.75770924</v>
      </c>
      <c r="U291" s="21" t="n">
        <f aca="false">Q291/(1+$C$4/12)^B291</f>
        <v>103.724211289063</v>
      </c>
      <c r="V291" s="21" t="n">
        <f aca="false">R291/(1+$C$4/12)^B291</f>
        <v>146.134925308013</v>
      </c>
      <c r="W291" s="18"/>
      <c r="X291" s="21" t="n">
        <f aca="false">W291/(1+$C$4/12)^$B291</f>
        <v>0</v>
      </c>
      <c r="Y291" s="18" t="n">
        <f aca="false">S291-W291</f>
        <v>2075.8193294132</v>
      </c>
      <c r="Z291" s="21" t="n">
        <f aca="false">Y291/(1+$C$4/12)^$B291</f>
        <v>325.149082900737</v>
      </c>
      <c r="AA291" s="21" t="n">
        <f aca="false">+U291+V291+AA290</f>
        <v>247520.617696367</v>
      </c>
    </row>
    <row r="292" customFormat="false" ht="12.75" hidden="false" customHeight="false" outlineLevel="0" collapsed="false">
      <c r="B292" s="29" t="n">
        <f aca="false">+B291+1</f>
        <v>280</v>
      </c>
      <c r="C292" s="23" t="n">
        <f aca="false">$C$3</f>
        <v>0.07875</v>
      </c>
      <c r="D292" s="24" t="n">
        <f aca="false">G291*C292/12</f>
        <v>656.074402533114</v>
      </c>
      <c r="E292" s="24" t="n">
        <f aca="false">F292-D292</f>
        <v>939.078260213417</v>
      </c>
      <c r="F292" s="24" t="n">
        <f aca="false">F291</f>
        <v>1595.15266274653</v>
      </c>
      <c r="G292" s="24" t="n">
        <f aca="false">G291-E292</f>
        <v>99034.1640305469</v>
      </c>
      <c r="I292" s="23"/>
      <c r="J292" s="24"/>
      <c r="K292" s="24"/>
      <c r="L292" s="24"/>
      <c r="M292" s="24"/>
      <c r="O292" s="21" t="n">
        <f aca="false">O291</f>
        <v>330.666666666667</v>
      </c>
      <c r="P292" s="21" t="n">
        <f aca="false">P291</f>
        <v>150</v>
      </c>
      <c r="Q292" s="21" t="n">
        <f aca="false">D292+J292</f>
        <v>656.074402533114</v>
      </c>
      <c r="R292" s="21" t="n">
        <f aca="false">+K292+E292</f>
        <v>939.078260213417</v>
      </c>
      <c r="S292" s="27" t="n">
        <f aca="false">+O292+P292+Q292+R292</f>
        <v>2075.8193294132</v>
      </c>
      <c r="T292" s="18" t="n">
        <f aca="false">+T291+E292+K292</f>
        <v>162215.835969453</v>
      </c>
      <c r="U292" s="21" t="n">
        <f aca="false">Q292/(1+$C$4/12)^B292</f>
        <v>102.084636597744</v>
      </c>
      <c r="V292" s="21" t="n">
        <f aca="false">R292/(1+$C$4/12)^B292</f>
        <v>146.119803730477</v>
      </c>
      <c r="W292" s="18"/>
      <c r="X292" s="21" t="n">
        <f aca="false">W292/(1+$C$4/12)^$B292</f>
        <v>0</v>
      </c>
      <c r="Y292" s="18" t="n">
        <f aca="false">S292-W292</f>
        <v>2075.8193294132</v>
      </c>
      <c r="Z292" s="21" t="n">
        <f aca="false">Y292/(1+$C$4/12)^$B292</f>
        <v>322.995777715964</v>
      </c>
      <c r="AA292" s="21" t="n">
        <f aca="false">+U292+V292+AA291</f>
        <v>247768.822136695</v>
      </c>
    </row>
    <row r="293" customFormat="false" ht="12.75" hidden="false" customHeight="false" outlineLevel="0" collapsed="false">
      <c r="B293" s="29" t="n">
        <f aca="false">+B292+1</f>
        <v>281</v>
      </c>
      <c r="C293" s="23" t="n">
        <f aca="false">$C$3</f>
        <v>0.07875</v>
      </c>
      <c r="D293" s="24" t="n">
        <f aca="false">G292*C293/12</f>
        <v>649.911701450464</v>
      </c>
      <c r="E293" s="24" t="n">
        <f aca="false">F293-D293</f>
        <v>945.240961296068</v>
      </c>
      <c r="F293" s="24" t="n">
        <f aca="false">F292</f>
        <v>1595.15266274653</v>
      </c>
      <c r="G293" s="24" t="n">
        <f aca="false">G292-E293</f>
        <v>98088.9230692508</v>
      </c>
      <c r="I293" s="23"/>
      <c r="J293" s="24"/>
      <c r="K293" s="24"/>
      <c r="L293" s="24"/>
      <c r="M293" s="24"/>
      <c r="O293" s="21" t="n">
        <f aca="false">O292</f>
        <v>330.666666666667</v>
      </c>
      <c r="P293" s="21" t="n">
        <f aca="false">P292</f>
        <v>150</v>
      </c>
      <c r="Q293" s="21" t="n">
        <f aca="false">D293+J293</f>
        <v>649.911701450464</v>
      </c>
      <c r="R293" s="21" t="n">
        <f aca="false">+K293+E293</f>
        <v>945.240961296068</v>
      </c>
      <c r="S293" s="27" t="n">
        <f aca="false">+O293+P293+Q293+R293</f>
        <v>2075.8193294132</v>
      </c>
      <c r="T293" s="18" t="n">
        <f aca="false">+T292+E293+K293</f>
        <v>163161.076930749</v>
      </c>
      <c r="U293" s="21" t="n">
        <f aca="false">Q293/(1+$C$4/12)^B293</f>
        <v>100.456018595129</v>
      </c>
      <c r="V293" s="21" t="n">
        <f aca="false">R293/(1+$C$4/12)^B293</f>
        <v>146.104683717674</v>
      </c>
      <c r="W293" s="18"/>
      <c r="X293" s="21" t="n">
        <f aca="false">W293/(1+$C$4/12)^$B293</f>
        <v>0</v>
      </c>
      <c r="Y293" s="18" t="n">
        <f aca="false">S293-W293</f>
        <v>2075.8193294132</v>
      </c>
      <c r="Z293" s="21" t="n">
        <f aca="false">Y293/(1+$C$4/12)^$B293</f>
        <v>320.856732830428</v>
      </c>
      <c r="AA293" s="21" t="n">
        <f aca="false">+U293+V293+AA292</f>
        <v>248015.382839008</v>
      </c>
    </row>
    <row r="294" customFormat="false" ht="12.75" hidden="false" customHeight="false" outlineLevel="0" collapsed="false">
      <c r="B294" s="29" t="n">
        <f aca="false">+B293+1</f>
        <v>282</v>
      </c>
      <c r="C294" s="23" t="n">
        <f aca="false">$C$3</f>
        <v>0.07875</v>
      </c>
      <c r="D294" s="24" t="n">
        <f aca="false">G293*C294/12</f>
        <v>643.708557641959</v>
      </c>
      <c r="E294" s="24" t="n">
        <f aca="false">F294-D294</f>
        <v>951.444105104573</v>
      </c>
      <c r="F294" s="24" t="n">
        <f aca="false">F293</f>
        <v>1595.15266274653</v>
      </c>
      <c r="G294" s="24" t="n">
        <f aca="false">G293-E294</f>
        <v>97137.4789641462</v>
      </c>
      <c r="I294" s="23"/>
      <c r="J294" s="24"/>
      <c r="K294" s="24"/>
      <c r="L294" s="24"/>
      <c r="M294" s="24"/>
      <c r="O294" s="21" t="n">
        <f aca="false">O293</f>
        <v>330.666666666667</v>
      </c>
      <c r="P294" s="21" t="n">
        <f aca="false">P293</f>
        <v>150</v>
      </c>
      <c r="Q294" s="21" t="n">
        <f aca="false">D294+J294</f>
        <v>643.708557641959</v>
      </c>
      <c r="R294" s="21" t="n">
        <f aca="false">+K294+E294</f>
        <v>951.444105104573</v>
      </c>
      <c r="S294" s="27" t="n">
        <f aca="false">+O294+P294+Q294+R294</f>
        <v>2075.8193294132</v>
      </c>
      <c r="T294" s="18" t="n">
        <f aca="false">+T293+E294+K294</f>
        <v>164112.521035854</v>
      </c>
      <c r="U294" s="21" t="n">
        <f aca="false">Q294/(1+$C$4/12)^B294</f>
        <v>98.838284710164</v>
      </c>
      <c r="V294" s="21" t="n">
        <f aca="false">R294/(1+$C$4/12)^B294</f>
        <v>146.089565269442</v>
      </c>
      <c r="W294" s="18"/>
      <c r="X294" s="21" t="n">
        <f aca="false">W294/(1+$C$4/12)^$B294</f>
        <v>0</v>
      </c>
      <c r="Y294" s="18" t="n">
        <f aca="false">S294-W294</f>
        <v>2075.8193294132</v>
      </c>
      <c r="Z294" s="21" t="n">
        <f aca="false">Y294/(1+$C$4/12)^$B294</f>
        <v>318.731853805061</v>
      </c>
      <c r="AA294" s="21" t="n">
        <f aca="false">+U294+V294+AA293</f>
        <v>248260.310688988</v>
      </c>
    </row>
    <row r="295" customFormat="false" ht="12.75" hidden="false" customHeight="false" outlineLevel="0" collapsed="false">
      <c r="B295" s="29" t="n">
        <f aca="false">+B294+1</f>
        <v>283</v>
      </c>
      <c r="C295" s="23" t="n">
        <f aca="false">$C$3</f>
        <v>0.07875</v>
      </c>
      <c r="D295" s="24" t="n">
        <f aca="false">G294*C295/12</f>
        <v>637.46470570221</v>
      </c>
      <c r="E295" s="24" t="n">
        <f aca="false">F295-D295</f>
        <v>957.687957044322</v>
      </c>
      <c r="F295" s="24" t="n">
        <f aca="false">F294</f>
        <v>1595.15266274653</v>
      </c>
      <c r="G295" s="24" t="n">
        <f aca="false">G294-E295</f>
        <v>96179.7910071019</v>
      </c>
      <c r="I295" s="23"/>
      <c r="J295" s="24"/>
      <c r="K295" s="24"/>
      <c r="L295" s="24"/>
      <c r="M295" s="24"/>
      <c r="O295" s="21" t="n">
        <f aca="false">O294</f>
        <v>330.666666666667</v>
      </c>
      <c r="P295" s="21" t="n">
        <f aca="false">P294</f>
        <v>150</v>
      </c>
      <c r="Q295" s="21" t="n">
        <f aca="false">D295+J295</f>
        <v>637.46470570221</v>
      </c>
      <c r="R295" s="21" t="n">
        <f aca="false">+K295+E295</f>
        <v>957.687957044322</v>
      </c>
      <c r="S295" s="27" t="n">
        <f aca="false">+O295+P295+Q295+R295</f>
        <v>2075.8193294132</v>
      </c>
      <c r="T295" s="18" t="n">
        <f aca="false">+T294+E295+K295</f>
        <v>165070.208992898</v>
      </c>
      <c r="U295" s="21" t="n">
        <f aca="false">Q295/(1+$C$4/12)^B295</f>
        <v>97.2313628524006</v>
      </c>
      <c r="V295" s="21" t="n">
        <f aca="false">R295/(1+$C$4/12)^B295</f>
        <v>146.074448385618</v>
      </c>
      <c r="W295" s="18"/>
      <c r="X295" s="21" t="n">
        <f aca="false">W295/(1+$C$4/12)^$B295</f>
        <v>0</v>
      </c>
      <c r="Y295" s="18" t="n">
        <f aca="false">S295-W295</f>
        <v>2075.8193294132</v>
      </c>
      <c r="Z295" s="21" t="n">
        <f aca="false">Y295/(1+$C$4/12)^$B295</f>
        <v>316.62104682622</v>
      </c>
      <c r="AA295" s="21" t="n">
        <f aca="false">+U295+V295+AA294</f>
        <v>248503.616500226</v>
      </c>
    </row>
    <row r="296" customFormat="false" ht="12.75" hidden="false" customHeight="false" outlineLevel="0" collapsed="false">
      <c r="B296" s="29" t="n">
        <f aca="false">+B295+1</f>
        <v>284</v>
      </c>
      <c r="C296" s="23" t="n">
        <f aca="false">$C$3</f>
        <v>0.07875</v>
      </c>
      <c r="D296" s="24" t="n">
        <f aca="false">G295*C296/12</f>
        <v>631.179878484106</v>
      </c>
      <c r="E296" s="24" t="n">
        <f aca="false">F296-D296</f>
        <v>963.972784262425</v>
      </c>
      <c r="F296" s="24" t="n">
        <f aca="false">F295</f>
        <v>1595.15266274653</v>
      </c>
      <c r="G296" s="24" t="n">
        <f aca="false">G295-E296</f>
        <v>95215.8182228395</v>
      </c>
      <c r="I296" s="23"/>
      <c r="J296" s="24"/>
      <c r="K296" s="24"/>
      <c r="L296" s="24"/>
      <c r="M296" s="24"/>
      <c r="O296" s="21" t="n">
        <f aca="false">O295</f>
        <v>330.666666666667</v>
      </c>
      <c r="P296" s="21" t="n">
        <f aca="false">P295</f>
        <v>150</v>
      </c>
      <c r="Q296" s="21" t="n">
        <f aca="false">D296+J296</f>
        <v>631.179878484106</v>
      </c>
      <c r="R296" s="21" t="n">
        <f aca="false">+K296+E296</f>
        <v>963.972784262425</v>
      </c>
      <c r="S296" s="27" t="n">
        <f aca="false">+O296+P296+Q296+R296</f>
        <v>2075.8193294132</v>
      </c>
      <c r="T296" s="18" t="n">
        <f aca="false">+T295+E296+K296</f>
        <v>166034.18177716</v>
      </c>
      <c r="U296" s="21" t="n">
        <f aca="false">Q296/(1+$C$4/12)^B296</f>
        <v>95.6351814088113</v>
      </c>
      <c r="V296" s="21" t="n">
        <f aca="false">R296/(1+$C$4/12)^B296</f>
        <v>146.059333066042</v>
      </c>
      <c r="W296" s="18"/>
      <c r="X296" s="21" t="n">
        <f aca="false">W296/(1+$C$4/12)^$B296</f>
        <v>0</v>
      </c>
      <c r="Y296" s="18" t="n">
        <f aca="false">S296-W296</f>
        <v>2075.8193294132</v>
      </c>
      <c r="Z296" s="21" t="n">
        <f aca="false">Y296/(1+$C$4/12)^$B296</f>
        <v>314.524218701543</v>
      </c>
      <c r="AA296" s="21" t="n">
        <f aca="false">+U296+V296+AA295</f>
        <v>248745.3110147</v>
      </c>
    </row>
    <row r="297" customFormat="false" ht="12.75" hidden="false" customHeight="false" outlineLevel="0" collapsed="false">
      <c r="B297" s="29" t="n">
        <f aca="false">+B296+1</f>
        <v>285</v>
      </c>
      <c r="C297" s="23" t="n">
        <f aca="false">$C$3</f>
        <v>0.07875</v>
      </c>
      <c r="D297" s="24" t="n">
        <f aca="false">G296*C297/12</f>
        <v>624.853807087384</v>
      </c>
      <c r="E297" s="24" t="n">
        <f aca="false">F297-D297</f>
        <v>970.298855659148</v>
      </c>
      <c r="F297" s="24" t="n">
        <f aca="false">F296</f>
        <v>1595.15266274653</v>
      </c>
      <c r="G297" s="24" t="n">
        <f aca="false">G296-E297</f>
        <v>94245.5193671803</v>
      </c>
      <c r="I297" s="23"/>
      <c r="J297" s="24"/>
      <c r="K297" s="24"/>
      <c r="L297" s="24"/>
      <c r="M297" s="24"/>
      <c r="O297" s="21" t="n">
        <f aca="false">O296</f>
        <v>330.666666666667</v>
      </c>
      <c r="P297" s="21" t="n">
        <f aca="false">P296</f>
        <v>150</v>
      </c>
      <c r="Q297" s="21" t="n">
        <f aca="false">D297+J297</f>
        <v>624.853807087384</v>
      </c>
      <c r="R297" s="21" t="n">
        <f aca="false">+K297+E297</f>
        <v>970.298855659148</v>
      </c>
      <c r="S297" s="27" t="n">
        <f aca="false">+O297+P297+Q297+R297</f>
        <v>2075.8193294132</v>
      </c>
      <c r="T297" s="18" t="n">
        <f aca="false">+T296+E297+K297</f>
        <v>167004.48063282</v>
      </c>
      <c r="U297" s="21" t="n">
        <f aca="false">Q297/(1+$C$4/12)^B297</f>
        <v>94.0496692406279</v>
      </c>
      <c r="V297" s="21" t="n">
        <f aca="false">R297/(1+$C$4/12)^B297</f>
        <v>146.044219310551</v>
      </c>
      <c r="W297" s="18"/>
      <c r="X297" s="21" t="n">
        <f aca="false">W297/(1+$C$4/12)^$B297</f>
        <v>0</v>
      </c>
      <c r="Y297" s="18" t="n">
        <f aca="false">S297-W297</f>
        <v>2075.8193294132</v>
      </c>
      <c r="Z297" s="21" t="n">
        <f aca="false">Y297/(1+$C$4/12)^$B297</f>
        <v>312.441276855837</v>
      </c>
      <c r="AA297" s="21" t="n">
        <f aca="false">+U297+V297+AA296</f>
        <v>248985.404903252</v>
      </c>
    </row>
    <row r="298" customFormat="false" ht="12.75" hidden="false" customHeight="false" outlineLevel="0" collapsed="false">
      <c r="B298" s="29" t="n">
        <f aca="false">+B297+1</f>
        <v>286</v>
      </c>
      <c r="C298" s="23" t="n">
        <f aca="false">$C$3</f>
        <v>0.07875</v>
      </c>
      <c r="D298" s="24" t="n">
        <f aca="false">G297*C298/12</f>
        <v>618.486220847121</v>
      </c>
      <c r="E298" s="24" t="n">
        <f aca="false">F298-D298</f>
        <v>976.666441899411</v>
      </c>
      <c r="F298" s="24" t="n">
        <f aca="false">F297</f>
        <v>1595.15266274653</v>
      </c>
      <c r="G298" s="24" t="n">
        <f aca="false">G297-E298</f>
        <v>93268.8529252809</v>
      </c>
      <c r="I298" s="23"/>
      <c r="J298" s="24"/>
      <c r="K298" s="24"/>
      <c r="L298" s="24"/>
      <c r="M298" s="24"/>
      <c r="O298" s="21" t="n">
        <f aca="false">O297</f>
        <v>330.666666666667</v>
      </c>
      <c r="P298" s="21" t="n">
        <f aca="false">P297</f>
        <v>150</v>
      </c>
      <c r="Q298" s="21" t="n">
        <f aca="false">D298+J298</f>
        <v>618.486220847121</v>
      </c>
      <c r="R298" s="21" t="n">
        <f aca="false">+K298+E298</f>
        <v>976.666441899411</v>
      </c>
      <c r="S298" s="27" t="n">
        <f aca="false">+O298+P298+Q298+R298</f>
        <v>2075.8193294132</v>
      </c>
      <c r="T298" s="18" t="n">
        <f aca="false">+T297+E298+K298</f>
        <v>167981.147074719</v>
      </c>
      <c r="U298" s="21" t="n">
        <f aca="false">Q298/(1+$C$4/12)^B298</f>
        <v>92.474755680201</v>
      </c>
      <c r="V298" s="21" t="n">
        <f aca="false">R298/(1+$C$4/12)^B298</f>
        <v>146.029107118983</v>
      </c>
      <c r="W298" s="18"/>
      <c r="X298" s="21" t="n">
        <f aca="false">W298/(1+$C$4/12)^$B298</f>
        <v>0</v>
      </c>
      <c r="Y298" s="18" t="n">
        <f aca="false">S298-W298</f>
        <v>2075.8193294132</v>
      </c>
      <c r="Z298" s="21" t="n">
        <f aca="false">Y298/(1+$C$4/12)^$B298</f>
        <v>310.372129326991</v>
      </c>
      <c r="AA298" s="21" t="n">
        <f aca="false">+U298+V298+AA297</f>
        <v>249223.908766051</v>
      </c>
    </row>
    <row r="299" customFormat="false" ht="12.75" hidden="false" customHeight="false" outlineLevel="0" collapsed="false">
      <c r="B299" s="29" t="n">
        <f aca="false">+B298+1</f>
        <v>287</v>
      </c>
      <c r="C299" s="23" t="n">
        <f aca="false">$C$3</f>
        <v>0.07875</v>
      </c>
      <c r="D299" s="24" t="n">
        <f aca="false">G298*C299/12</f>
        <v>612.076847322156</v>
      </c>
      <c r="E299" s="24" t="n">
        <f aca="false">F299-D299</f>
        <v>983.075815424376</v>
      </c>
      <c r="F299" s="24" t="n">
        <f aca="false">F298</f>
        <v>1595.15266274653</v>
      </c>
      <c r="G299" s="24" t="n">
        <f aca="false">G298-E299</f>
        <v>92285.7771098566</v>
      </c>
      <c r="I299" s="23"/>
      <c r="J299" s="24"/>
      <c r="K299" s="24"/>
      <c r="L299" s="24"/>
      <c r="M299" s="24"/>
      <c r="O299" s="21" t="n">
        <f aca="false">O298</f>
        <v>330.666666666667</v>
      </c>
      <c r="P299" s="21" t="n">
        <f aca="false">P298</f>
        <v>150</v>
      </c>
      <c r="Q299" s="21" t="n">
        <f aca="false">D299+J299</f>
        <v>612.076847322156</v>
      </c>
      <c r="R299" s="21" t="n">
        <f aca="false">+K299+E299</f>
        <v>983.075815424376</v>
      </c>
      <c r="S299" s="27" t="n">
        <f aca="false">+O299+P299+Q299+R299</f>
        <v>2075.8193294132</v>
      </c>
      <c r="T299" s="18" t="n">
        <f aca="false">+T298+E299+K299</f>
        <v>168964.222890143</v>
      </c>
      <c r="U299" s="21" t="n">
        <f aca="false">Q299/(1+$C$4/12)^B299</f>
        <v>90.9103705278802</v>
      </c>
      <c r="V299" s="21" t="n">
        <f aca="false">R299/(1+$C$4/12)^B299</f>
        <v>146.013996491177</v>
      </c>
      <c r="W299" s="18"/>
      <c r="X299" s="21" t="n">
        <f aca="false">W299/(1+$C$4/12)^$B299</f>
        <v>0</v>
      </c>
      <c r="Y299" s="18" t="n">
        <f aca="false">S299-W299</f>
        <v>2075.8193294132</v>
      </c>
      <c r="Z299" s="21" t="n">
        <f aca="false">Y299/(1+$C$4/12)^$B299</f>
        <v>308.316684761911</v>
      </c>
      <c r="AA299" s="21" t="n">
        <f aca="false">+U299+V299+AA298</f>
        <v>249460.83313307</v>
      </c>
    </row>
    <row r="300" customFormat="false" ht="12.75" hidden="false" customHeight="false" outlineLevel="0" collapsed="false">
      <c r="B300" s="29" t="n">
        <f aca="false">+B299+1</f>
        <v>288</v>
      </c>
      <c r="C300" s="23" t="n">
        <f aca="false">$C$3</f>
        <v>0.07875</v>
      </c>
      <c r="D300" s="24" t="n">
        <f aca="false">G299*C300/12</f>
        <v>605.625412283434</v>
      </c>
      <c r="E300" s="24" t="n">
        <f aca="false">F300-D300</f>
        <v>989.527250463098</v>
      </c>
      <c r="F300" s="24" t="n">
        <f aca="false">F299</f>
        <v>1595.15266274653</v>
      </c>
      <c r="G300" s="24" t="n">
        <f aca="false">G299-E300</f>
        <v>91296.2498593935</v>
      </c>
      <c r="I300" s="23"/>
      <c r="J300" s="24"/>
      <c r="K300" s="24"/>
      <c r="L300" s="24"/>
      <c r="M300" s="24"/>
      <c r="O300" s="21" t="n">
        <f aca="false">O299</f>
        <v>330.666666666667</v>
      </c>
      <c r="P300" s="21" t="n">
        <f aca="false">P299</f>
        <v>150</v>
      </c>
      <c r="Q300" s="21" t="n">
        <f aca="false">D300+J300</f>
        <v>605.625412283434</v>
      </c>
      <c r="R300" s="21" t="n">
        <f aca="false">+K300+E300</f>
        <v>989.527250463098</v>
      </c>
      <c r="S300" s="27" t="n">
        <f aca="false">+O300+P300+Q300+R300</f>
        <v>2075.8193294132</v>
      </c>
      <c r="T300" s="18" t="n">
        <f aca="false">+T299+E300+K300</f>
        <v>169953.750140606</v>
      </c>
      <c r="U300" s="21" t="n">
        <f aca="false">Q300/(1+$C$4/12)^B300</f>
        <v>89.3564440489141</v>
      </c>
      <c r="V300" s="21" t="n">
        <f aca="false">R300/(1+$C$4/12)^B300</f>
        <v>145.99888742697</v>
      </c>
      <c r="W300" s="15" t="n">
        <f aca="false">(SUM(O289:O300)+SUM(Q289:Q300))*0.35</f>
        <v>4078.26316275373</v>
      </c>
      <c r="X300" s="21" t="n">
        <f aca="false">W300/(1+$C$4/12)^$B300</f>
        <v>601.723584790399</v>
      </c>
      <c r="Y300" s="18" t="n">
        <f aca="false">S300-W300</f>
        <v>-2002.44383334053</v>
      </c>
      <c r="Z300" s="21" t="n">
        <f aca="false">Y300/(1+$C$4/12)^$B300</f>
        <v>-295.448732377904</v>
      </c>
      <c r="AA300" s="21" t="n">
        <f aca="false">+U300+V300+AA299</f>
        <v>249696.188464546</v>
      </c>
    </row>
    <row r="301" customFormat="false" ht="12.75" hidden="false" customHeight="false" outlineLevel="0" collapsed="false">
      <c r="A301" s="0" t="s">
        <v>63</v>
      </c>
      <c r="B301" s="29" t="n">
        <f aca="false">+B300+1</f>
        <v>289</v>
      </c>
      <c r="C301" s="23" t="n">
        <f aca="false">$C$3</f>
        <v>0.07875</v>
      </c>
      <c r="D301" s="24" t="n">
        <f aca="false">G300*C301/12</f>
        <v>599.13163970227</v>
      </c>
      <c r="E301" s="24" t="n">
        <f aca="false">F301-D301</f>
        <v>996.021023044262</v>
      </c>
      <c r="F301" s="24" t="n">
        <f aca="false">F300</f>
        <v>1595.15266274653</v>
      </c>
      <c r="G301" s="24" t="n">
        <f aca="false">G300-E301</f>
        <v>90300.2288363492</v>
      </c>
      <c r="I301" s="23"/>
      <c r="J301" s="24"/>
      <c r="K301" s="24"/>
      <c r="L301" s="24"/>
      <c r="M301" s="24"/>
      <c r="O301" s="21" t="n">
        <f aca="false">O300</f>
        <v>330.666666666667</v>
      </c>
      <c r="P301" s="21" t="n">
        <f aca="false">P300</f>
        <v>150</v>
      </c>
      <c r="Q301" s="21" t="n">
        <f aca="false">D301+J301</f>
        <v>599.13163970227</v>
      </c>
      <c r="R301" s="21" t="n">
        <f aca="false">+K301+E301</f>
        <v>996.021023044262</v>
      </c>
      <c r="S301" s="27" t="n">
        <f aca="false">+O301+P301+Q301+R301</f>
        <v>2075.8193294132</v>
      </c>
      <c r="T301" s="18" t="n">
        <f aca="false">+T300+E301+K301</f>
        <v>170949.771163651</v>
      </c>
      <c r="U301" s="21" t="n">
        <f aca="false">Q301/(1+$C$4/12)^B301</f>
        <v>87.8129069703721</v>
      </c>
      <c r="V301" s="21" t="n">
        <f aca="false">R301/(1+$C$4/12)^B301</f>
        <v>145.983779926202</v>
      </c>
      <c r="W301" s="18"/>
      <c r="X301" s="21" t="n">
        <f aca="false">W301/(1+$C$4/12)^$B301</f>
        <v>0</v>
      </c>
      <c r="Y301" s="18" t="n">
        <f aca="false">S301-W301</f>
        <v>2075.8193294132</v>
      </c>
      <c r="Z301" s="21" t="n">
        <f aca="false">Y301/(1+$C$4/12)^$B301</f>
        <v>304.246542131617</v>
      </c>
      <c r="AA301" s="21" t="n">
        <f aca="false">+U301+V301+AA300</f>
        <v>249929.985151442</v>
      </c>
    </row>
    <row r="302" customFormat="false" ht="12.75" hidden="false" customHeight="false" outlineLevel="0" collapsed="false">
      <c r="B302" s="29" t="n">
        <f aca="false">+B301+1</f>
        <v>290</v>
      </c>
      <c r="C302" s="23" t="n">
        <f aca="false">$C$3</f>
        <v>0.07875</v>
      </c>
      <c r="D302" s="24" t="n">
        <f aca="false">G301*C302/12</f>
        <v>592.595251738542</v>
      </c>
      <c r="E302" s="24" t="n">
        <f aca="false">F302-D302</f>
        <v>1002.55741100799</v>
      </c>
      <c r="F302" s="24" t="n">
        <f aca="false">F301</f>
        <v>1595.15266274653</v>
      </c>
      <c r="G302" s="24" t="n">
        <f aca="false">G301-E302</f>
        <v>89297.6714253412</v>
      </c>
      <c r="I302" s="23"/>
      <c r="J302" s="24"/>
      <c r="K302" s="24"/>
      <c r="L302" s="24"/>
      <c r="M302" s="24"/>
      <c r="O302" s="21" t="n">
        <f aca="false">O301</f>
        <v>330.666666666667</v>
      </c>
      <c r="P302" s="21" t="n">
        <f aca="false">P301</f>
        <v>150</v>
      </c>
      <c r="Q302" s="21" t="n">
        <f aca="false">D302+J302</f>
        <v>592.595251738542</v>
      </c>
      <c r="R302" s="21" t="n">
        <f aca="false">+K302+E302</f>
        <v>1002.55741100799</v>
      </c>
      <c r="S302" s="27" t="n">
        <f aca="false">+O302+P302+Q302+R302</f>
        <v>2075.8193294132</v>
      </c>
      <c r="T302" s="18" t="n">
        <f aca="false">+T301+E302+K302</f>
        <v>171952.328574659</v>
      </c>
      <c r="U302" s="21" t="n">
        <f aca="false">Q302/(1+$C$4/12)^B302</f>
        <v>86.2796904780858</v>
      </c>
      <c r="V302" s="21" t="n">
        <f aca="false">R302/(1+$C$4/12)^B302</f>
        <v>145.96867398871</v>
      </c>
      <c r="W302" s="18"/>
      <c r="X302" s="21" t="n">
        <f aca="false">W302/(1+$C$4/12)^$B302</f>
        <v>0</v>
      </c>
      <c r="Y302" s="18" t="n">
        <f aca="false">S302-W302</f>
        <v>2075.8193294132</v>
      </c>
      <c r="Z302" s="21" t="n">
        <f aca="false">Y302/(1+$C$4/12)^$B302</f>
        <v>302.231664369156</v>
      </c>
      <c r="AA302" s="21" t="n">
        <f aca="false">+U302+V302+AA301</f>
        <v>250162.233515909</v>
      </c>
    </row>
    <row r="303" customFormat="false" ht="12.75" hidden="false" customHeight="false" outlineLevel="0" collapsed="false">
      <c r="B303" s="29" t="n">
        <f aca="false">+B302+1</f>
        <v>291</v>
      </c>
      <c r="C303" s="23" t="n">
        <f aca="false">$C$3</f>
        <v>0.07875</v>
      </c>
      <c r="D303" s="24" t="n">
        <f aca="false">G302*C303/12</f>
        <v>586.015968728802</v>
      </c>
      <c r="E303" s="24" t="n">
        <f aca="false">F303-D303</f>
        <v>1009.13669401773</v>
      </c>
      <c r="F303" s="24" t="n">
        <f aca="false">F302</f>
        <v>1595.15266274653</v>
      </c>
      <c r="G303" s="24" t="n">
        <f aca="false">G302-E303</f>
        <v>88288.5347313235</v>
      </c>
      <c r="I303" s="23"/>
      <c r="J303" s="24"/>
      <c r="K303" s="24"/>
      <c r="L303" s="24"/>
      <c r="M303" s="24"/>
      <c r="O303" s="21" t="n">
        <f aca="false">O302</f>
        <v>330.666666666667</v>
      </c>
      <c r="P303" s="21" t="n">
        <f aca="false">P302</f>
        <v>150</v>
      </c>
      <c r="Q303" s="21" t="n">
        <f aca="false">D303+J303</f>
        <v>586.015968728802</v>
      </c>
      <c r="R303" s="21" t="n">
        <f aca="false">+K303+E303</f>
        <v>1009.13669401773</v>
      </c>
      <c r="S303" s="27" t="n">
        <f aca="false">+O303+P303+Q303+R303</f>
        <v>2075.8193294132</v>
      </c>
      <c r="T303" s="18" t="n">
        <f aca="false">+T302+E303+K303</f>
        <v>172961.465268676</v>
      </c>
      <c r="U303" s="21" t="n">
        <f aca="false">Q303/(1+$C$4/12)^B303</f>
        <v>84.7567262136109</v>
      </c>
      <c r="V303" s="21" t="n">
        <f aca="false">R303/(1+$C$4/12)^B303</f>
        <v>145.953569614332</v>
      </c>
      <c r="W303" s="18"/>
      <c r="X303" s="21" t="n">
        <f aca="false">W303/(1+$C$4/12)^$B303</f>
        <v>0</v>
      </c>
      <c r="Y303" s="18" t="n">
        <f aca="false">S303-W303</f>
        <v>2075.8193294132</v>
      </c>
      <c r="Z303" s="21" t="n">
        <f aca="false">Y303/(1+$C$4/12)^$B303</f>
        <v>300.230130168036</v>
      </c>
      <c r="AA303" s="21" t="n">
        <f aca="false">+U303+V303+AA302</f>
        <v>250392.943811737</v>
      </c>
    </row>
    <row r="304" customFormat="false" ht="12.75" hidden="false" customHeight="false" outlineLevel="0" collapsed="false">
      <c r="B304" s="29" t="n">
        <f aca="false">+B303+1</f>
        <v>292</v>
      </c>
      <c r="C304" s="23" t="n">
        <f aca="false">$C$3</f>
        <v>0.07875</v>
      </c>
      <c r="D304" s="24" t="n">
        <f aca="false">G303*C304/12</f>
        <v>579.39350917431</v>
      </c>
      <c r="E304" s="24" t="n">
        <f aca="false">F304-D304</f>
        <v>1015.75915357222</v>
      </c>
      <c r="F304" s="24" t="n">
        <f aca="false">F303</f>
        <v>1595.15266274653</v>
      </c>
      <c r="G304" s="24" t="n">
        <f aca="false">G303-E304</f>
        <v>87272.7755777513</v>
      </c>
      <c r="I304" s="23"/>
      <c r="J304" s="24"/>
      <c r="K304" s="24"/>
      <c r="L304" s="24"/>
      <c r="M304" s="24"/>
      <c r="O304" s="21" t="n">
        <f aca="false">O303</f>
        <v>330.666666666667</v>
      </c>
      <c r="P304" s="21" t="n">
        <f aca="false">P303</f>
        <v>150</v>
      </c>
      <c r="Q304" s="21" t="n">
        <f aca="false">D304+J304</f>
        <v>579.39350917431</v>
      </c>
      <c r="R304" s="21" t="n">
        <f aca="false">+K304+E304</f>
        <v>1015.75915357222</v>
      </c>
      <c r="S304" s="27" t="n">
        <f aca="false">+O304+P304+Q304+R304</f>
        <v>2075.8193294132</v>
      </c>
      <c r="T304" s="18" t="n">
        <f aca="false">+T303+E304+K304</f>
        <v>173977.224422249</v>
      </c>
      <c r="U304" s="21" t="n">
        <f aca="false">Q304/(1+$C$4/12)^B304</f>
        <v>83.2439462712088</v>
      </c>
      <c r="V304" s="21" t="n">
        <f aca="false">R304/(1+$C$4/12)^B304</f>
        <v>145.938466802906</v>
      </c>
      <c r="W304" s="18"/>
      <c r="X304" s="21" t="n">
        <f aca="false">W304/(1+$C$4/12)^$B304</f>
        <v>0</v>
      </c>
      <c r="Y304" s="18" t="n">
        <f aca="false">S304-W304</f>
        <v>2075.8193294132</v>
      </c>
      <c r="Z304" s="21" t="n">
        <f aca="false">Y304/(1+$C$4/12)^$B304</f>
        <v>298.241851160301</v>
      </c>
      <c r="AA304" s="21" t="n">
        <f aca="false">+U304+V304+AA303</f>
        <v>250622.126224811</v>
      </c>
    </row>
    <row r="305" customFormat="false" ht="12.75" hidden="false" customHeight="false" outlineLevel="0" collapsed="false">
      <c r="B305" s="29" t="n">
        <f aca="false">+B304+1</f>
        <v>293</v>
      </c>
      <c r="C305" s="23" t="n">
        <f aca="false">$C$3</f>
        <v>0.07875</v>
      </c>
      <c r="D305" s="24" t="n">
        <f aca="false">G304*C305/12</f>
        <v>572.727589728993</v>
      </c>
      <c r="E305" s="24" t="n">
        <f aca="false">F305-D305</f>
        <v>1022.42507301754</v>
      </c>
      <c r="F305" s="24" t="n">
        <f aca="false">F304</f>
        <v>1595.15266274653</v>
      </c>
      <c r="G305" s="24" t="n">
        <f aca="false">G304-E305</f>
        <v>86250.3505047337</v>
      </c>
      <c r="I305" s="23"/>
      <c r="J305" s="24"/>
      <c r="K305" s="24"/>
      <c r="L305" s="24"/>
      <c r="M305" s="24"/>
      <c r="O305" s="21" t="n">
        <f aca="false">O304</f>
        <v>330.666666666667</v>
      </c>
      <c r="P305" s="21" t="n">
        <f aca="false">P304</f>
        <v>150</v>
      </c>
      <c r="Q305" s="21" t="n">
        <f aca="false">D305+J305</f>
        <v>572.727589728993</v>
      </c>
      <c r="R305" s="21" t="n">
        <f aca="false">+K305+E305</f>
        <v>1022.42507301754</v>
      </c>
      <c r="S305" s="27" t="n">
        <f aca="false">+O305+P305+Q305+R305</f>
        <v>2075.8193294132</v>
      </c>
      <c r="T305" s="18" t="n">
        <f aca="false">+T304+E305+K305</f>
        <v>174999.649495266</v>
      </c>
      <c r="U305" s="21" t="n">
        <f aca="false">Q305/(1+$C$4/12)^B305</f>
        <v>81.7412831948491</v>
      </c>
      <c r="V305" s="21" t="n">
        <f aca="false">R305/(1+$C$4/12)^B305</f>
        <v>145.923365554272</v>
      </c>
      <c r="W305" s="18"/>
      <c r="X305" s="21" t="n">
        <f aca="false">W305/(1+$C$4/12)^$B305</f>
        <v>0</v>
      </c>
      <c r="Y305" s="18" t="n">
        <f aca="false">S305-W305</f>
        <v>2075.8193294132</v>
      </c>
      <c r="Z305" s="21" t="n">
        <f aca="false">Y305/(1+$C$4/12)^$B305</f>
        <v>296.266739563212</v>
      </c>
      <c r="AA305" s="21" t="n">
        <f aca="false">+U305+V305+AA304</f>
        <v>250849.79087356</v>
      </c>
    </row>
    <row r="306" customFormat="false" ht="12.75" hidden="false" customHeight="false" outlineLevel="0" collapsed="false">
      <c r="B306" s="29" t="n">
        <f aca="false">+B305+1</f>
        <v>294</v>
      </c>
      <c r="C306" s="23" t="n">
        <f aca="false">$C$3</f>
        <v>0.07875</v>
      </c>
      <c r="D306" s="24" t="n">
        <f aca="false">G305*C306/12</f>
        <v>566.017925187315</v>
      </c>
      <c r="E306" s="24" t="n">
        <f aca="false">F306-D306</f>
        <v>1029.13473755922</v>
      </c>
      <c r="F306" s="24" t="n">
        <f aca="false">F305</f>
        <v>1595.15266274653</v>
      </c>
      <c r="G306" s="24" t="n">
        <f aca="false">G305-E306</f>
        <v>85221.2157671745</v>
      </c>
      <c r="I306" s="23"/>
      <c r="J306" s="24"/>
      <c r="K306" s="24"/>
      <c r="L306" s="24"/>
      <c r="M306" s="24"/>
      <c r="O306" s="21" t="n">
        <f aca="false">O305</f>
        <v>330.666666666667</v>
      </c>
      <c r="P306" s="21" t="n">
        <f aca="false">P305</f>
        <v>150</v>
      </c>
      <c r="Q306" s="21" t="n">
        <f aca="false">D306+J306</f>
        <v>566.017925187315</v>
      </c>
      <c r="R306" s="21" t="n">
        <f aca="false">+K306+E306</f>
        <v>1029.13473755922</v>
      </c>
      <c r="S306" s="27" t="n">
        <f aca="false">+O306+P306+Q306+R306</f>
        <v>2075.8193294132</v>
      </c>
      <c r="T306" s="18" t="n">
        <f aca="false">+T305+E306+K306</f>
        <v>176028.784232825</v>
      </c>
      <c r="U306" s="21" t="n">
        <f aca="false">Q306/(1+$C$4/12)^B306</f>
        <v>80.2486699752309</v>
      </c>
      <c r="V306" s="21" t="n">
        <f aca="false">R306/(1+$C$4/12)^B306</f>
        <v>145.908265868267</v>
      </c>
      <c r="W306" s="18"/>
      <c r="X306" s="21" t="n">
        <f aca="false">W306/(1+$C$4/12)^$B306</f>
        <v>0</v>
      </c>
      <c r="Y306" s="18" t="n">
        <f aca="false">S306-W306</f>
        <v>2075.8193294132</v>
      </c>
      <c r="Z306" s="21" t="n">
        <f aca="false">Y306/(1+$C$4/12)^$B306</f>
        <v>294.304708175377</v>
      </c>
      <c r="AA306" s="21" t="n">
        <f aca="false">+U306+V306+AA305</f>
        <v>251075.947809404</v>
      </c>
    </row>
    <row r="307" customFormat="false" ht="12.75" hidden="false" customHeight="false" outlineLevel="0" collapsed="false">
      <c r="B307" s="29" t="n">
        <f aca="false">+B306+1</f>
        <v>295</v>
      </c>
      <c r="C307" s="23" t="n">
        <f aca="false">$C$3</f>
        <v>0.07875</v>
      </c>
      <c r="D307" s="24" t="n">
        <f aca="false">G306*C307/12</f>
        <v>559.264228472083</v>
      </c>
      <c r="E307" s="24" t="n">
        <f aca="false">F307-D307</f>
        <v>1035.88843427445</v>
      </c>
      <c r="F307" s="24" t="n">
        <f aca="false">F306</f>
        <v>1595.15266274653</v>
      </c>
      <c r="G307" s="24" t="n">
        <f aca="false">G306-E307</f>
        <v>84185.3273329001</v>
      </c>
      <c r="I307" s="23"/>
      <c r="J307" s="24"/>
      <c r="K307" s="24"/>
      <c r="L307" s="24"/>
      <c r="M307" s="24"/>
      <c r="O307" s="21" t="n">
        <f aca="false">O306</f>
        <v>330.666666666667</v>
      </c>
      <c r="P307" s="21" t="n">
        <f aca="false">P306</f>
        <v>150</v>
      </c>
      <c r="Q307" s="21" t="n">
        <f aca="false">D307+J307</f>
        <v>559.264228472083</v>
      </c>
      <c r="R307" s="21" t="n">
        <f aca="false">+K307+E307</f>
        <v>1035.88843427445</v>
      </c>
      <c r="S307" s="27" t="n">
        <f aca="false">+O307+P307+Q307+R307</f>
        <v>2075.8193294132</v>
      </c>
      <c r="T307" s="18" t="n">
        <f aca="false">+T306+E307+K307</f>
        <v>177064.6726671</v>
      </c>
      <c r="U307" s="21" t="n">
        <f aca="false">Q307/(1+$C$4/12)^B307</f>
        <v>78.7660400468249</v>
      </c>
      <c r="V307" s="21" t="n">
        <f aca="false">R307/(1+$C$4/12)^B307</f>
        <v>145.893167744729</v>
      </c>
      <c r="W307" s="18"/>
      <c r="X307" s="21" t="n">
        <f aca="false">W307/(1+$C$4/12)^$B307</f>
        <v>0</v>
      </c>
      <c r="Y307" s="18" t="n">
        <f aca="false">S307-W307</f>
        <v>2075.8193294132</v>
      </c>
      <c r="Z307" s="21" t="n">
        <f aca="false">Y307/(1+$C$4/12)^$B307</f>
        <v>292.355670372891</v>
      </c>
      <c r="AA307" s="21" t="n">
        <f aca="false">+U307+V307+AA306</f>
        <v>251300.607017195</v>
      </c>
    </row>
    <row r="308" customFormat="false" ht="12.75" hidden="false" customHeight="false" outlineLevel="0" collapsed="false">
      <c r="B308" s="29" t="n">
        <f aca="false">+B307+1</f>
        <v>296</v>
      </c>
      <c r="C308" s="23" t="n">
        <f aca="false">$C$3</f>
        <v>0.07875</v>
      </c>
      <c r="D308" s="24" t="n">
        <f aca="false">G307*C308/12</f>
        <v>552.466210622157</v>
      </c>
      <c r="E308" s="24" t="n">
        <f aca="false">F308-D308</f>
        <v>1042.68645212438</v>
      </c>
      <c r="F308" s="24" t="n">
        <f aca="false">F307</f>
        <v>1595.15266274653</v>
      </c>
      <c r="G308" s="24" t="n">
        <f aca="false">G307-E308</f>
        <v>83142.6408807757</v>
      </c>
      <c r="I308" s="23"/>
      <c r="J308" s="24"/>
      <c r="K308" s="24"/>
      <c r="L308" s="24"/>
      <c r="M308" s="24"/>
      <c r="O308" s="21" t="n">
        <f aca="false">O307</f>
        <v>330.666666666667</v>
      </c>
      <c r="P308" s="21" t="n">
        <f aca="false">P307</f>
        <v>150</v>
      </c>
      <c r="Q308" s="21" t="n">
        <f aca="false">D308+J308</f>
        <v>552.466210622157</v>
      </c>
      <c r="R308" s="21" t="n">
        <f aca="false">+K308+E308</f>
        <v>1042.68645212438</v>
      </c>
      <c r="S308" s="27" t="n">
        <f aca="false">+O308+P308+Q308+R308</f>
        <v>2075.8193294132</v>
      </c>
      <c r="T308" s="18" t="n">
        <f aca="false">+T307+E308+K308</f>
        <v>178107.359119224</v>
      </c>
      <c r="U308" s="21" t="n">
        <f aca="false">Q308/(1+$C$4/12)^B308</f>
        <v>77.2933272849339</v>
      </c>
      <c r="V308" s="21" t="n">
        <f aca="false">R308/(1+$C$4/12)^B308</f>
        <v>145.878071183497</v>
      </c>
      <c r="W308" s="18"/>
      <c r="X308" s="21" t="n">
        <f aca="false">W308/(1+$C$4/12)^$B308</f>
        <v>0</v>
      </c>
      <c r="Y308" s="18" t="n">
        <f aca="false">S308-W308</f>
        <v>2075.8193294132</v>
      </c>
      <c r="Z308" s="21" t="n">
        <f aca="false">Y308/(1+$C$4/12)^$B308</f>
        <v>290.419540105521</v>
      </c>
      <c r="AA308" s="21" t="n">
        <f aca="false">+U308+V308+AA307</f>
        <v>251523.778415664</v>
      </c>
    </row>
    <row r="309" customFormat="false" ht="12.75" hidden="false" customHeight="false" outlineLevel="0" collapsed="false">
      <c r="B309" s="29" t="n">
        <f aca="false">+B308+1</f>
        <v>297</v>
      </c>
      <c r="C309" s="23" t="n">
        <f aca="false">$C$3</f>
        <v>0.07875</v>
      </c>
      <c r="D309" s="24" t="n">
        <f aca="false">G308*C309/12</f>
        <v>545.623580780091</v>
      </c>
      <c r="E309" s="24" t="n">
        <f aca="false">F309-D309</f>
        <v>1049.52908196644</v>
      </c>
      <c r="F309" s="24" t="n">
        <f aca="false">F308</f>
        <v>1595.15266274653</v>
      </c>
      <c r="G309" s="24" t="n">
        <f aca="false">G308-E309</f>
        <v>82093.1117988093</v>
      </c>
      <c r="I309" s="23"/>
      <c r="J309" s="24"/>
      <c r="K309" s="24"/>
      <c r="L309" s="24"/>
      <c r="M309" s="24"/>
      <c r="O309" s="21" t="n">
        <f aca="false">O308</f>
        <v>330.666666666667</v>
      </c>
      <c r="P309" s="21" t="n">
        <f aca="false">P308</f>
        <v>150</v>
      </c>
      <c r="Q309" s="21" t="n">
        <f aca="false">D309+J309</f>
        <v>545.623580780091</v>
      </c>
      <c r="R309" s="21" t="n">
        <f aca="false">+K309+E309</f>
        <v>1049.52908196644</v>
      </c>
      <c r="S309" s="27" t="n">
        <f aca="false">+O309+P309+Q309+R309</f>
        <v>2075.8193294132</v>
      </c>
      <c r="T309" s="18" t="n">
        <f aca="false">+T308+E309+K309</f>
        <v>179156.888201191</v>
      </c>
      <c r="U309" s="21" t="n">
        <f aca="false">Q309/(1+$C$4/12)^B309</f>
        <v>75.8304660027738</v>
      </c>
      <c r="V309" s="21" t="n">
        <f aca="false">R309/(1+$C$4/12)^B309</f>
        <v>145.862976184409</v>
      </c>
      <c r="W309" s="18"/>
      <c r="X309" s="21" t="n">
        <f aca="false">W309/(1+$C$4/12)^$B309</f>
        <v>0</v>
      </c>
      <c r="Y309" s="18" t="n">
        <f aca="false">S309-W309</f>
        <v>2075.8193294132</v>
      </c>
      <c r="Z309" s="21" t="n">
        <f aca="false">Y309/(1+$C$4/12)^$B309</f>
        <v>288.496231892901</v>
      </c>
      <c r="AA309" s="21" t="n">
        <f aca="false">+U309+V309+AA308</f>
        <v>251745.471857851</v>
      </c>
    </row>
    <row r="310" customFormat="false" ht="12.75" hidden="false" customHeight="false" outlineLevel="0" collapsed="false">
      <c r="B310" s="29" t="n">
        <f aca="false">+B309+1</f>
        <v>298</v>
      </c>
      <c r="C310" s="23" t="n">
        <f aca="false">$C$3</f>
        <v>0.07875</v>
      </c>
      <c r="D310" s="24" t="n">
        <f aca="false">G309*C310/12</f>
        <v>538.736046179686</v>
      </c>
      <c r="E310" s="24" t="n">
        <f aca="false">F310-D310</f>
        <v>1056.41661656685</v>
      </c>
      <c r="F310" s="24" t="n">
        <f aca="false">F309</f>
        <v>1595.15266274653</v>
      </c>
      <c r="G310" s="24" t="n">
        <f aca="false">G309-E310</f>
        <v>81036.6951822424</v>
      </c>
      <c r="I310" s="23"/>
      <c r="J310" s="24"/>
      <c r="K310" s="24"/>
      <c r="L310" s="24"/>
      <c r="M310" s="24"/>
      <c r="O310" s="21" t="n">
        <f aca="false">O309</f>
        <v>330.666666666667</v>
      </c>
      <c r="P310" s="21" t="n">
        <f aca="false">P309</f>
        <v>150</v>
      </c>
      <c r="Q310" s="21" t="n">
        <f aca="false">D310+J310</f>
        <v>538.736046179686</v>
      </c>
      <c r="R310" s="21" t="n">
        <f aca="false">+K310+E310</f>
        <v>1056.41661656685</v>
      </c>
      <c r="S310" s="27" t="n">
        <f aca="false">+O310+P310+Q310+R310</f>
        <v>2075.8193294132</v>
      </c>
      <c r="T310" s="18" t="n">
        <f aca="false">+T309+E310+K310</f>
        <v>180213.304817758</v>
      </c>
      <c r="U310" s="21" t="n">
        <f aca="false">Q310/(1+$C$4/12)^B310</f>
        <v>74.3773909485731</v>
      </c>
      <c r="V310" s="21" t="n">
        <f aca="false">R310/(1+$C$4/12)^B310</f>
        <v>145.847882747304</v>
      </c>
      <c r="W310" s="18"/>
      <c r="X310" s="21" t="n">
        <f aca="false">W310/(1+$C$4/12)^$B310</f>
        <v>0</v>
      </c>
      <c r="Y310" s="18" t="n">
        <f aca="false">S310-W310</f>
        <v>2075.8193294132</v>
      </c>
      <c r="Z310" s="21" t="n">
        <f aca="false">Y310/(1+$C$4/12)^$B310</f>
        <v>286.585660820763</v>
      </c>
      <c r="AA310" s="21" t="n">
        <f aca="false">+U310+V310+AA309</f>
        <v>251965.697131547</v>
      </c>
    </row>
    <row r="311" customFormat="false" ht="12.75" hidden="false" customHeight="false" outlineLevel="0" collapsed="false">
      <c r="B311" s="29" t="n">
        <f aca="false">+B310+1</f>
        <v>299</v>
      </c>
      <c r="C311" s="23" t="n">
        <f aca="false">$C$3</f>
        <v>0.07875</v>
      </c>
      <c r="D311" s="24" t="n">
        <f aca="false">G310*C311/12</f>
        <v>531.803312133466</v>
      </c>
      <c r="E311" s="24" t="n">
        <f aca="false">F311-D311</f>
        <v>1063.34935061307</v>
      </c>
      <c r="F311" s="24" t="n">
        <f aca="false">F310</f>
        <v>1595.15266274653</v>
      </c>
      <c r="G311" s="24" t="n">
        <f aca="false">G310-E311</f>
        <v>79973.3458316294</v>
      </c>
      <c r="I311" s="23"/>
      <c r="J311" s="24"/>
      <c r="K311" s="24"/>
      <c r="L311" s="24"/>
      <c r="M311" s="24"/>
      <c r="O311" s="21" t="n">
        <f aca="false">O310</f>
        <v>330.666666666667</v>
      </c>
      <c r="P311" s="21" t="n">
        <f aca="false">P310</f>
        <v>150</v>
      </c>
      <c r="Q311" s="21" t="n">
        <f aca="false">D311+J311</f>
        <v>531.803312133466</v>
      </c>
      <c r="R311" s="21" t="n">
        <f aca="false">+K311+E311</f>
        <v>1063.34935061307</v>
      </c>
      <c r="S311" s="27" t="n">
        <f aca="false">+O311+P311+Q311+R311</f>
        <v>2075.8193294132</v>
      </c>
      <c r="T311" s="18" t="n">
        <f aca="false">+T310+E311+K311</f>
        <v>181276.654168371</v>
      </c>
      <c r="U311" s="21" t="n">
        <f aca="false">Q311/(1+$C$4/12)^B311</f>
        <v>72.9340373026926</v>
      </c>
      <c r="V311" s="21" t="n">
        <f aca="false">R311/(1+$C$4/12)^B311</f>
        <v>145.83279087202</v>
      </c>
      <c r="W311" s="18"/>
      <c r="X311" s="21" t="n">
        <f aca="false">W311/(1+$C$4/12)^$B311</f>
        <v>0</v>
      </c>
      <c r="Y311" s="18" t="n">
        <f aca="false">S311-W311</f>
        <v>2075.8193294132</v>
      </c>
      <c r="Z311" s="21" t="n">
        <f aca="false">Y311/(1+$C$4/12)^$B311</f>
        <v>284.687742537182</v>
      </c>
      <c r="AA311" s="21" t="n">
        <f aca="false">+U311+V311+AA310</f>
        <v>252184.463959722</v>
      </c>
    </row>
    <row r="312" customFormat="false" ht="12.75" hidden="false" customHeight="false" outlineLevel="0" collapsed="false">
      <c r="B312" s="29" t="n">
        <f aca="false">+B311+1</f>
        <v>300</v>
      </c>
      <c r="C312" s="23" t="n">
        <f aca="false">$C$3</f>
        <v>0.07875</v>
      </c>
      <c r="D312" s="24" t="n">
        <f aca="false">G311*C312/12</f>
        <v>524.825082020068</v>
      </c>
      <c r="E312" s="24" t="n">
        <f aca="false">F312-D312</f>
        <v>1070.32758072646</v>
      </c>
      <c r="F312" s="24" t="n">
        <f aca="false">F311</f>
        <v>1595.15266274653</v>
      </c>
      <c r="G312" s="24" t="n">
        <f aca="false">G311-E312</f>
        <v>78903.0182509029</v>
      </c>
      <c r="I312" s="23"/>
      <c r="J312" s="24"/>
      <c r="K312" s="24"/>
      <c r="L312" s="24"/>
      <c r="M312" s="24"/>
      <c r="O312" s="21" t="n">
        <f aca="false">O311</f>
        <v>330.666666666667</v>
      </c>
      <c r="P312" s="21" t="n">
        <f aca="false">P311</f>
        <v>150</v>
      </c>
      <c r="Q312" s="21" t="n">
        <f aca="false">D312+J312</f>
        <v>524.825082020068</v>
      </c>
      <c r="R312" s="21" t="n">
        <f aca="false">+K312+E312</f>
        <v>1070.32758072646</v>
      </c>
      <c r="S312" s="27" t="n">
        <f aca="false">+O312+P312+Q312+R312</f>
        <v>2075.8193294132</v>
      </c>
      <c r="T312" s="18" t="n">
        <f aca="false">+T311+E312+K312</f>
        <v>182346.981749097</v>
      </c>
      <c r="U312" s="21" t="n">
        <f aca="false">Q312/(1+$C$4/12)^B312</f>
        <v>71.5003406747633</v>
      </c>
      <c r="V312" s="21" t="n">
        <f aca="false">R312/(1+$C$4/12)^B312</f>
        <v>145.817700558395</v>
      </c>
      <c r="W312" s="15" t="n">
        <f aca="false">(SUM(O301:O312)+SUM(Q301:Q312))*0.35</f>
        <v>3750.81012056372</v>
      </c>
      <c r="X312" s="21" t="n">
        <f aca="false">W312/(1+$C$4/12)^$B312</f>
        <v>510.997302938356</v>
      </c>
      <c r="Y312" s="18" t="n">
        <f aca="false">S312-W312</f>
        <v>-1674.99079115052</v>
      </c>
      <c r="Z312" s="21" t="n">
        <f aca="false">Y312/(1+$C$4/12)^$B312</f>
        <v>-228.1949096895</v>
      </c>
      <c r="AA312" s="21" t="n">
        <f aca="false">+U312+V312+AA311</f>
        <v>252401.782000955</v>
      </c>
    </row>
    <row r="313" customFormat="false" ht="12.75" hidden="false" customHeight="false" outlineLevel="0" collapsed="false">
      <c r="A313" s="0" t="s">
        <v>64</v>
      </c>
      <c r="B313" s="29" t="n">
        <f aca="false">+B312+1</f>
        <v>301</v>
      </c>
      <c r="C313" s="23" t="n">
        <f aca="false">$C$3</f>
        <v>0.07875</v>
      </c>
      <c r="D313" s="24" t="n">
        <f aca="false">G312*C313/12</f>
        <v>517.80105727155</v>
      </c>
      <c r="E313" s="24" t="n">
        <f aca="false">F313-D313</f>
        <v>1077.35160547498</v>
      </c>
      <c r="F313" s="24" t="n">
        <f aca="false">F312</f>
        <v>1595.15266274653</v>
      </c>
      <c r="G313" s="24" t="n">
        <f aca="false">G312-E313</f>
        <v>77825.6666454279</v>
      </c>
      <c r="I313" s="23"/>
      <c r="J313" s="24"/>
      <c r="K313" s="24"/>
      <c r="L313" s="24"/>
      <c r="M313" s="24"/>
      <c r="O313" s="21" t="n">
        <f aca="false">O312</f>
        <v>330.666666666667</v>
      </c>
      <c r="P313" s="21" t="n">
        <f aca="false">P312</f>
        <v>150</v>
      </c>
      <c r="Q313" s="21" t="n">
        <f aca="false">D313+J313</f>
        <v>517.80105727155</v>
      </c>
      <c r="R313" s="21" t="n">
        <f aca="false">+K313+E313</f>
        <v>1077.35160547498</v>
      </c>
      <c r="S313" s="27" t="n">
        <f aca="false">+O313+P313+Q313+R313</f>
        <v>2075.8193294132</v>
      </c>
      <c r="T313" s="18" t="n">
        <f aca="false">+T312+E313+K313</f>
        <v>183424.333354572</v>
      </c>
      <c r="U313" s="21" t="n">
        <f aca="false">Q313/(1+$C$4/12)^B313</f>
        <v>70.0762371008432</v>
      </c>
      <c r="V313" s="21" t="n">
        <f aca="false">R313/(1+$C$4/12)^B313</f>
        <v>145.802611806268</v>
      </c>
      <c r="W313" s="18"/>
      <c r="X313" s="21" t="n">
        <f aca="false">W313/(1+$C$4/12)^$B313</f>
        <v>0</v>
      </c>
      <c r="Y313" s="18" t="n">
        <f aca="false">S313-W313</f>
        <v>2075.8193294132</v>
      </c>
      <c r="Z313" s="21" t="n">
        <f aca="false">Y313/(1+$C$4/12)^$B313</f>
        <v>280.929529717407</v>
      </c>
      <c r="AA313" s="21" t="n">
        <f aca="false">+U313+V313+AA312</f>
        <v>252617.660849862</v>
      </c>
    </row>
    <row r="314" customFormat="false" ht="12.75" hidden="false" customHeight="false" outlineLevel="0" collapsed="false">
      <c r="B314" s="29" t="n">
        <f aca="false">+B313+1</f>
        <v>302</v>
      </c>
      <c r="C314" s="23" t="n">
        <f aca="false">$C$3</f>
        <v>0.07875</v>
      </c>
      <c r="D314" s="24" t="n">
        <f aca="false">G313*C314/12</f>
        <v>510.730937360621</v>
      </c>
      <c r="E314" s="24" t="n">
        <f aca="false">F314-D314</f>
        <v>1084.42172538591</v>
      </c>
      <c r="F314" s="24" t="n">
        <f aca="false">F313</f>
        <v>1595.15266274653</v>
      </c>
      <c r="G314" s="24" t="n">
        <f aca="false">G313-E314</f>
        <v>76741.244920042</v>
      </c>
      <c r="I314" s="23"/>
      <c r="J314" s="24"/>
      <c r="K314" s="24"/>
      <c r="L314" s="24"/>
      <c r="M314" s="24"/>
      <c r="O314" s="21" t="n">
        <f aca="false">O313</f>
        <v>330.666666666667</v>
      </c>
      <c r="P314" s="21" t="n">
        <f aca="false">P313</f>
        <v>150</v>
      </c>
      <c r="Q314" s="21" t="n">
        <f aca="false">D314+J314</f>
        <v>510.730937360621</v>
      </c>
      <c r="R314" s="21" t="n">
        <f aca="false">+K314+E314</f>
        <v>1084.42172538591</v>
      </c>
      <c r="S314" s="27" t="n">
        <f aca="false">+O314+P314+Q314+R314</f>
        <v>2075.8193294132</v>
      </c>
      <c r="T314" s="18" t="n">
        <f aca="false">+T313+E314+K314</f>
        <v>184508.755079958</v>
      </c>
      <c r="U314" s="21" t="n">
        <f aca="false">Q314/(1+$C$4/12)^B314</f>
        <v>68.6616630405939</v>
      </c>
      <c r="V314" s="21" t="n">
        <f aca="false">R314/(1+$C$4/12)^B314</f>
        <v>145.787524615477</v>
      </c>
      <c r="W314" s="18"/>
      <c r="X314" s="21" t="n">
        <f aca="false">W314/(1+$C$4/12)^$B314</f>
        <v>0</v>
      </c>
      <c r="Y314" s="18" t="n">
        <f aca="false">S314-W314</f>
        <v>2075.8193294132</v>
      </c>
      <c r="Z314" s="21" t="n">
        <f aca="false">Y314/(1+$C$4/12)^$B314</f>
        <v>279.069069255702</v>
      </c>
      <c r="AA314" s="21" t="n">
        <f aca="false">+U314+V314+AA313</f>
        <v>252832.110037518</v>
      </c>
    </row>
    <row r="315" customFormat="false" ht="12.75" hidden="false" customHeight="false" outlineLevel="0" collapsed="false">
      <c r="B315" s="29" t="n">
        <f aca="false">+B314+1</f>
        <v>303</v>
      </c>
      <c r="C315" s="23" t="n">
        <f aca="false">$C$3</f>
        <v>0.07875</v>
      </c>
      <c r="D315" s="24" t="n">
        <f aca="false">G314*C315/12</f>
        <v>503.614419787776</v>
      </c>
      <c r="E315" s="24" t="n">
        <f aca="false">F315-D315</f>
        <v>1091.53824295876</v>
      </c>
      <c r="F315" s="24" t="n">
        <f aca="false">F314</f>
        <v>1595.15266274653</v>
      </c>
      <c r="G315" s="24" t="n">
        <f aca="false">G314-E315</f>
        <v>75649.7066770833</v>
      </c>
      <c r="I315" s="23"/>
      <c r="J315" s="24"/>
      <c r="K315" s="24"/>
      <c r="L315" s="24"/>
      <c r="M315" s="24"/>
      <c r="O315" s="21" t="n">
        <f aca="false">O314</f>
        <v>330.666666666667</v>
      </c>
      <c r="P315" s="21" t="n">
        <f aca="false">P314</f>
        <v>150</v>
      </c>
      <c r="Q315" s="21" t="n">
        <f aca="false">D315+J315</f>
        <v>503.614419787776</v>
      </c>
      <c r="R315" s="21" t="n">
        <f aca="false">+K315+E315</f>
        <v>1091.53824295876</v>
      </c>
      <c r="S315" s="27" t="n">
        <f aca="false">+O315+P315+Q315+R315</f>
        <v>2075.8193294132</v>
      </c>
      <c r="T315" s="18" t="n">
        <f aca="false">+T314+E315+K315</f>
        <v>185600.293322917</v>
      </c>
      <c r="U315" s="21" t="n">
        <f aca="false">Q315/(1+$C$4/12)^B315</f>
        <v>67.256555374475</v>
      </c>
      <c r="V315" s="21" t="n">
        <f aca="false">R315/(1+$C$4/12)^B315</f>
        <v>145.77243898586</v>
      </c>
      <c r="W315" s="18"/>
      <c r="X315" s="21" t="n">
        <f aca="false">W315/(1+$C$4/12)^$B315</f>
        <v>0</v>
      </c>
      <c r="Y315" s="18" t="n">
        <f aca="false">S315-W315</f>
        <v>2075.8193294132</v>
      </c>
      <c r="Z315" s="21" t="n">
        <f aca="false">Y315/(1+$C$4/12)^$B315</f>
        <v>277.220929724207</v>
      </c>
      <c r="AA315" s="21" t="n">
        <f aca="false">+U315+V315+AA314</f>
        <v>253045.139031878</v>
      </c>
    </row>
    <row r="316" customFormat="false" ht="12.75" hidden="false" customHeight="false" outlineLevel="0" collapsed="false">
      <c r="B316" s="29" t="n">
        <f aca="false">+B315+1</f>
        <v>304</v>
      </c>
      <c r="C316" s="23" t="n">
        <f aca="false">$C$3</f>
        <v>0.07875</v>
      </c>
      <c r="D316" s="24" t="n">
        <f aca="false">G315*C316/12</f>
        <v>496.451200068359</v>
      </c>
      <c r="E316" s="24" t="n">
        <f aca="false">F316-D316</f>
        <v>1098.70146267817</v>
      </c>
      <c r="F316" s="24" t="n">
        <f aca="false">F315</f>
        <v>1595.15266274653</v>
      </c>
      <c r="G316" s="24" t="n">
        <f aca="false">G315-E316</f>
        <v>74551.0052144051</v>
      </c>
      <c r="I316" s="23"/>
      <c r="J316" s="24"/>
      <c r="K316" s="24"/>
      <c r="L316" s="24"/>
      <c r="M316" s="24"/>
      <c r="O316" s="21" t="n">
        <f aca="false">O315</f>
        <v>330.666666666667</v>
      </c>
      <c r="P316" s="21" t="n">
        <f aca="false">P315</f>
        <v>150</v>
      </c>
      <c r="Q316" s="21" t="n">
        <f aca="false">D316+J316</f>
        <v>496.451200068359</v>
      </c>
      <c r="R316" s="21" t="n">
        <f aca="false">+K316+E316</f>
        <v>1098.70146267817</v>
      </c>
      <c r="S316" s="27" t="n">
        <f aca="false">+O316+P316+Q316+R316</f>
        <v>2075.8193294132</v>
      </c>
      <c r="T316" s="18" t="n">
        <f aca="false">+T315+E316+K316</f>
        <v>186698.994785595</v>
      </c>
      <c r="U316" s="21" t="n">
        <f aca="false">Q316/(1+$C$4/12)^B316</f>
        <v>65.8608514009573</v>
      </c>
      <c r="V316" s="21" t="n">
        <f aca="false">R316/(1+$C$4/12)^B316</f>
        <v>145.757354917256</v>
      </c>
      <c r="W316" s="18"/>
      <c r="X316" s="21" t="n">
        <f aca="false">W316/(1+$C$4/12)^$B316</f>
        <v>0</v>
      </c>
      <c r="Y316" s="18" t="n">
        <f aca="false">S316-W316</f>
        <v>2075.8193294132</v>
      </c>
      <c r="Z316" s="21" t="n">
        <f aca="false">Y316/(1+$C$4/12)^$B316</f>
        <v>275.385029527358</v>
      </c>
      <c r="AA316" s="21" t="n">
        <f aca="false">+U316+V316+AA315</f>
        <v>253256.757238196</v>
      </c>
    </row>
    <row r="317" customFormat="false" ht="12.75" hidden="false" customHeight="false" outlineLevel="0" collapsed="false">
      <c r="B317" s="29" t="n">
        <f aca="false">+B316+1</f>
        <v>305</v>
      </c>
      <c r="C317" s="23" t="n">
        <f aca="false">$C$3</f>
        <v>0.07875</v>
      </c>
      <c r="D317" s="24" t="n">
        <f aca="false">G316*C317/12</f>
        <v>489.240971719533</v>
      </c>
      <c r="E317" s="24" t="n">
        <f aca="false">F317-D317</f>
        <v>1105.911691027</v>
      </c>
      <c r="F317" s="24" t="n">
        <f aca="false">F316</f>
        <v>1595.15266274653</v>
      </c>
      <c r="G317" s="24" t="n">
        <f aca="false">G316-E317</f>
        <v>73445.0935233781</v>
      </c>
      <c r="I317" s="23"/>
      <c r="J317" s="24"/>
      <c r="K317" s="24"/>
      <c r="L317" s="24"/>
      <c r="M317" s="24"/>
      <c r="O317" s="21" t="n">
        <f aca="false">O316</f>
        <v>330.666666666667</v>
      </c>
      <c r="P317" s="21" t="n">
        <f aca="false">P316</f>
        <v>150</v>
      </c>
      <c r="Q317" s="21" t="n">
        <f aca="false">D317+J317</f>
        <v>489.240971719533</v>
      </c>
      <c r="R317" s="21" t="n">
        <f aca="false">+K317+E317</f>
        <v>1105.911691027</v>
      </c>
      <c r="S317" s="27" t="n">
        <f aca="false">+O317+P317+Q317+R317</f>
        <v>2075.8193294132</v>
      </c>
      <c r="T317" s="18" t="n">
        <f aca="false">+T316+E317+K317</f>
        <v>187804.906476622</v>
      </c>
      <c r="U317" s="21" t="n">
        <f aca="false">Q317/(1+$C$4/12)^B317</f>
        <v>64.4744888337544</v>
      </c>
      <c r="V317" s="21" t="n">
        <f aca="false">R317/(1+$C$4/12)^B317</f>
        <v>145.742272409504</v>
      </c>
      <c r="W317" s="18"/>
      <c r="X317" s="21" t="n">
        <f aca="false">W317/(1+$C$4/12)^$B317</f>
        <v>0</v>
      </c>
      <c r="Y317" s="18" t="n">
        <f aca="false">S317-W317</f>
        <v>2075.8193294132</v>
      </c>
      <c r="Z317" s="21" t="n">
        <f aca="false">Y317/(1+$C$4/12)^$B317</f>
        <v>273.561287609959</v>
      </c>
      <c r="AA317" s="21" t="n">
        <f aca="false">+U317+V317+AA316</f>
        <v>253466.97399944</v>
      </c>
    </row>
    <row r="318" customFormat="false" ht="12.75" hidden="false" customHeight="false" outlineLevel="0" collapsed="false">
      <c r="B318" s="29" t="n">
        <f aca="false">+B317+1</f>
        <v>306</v>
      </c>
      <c r="C318" s="23" t="n">
        <f aca="false">$C$3</f>
        <v>0.07875</v>
      </c>
      <c r="D318" s="24" t="n">
        <f aca="false">G317*C318/12</f>
        <v>481.983426247169</v>
      </c>
      <c r="E318" s="24" t="n">
        <f aca="false">F318-D318</f>
        <v>1113.16923649936</v>
      </c>
      <c r="F318" s="24" t="n">
        <f aca="false">F317</f>
        <v>1595.15266274653</v>
      </c>
      <c r="G318" s="24" t="n">
        <f aca="false">G317-E318</f>
        <v>72331.9242868787</v>
      </c>
      <c r="I318" s="23"/>
      <c r="J318" s="24"/>
      <c r="K318" s="24"/>
      <c r="L318" s="24"/>
      <c r="M318" s="24"/>
      <c r="O318" s="21" t="n">
        <f aca="false">O317</f>
        <v>330.666666666667</v>
      </c>
      <c r="P318" s="21" t="n">
        <f aca="false">P317</f>
        <v>150</v>
      </c>
      <c r="Q318" s="21" t="n">
        <f aca="false">D318+J318</f>
        <v>481.983426247169</v>
      </c>
      <c r="R318" s="21" t="n">
        <f aca="false">+K318+E318</f>
        <v>1113.16923649936</v>
      </c>
      <c r="S318" s="27" t="n">
        <f aca="false">+O318+P318+Q318+R318</f>
        <v>2075.8193294132</v>
      </c>
      <c r="T318" s="18" t="n">
        <f aca="false">+T317+E318+K318</f>
        <v>188918.075713121</v>
      </c>
      <c r="U318" s="21" t="n">
        <f aca="false">Q318/(1+$C$4/12)^B318</f>
        <v>63.0974057990732</v>
      </c>
      <c r="V318" s="21" t="n">
        <f aca="false">R318/(1+$C$4/12)^B318</f>
        <v>145.727191462442</v>
      </c>
      <c r="W318" s="18"/>
      <c r="X318" s="21" t="n">
        <f aca="false">W318/(1+$C$4/12)^$B318</f>
        <v>0</v>
      </c>
      <c r="Y318" s="18" t="n">
        <f aca="false">S318-W318</f>
        <v>2075.8193294132</v>
      </c>
      <c r="Z318" s="21" t="n">
        <f aca="false">Y318/(1+$C$4/12)^$B318</f>
        <v>271.749623453601</v>
      </c>
      <c r="AA318" s="21" t="n">
        <f aca="false">+U318+V318+AA317</f>
        <v>253675.798596701</v>
      </c>
    </row>
    <row r="319" customFormat="false" ht="12.75" hidden="false" customHeight="false" outlineLevel="0" collapsed="false">
      <c r="B319" s="29" t="n">
        <f aca="false">+B318+1</f>
        <v>307</v>
      </c>
      <c r="C319" s="23" t="n">
        <f aca="false">$C$3</f>
        <v>0.07875</v>
      </c>
      <c r="D319" s="24" t="n">
        <f aca="false">G318*C319/12</f>
        <v>474.678253132642</v>
      </c>
      <c r="E319" s="24" t="n">
        <f aca="false">F319-D319</f>
        <v>1120.47440961389</v>
      </c>
      <c r="F319" s="24" t="n">
        <f aca="false">F318</f>
        <v>1595.15266274653</v>
      </c>
      <c r="G319" s="24" t="n">
        <f aca="false">G318-E319</f>
        <v>71211.4498772648</v>
      </c>
      <c r="I319" s="23"/>
      <c r="J319" s="24"/>
      <c r="K319" s="24"/>
      <c r="L319" s="24"/>
      <c r="M319" s="24"/>
      <c r="O319" s="21" t="n">
        <f aca="false">O318</f>
        <v>330.666666666667</v>
      </c>
      <c r="P319" s="21" t="n">
        <f aca="false">P318</f>
        <v>150</v>
      </c>
      <c r="Q319" s="21" t="n">
        <f aca="false">D319+J319</f>
        <v>474.678253132642</v>
      </c>
      <c r="R319" s="21" t="n">
        <f aca="false">+K319+E319</f>
        <v>1120.47440961389</v>
      </c>
      <c r="S319" s="27" t="n">
        <f aca="false">+O319+P319+Q319+R319</f>
        <v>2075.8193294132</v>
      </c>
      <c r="T319" s="18" t="n">
        <f aca="false">+T318+E319+K319</f>
        <v>190038.550122735</v>
      </c>
      <c r="U319" s="21" t="n">
        <f aca="false">Q319/(1+$C$4/12)^B319</f>
        <v>61.7295408328818</v>
      </c>
      <c r="V319" s="21" t="n">
        <f aca="false">R319/(1+$C$4/12)^B319</f>
        <v>145.712112075908</v>
      </c>
      <c r="W319" s="18"/>
      <c r="X319" s="21" t="n">
        <f aca="false">W319/(1+$C$4/12)^$B319</f>
        <v>0</v>
      </c>
      <c r="Y319" s="18" t="n">
        <f aca="false">S319-W319</f>
        <v>2075.8193294132</v>
      </c>
      <c r="Z319" s="21" t="n">
        <f aca="false">Y319/(1+$C$4/12)^$B319</f>
        <v>269.949957073114</v>
      </c>
      <c r="AA319" s="21" t="n">
        <f aca="false">+U319+V319+AA318</f>
        <v>253883.24024961</v>
      </c>
    </row>
    <row r="320" customFormat="false" ht="12.75" hidden="false" customHeight="false" outlineLevel="0" collapsed="false">
      <c r="B320" s="29" t="n">
        <f aca="false">+B319+1</f>
        <v>308</v>
      </c>
      <c r="C320" s="23" t="n">
        <f aca="false">$C$3</f>
        <v>0.07875</v>
      </c>
      <c r="D320" s="24" t="n">
        <f aca="false">G319*C320/12</f>
        <v>467.32513981955</v>
      </c>
      <c r="E320" s="24" t="n">
        <f aca="false">F320-D320</f>
        <v>1127.82752292698</v>
      </c>
      <c r="F320" s="24" t="n">
        <f aca="false">F319</f>
        <v>1595.15266274653</v>
      </c>
      <c r="G320" s="24" t="n">
        <f aca="false">G319-E320</f>
        <v>70083.6223543378</v>
      </c>
      <c r="I320" s="23"/>
      <c r="J320" s="24"/>
      <c r="K320" s="24"/>
      <c r="L320" s="24"/>
      <c r="M320" s="24"/>
      <c r="O320" s="21" t="n">
        <f aca="false">O319</f>
        <v>330.666666666667</v>
      </c>
      <c r="P320" s="21" t="n">
        <f aca="false">P319</f>
        <v>150</v>
      </c>
      <c r="Q320" s="21" t="n">
        <f aca="false">D320+J320</f>
        <v>467.32513981955</v>
      </c>
      <c r="R320" s="21" t="n">
        <f aca="false">+K320+E320</f>
        <v>1127.82752292698</v>
      </c>
      <c r="S320" s="27" t="n">
        <f aca="false">+O320+P320+Q320+R320</f>
        <v>2075.8193294132</v>
      </c>
      <c r="T320" s="18" t="n">
        <f aca="false">+T319+E320+K320</f>
        <v>191166.377645662</v>
      </c>
      <c r="U320" s="21" t="n">
        <f aca="false">Q320/(1+$C$4/12)^B320</f>
        <v>60.3708328781956</v>
      </c>
      <c r="V320" s="21" t="n">
        <f aca="false">R320/(1+$C$4/12)^B320</f>
        <v>145.697034249741</v>
      </c>
      <c r="W320" s="18"/>
      <c r="X320" s="21" t="n">
        <f aca="false">W320/(1+$C$4/12)^$B320</f>
        <v>0</v>
      </c>
      <c r="Y320" s="18" t="n">
        <f aca="false">S320-W320</f>
        <v>2075.8193294132</v>
      </c>
      <c r="Z320" s="21" t="n">
        <f aca="false">Y320/(1+$C$4/12)^$B320</f>
        <v>268.162209013027</v>
      </c>
      <c r="AA320" s="21" t="n">
        <f aca="false">+U320+V320+AA319</f>
        <v>254089.308116738</v>
      </c>
    </row>
    <row r="321" customFormat="false" ht="12.75" hidden="false" customHeight="false" outlineLevel="0" collapsed="false">
      <c r="B321" s="29" t="n">
        <f aca="false">+B320+1</f>
        <v>309</v>
      </c>
      <c r="C321" s="23" t="n">
        <f aca="false">$C$3</f>
        <v>0.07875</v>
      </c>
      <c r="D321" s="24" t="n">
        <f aca="false">G320*C321/12</f>
        <v>459.923771700342</v>
      </c>
      <c r="E321" s="24" t="n">
        <f aca="false">F321-D321</f>
        <v>1135.22889104619</v>
      </c>
      <c r="F321" s="24" t="n">
        <f aca="false">F320</f>
        <v>1595.15266274653</v>
      </c>
      <c r="G321" s="24" t="n">
        <f aca="false">G320-E321</f>
        <v>68948.3934632917</v>
      </c>
      <c r="I321" s="23"/>
      <c r="J321" s="24"/>
      <c r="K321" s="24"/>
      <c r="L321" s="24"/>
      <c r="M321" s="24"/>
      <c r="O321" s="21" t="n">
        <f aca="false">O320</f>
        <v>330.666666666667</v>
      </c>
      <c r="P321" s="21" t="n">
        <f aca="false">P320</f>
        <v>150</v>
      </c>
      <c r="Q321" s="21" t="n">
        <f aca="false">D321+J321</f>
        <v>459.923771700342</v>
      </c>
      <c r="R321" s="21" t="n">
        <f aca="false">+K321+E321</f>
        <v>1135.22889104619</v>
      </c>
      <c r="S321" s="27" t="n">
        <f aca="false">+O321+P321+Q321+R321</f>
        <v>2075.8193294132</v>
      </c>
      <c r="T321" s="18" t="n">
        <f aca="false">+T320+E321+K321</f>
        <v>192301.606536708</v>
      </c>
      <c r="U321" s="21" t="n">
        <f aca="false">Q321/(1+$C$4/12)^B321</f>
        <v>59.0212212823825</v>
      </c>
      <c r="V321" s="21" t="n">
        <f aca="false">R321/(1+$C$4/12)^B321</f>
        <v>145.68195798378</v>
      </c>
      <c r="W321" s="18"/>
      <c r="X321" s="21" t="n">
        <f aca="false">W321/(1+$C$4/12)^$B321</f>
        <v>0</v>
      </c>
      <c r="Y321" s="18" t="n">
        <f aca="false">S321-W321</f>
        <v>2075.8193294132</v>
      </c>
      <c r="Z321" s="21" t="n">
        <f aca="false">Y321/(1+$C$4/12)^$B321</f>
        <v>266.386300344067</v>
      </c>
      <c r="AA321" s="21" t="n">
        <f aca="false">+U321+V321+AA320</f>
        <v>254294.011296004</v>
      </c>
    </row>
    <row r="322" customFormat="false" ht="12.75" hidden="false" customHeight="false" outlineLevel="0" collapsed="false">
      <c r="B322" s="29" t="n">
        <f aca="false">+B321+1</f>
        <v>310</v>
      </c>
      <c r="C322" s="23" t="n">
        <f aca="false">$C$3</f>
        <v>0.07875</v>
      </c>
      <c r="D322" s="24" t="n">
        <f aca="false">G321*C322/12</f>
        <v>452.473832102852</v>
      </c>
      <c r="E322" s="24" t="n">
        <f aca="false">F322-D322</f>
        <v>1142.67883064368</v>
      </c>
      <c r="F322" s="24" t="n">
        <f aca="false">F321</f>
        <v>1595.15266274653</v>
      </c>
      <c r="G322" s="24" t="n">
        <f aca="false">G321-E322</f>
        <v>67805.714632648</v>
      </c>
      <c r="I322" s="23"/>
      <c r="J322" s="24"/>
      <c r="K322" s="24"/>
      <c r="L322" s="24"/>
      <c r="M322" s="24"/>
      <c r="O322" s="21" t="n">
        <f aca="false">O321</f>
        <v>330.666666666667</v>
      </c>
      <c r="P322" s="21" t="n">
        <f aca="false">P321</f>
        <v>150</v>
      </c>
      <c r="Q322" s="21" t="n">
        <f aca="false">D322+J322</f>
        <v>452.473832102852</v>
      </c>
      <c r="R322" s="21" t="n">
        <f aca="false">+K322+E322</f>
        <v>1142.67883064368</v>
      </c>
      <c r="S322" s="27" t="n">
        <f aca="false">+O322+P322+Q322+R322</f>
        <v>2075.8193294132</v>
      </c>
      <c r="T322" s="18" t="n">
        <f aca="false">+T321+E322+K322</f>
        <v>193444.285367352</v>
      </c>
      <c r="U322" s="21" t="n">
        <f aca="false">Q322/(1+$C$4/12)^B322</f>
        <v>57.6806457944841</v>
      </c>
      <c r="V322" s="21" t="n">
        <f aca="false">R322/(1+$C$4/12)^B322</f>
        <v>145.666883277863</v>
      </c>
      <c r="W322" s="18"/>
      <c r="X322" s="21" t="n">
        <f aca="false">W322/(1+$C$4/12)^$B322</f>
        <v>0</v>
      </c>
      <c r="Y322" s="18" t="n">
        <f aca="false">S322-W322</f>
        <v>2075.8193294132</v>
      </c>
      <c r="Z322" s="21" t="n">
        <f aca="false">Y322/(1+$C$4/12)^$B322</f>
        <v>264.622152659669</v>
      </c>
      <c r="AA322" s="21" t="n">
        <f aca="false">+U322+V322+AA321</f>
        <v>254497.358825076</v>
      </c>
    </row>
    <row r="323" customFormat="false" ht="12.75" hidden="false" customHeight="false" outlineLevel="0" collapsed="false">
      <c r="B323" s="29" t="n">
        <f aca="false">+B322+1</f>
        <v>311</v>
      </c>
      <c r="C323" s="23" t="n">
        <f aca="false">$C$3</f>
        <v>0.07875</v>
      </c>
      <c r="D323" s="24" t="n">
        <f aca="false">G322*C323/12</f>
        <v>444.975002276752</v>
      </c>
      <c r="E323" s="24" t="n">
        <f aca="false">F323-D323</f>
        <v>1150.17766046978</v>
      </c>
      <c r="F323" s="24" t="n">
        <f aca="false">F322</f>
        <v>1595.15266274653</v>
      </c>
      <c r="G323" s="24" t="n">
        <f aca="false">G322-E323</f>
        <v>66655.5369721782</v>
      </c>
      <c r="I323" s="23"/>
      <c r="J323" s="24"/>
      <c r="K323" s="24"/>
      <c r="L323" s="24"/>
      <c r="M323" s="24"/>
      <c r="O323" s="21" t="n">
        <f aca="false">O322</f>
        <v>330.666666666667</v>
      </c>
      <c r="P323" s="21" t="n">
        <f aca="false">P322</f>
        <v>150</v>
      </c>
      <c r="Q323" s="21" t="n">
        <f aca="false">D323+J323</f>
        <v>444.975002276752</v>
      </c>
      <c r="R323" s="21" t="n">
        <f aca="false">+K323+E323</f>
        <v>1150.17766046978</v>
      </c>
      <c r="S323" s="27" t="n">
        <f aca="false">+O323+P323+Q323+R323</f>
        <v>2075.8193294132</v>
      </c>
      <c r="T323" s="18" t="n">
        <f aca="false">+T322+E323+K323</f>
        <v>194594.463027822</v>
      </c>
      <c r="U323" s="21" t="n">
        <f aca="false">Q323/(1+$C$4/12)^B323</f>
        <v>56.349046562556</v>
      </c>
      <c r="V323" s="21" t="n">
        <f aca="false">R323/(1+$C$4/12)^B323</f>
        <v>145.651810131828</v>
      </c>
      <c r="W323" s="18"/>
      <c r="X323" s="21" t="n">
        <f aca="false">W323/(1+$C$4/12)^$B323</f>
        <v>0</v>
      </c>
      <c r="Y323" s="18" t="n">
        <f aca="false">S323-W323</f>
        <v>2075.8193294132</v>
      </c>
      <c r="Z323" s="21" t="n">
        <f aca="false">Y323/(1+$C$4/12)^$B323</f>
        <v>262.869688072519</v>
      </c>
      <c r="AA323" s="21" t="n">
        <f aca="false">+U323+V323+AA322</f>
        <v>254699.359681771</v>
      </c>
    </row>
    <row r="324" customFormat="false" ht="12.75" hidden="false" customHeight="false" outlineLevel="0" collapsed="false">
      <c r="B324" s="29" t="n">
        <f aca="false">+B323+1</f>
        <v>312</v>
      </c>
      <c r="C324" s="23" t="n">
        <f aca="false">$C$3</f>
        <v>0.07875</v>
      </c>
      <c r="D324" s="24" t="n">
        <f aca="false">G323*C324/12</f>
        <v>437.426961379919</v>
      </c>
      <c r="E324" s="24" t="n">
        <f aca="false">F324-D324</f>
        <v>1157.72570136661</v>
      </c>
      <c r="F324" s="24" t="n">
        <f aca="false">F323</f>
        <v>1595.15266274653</v>
      </c>
      <c r="G324" s="24" t="n">
        <f aca="false">G323-E324</f>
        <v>65497.8112708116</v>
      </c>
      <c r="I324" s="23"/>
      <c r="J324" s="24"/>
      <c r="K324" s="24"/>
      <c r="L324" s="24"/>
      <c r="M324" s="24"/>
      <c r="O324" s="21" t="n">
        <f aca="false">O323</f>
        <v>330.666666666667</v>
      </c>
      <c r="P324" s="21" t="n">
        <f aca="false">P323</f>
        <v>150</v>
      </c>
      <c r="Q324" s="21" t="n">
        <f aca="false">D324+J324</f>
        <v>437.426961379919</v>
      </c>
      <c r="R324" s="21" t="n">
        <f aca="false">+K324+E324</f>
        <v>1157.72570136661</v>
      </c>
      <c r="S324" s="27" t="n">
        <f aca="false">+O324+P324+Q324+R324</f>
        <v>2075.8193294132</v>
      </c>
      <c r="T324" s="18" t="n">
        <f aca="false">+T323+E324+K324</f>
        <v>195752.188729188</v>
      </c>
      <c r="U324" s="21" t="n">
        <f aca="false">Q324/(1+$C$4/12)^B324</f>
        <v>55.0263641310258</v>
      </c>
      <c r="V324" s="21" t="n">
        <f aca="false">R324/(1+$C$4/12)^B324</f>
        <v>145.636738545515</v>
      </c>
      <c r="W324" s="15" t="n">
        <f aca="false">(SUM(O313:O324)+SUM(Q313:Q324))*0.35</f>
        <v>3396.61874050347</v>
      </c>
      <c r="X324" s="21" t="n">
        <f aca="false">W324/(1+$C$4/12)^$B324</f>
        <v>427.279514366464</v>
      </c>
      <c r="Y324" s="18" t="n">
        <f aca="false">S324-W324</f>
        <v>-1320.79941109027</v>
      </c>
      <c r="Z324" s="21" t="n">
        <f aca="false">Y324/(1+$C$4/12)^$B324</f>
        <v>-166.150685155353</v>
      </c>
      <c r="AA324" s="21" t="n">
        <f aca="false">+U324+V324+AA323</f>
        <v>254900.022784447</v>
      </c>
    </row>
    <row r="325" customFormat="false" ht="12.75" hidden="false" customHeight="false" outlineLevel="0" collapsed="false">
      <c r="A325" s="0" t="s">
        <v>65</v>
      </c>
      <c r="B325" s="29" t="n">
        <f aca="false">+B324+1</f>
        <v>313</v>
      </c>
      <c r="C325" s="23" t="n">
        <f aca="false">$C$3</f>
        <v>0.07875</v>
      </c>
      <c r="D325" s="24" t="n">
        <f aca="false">G324*C325/12</f>
        <v>429.829386464701</v>
      </c>
      <c r="E325" s="24" t="n">
        <f aca="false">F325-D325</f>
        <v>1165.32327628183</v>
      </c>
      <c r="F325" s="24" t="n">
        <f aca="false">F324</f>
        <v>1595.15266274653</v>
      </c>
      <c r="G325" s="24" t="n">
        <f aca="false">G324-E325</f>
        <v>64332.4879945298</v>
      </c>
      <c r="I325" s="23"/>
      <c r="J325" s="24"/>
      <c r="K325" s="24"/>
      <c r="L325" s="24"/>
      <c r="M325" s="24"/>
      <c r="O325" s="21" t="n">
        <f aca="false">O324</f>
        <v>330.666666666667</v>
      </c>
      <c r="P325" s="21" t="n">
        <f aca="false">P324</f>
        <v>150</v>
      </c>
      <c r="Q325" s="21" t="n">
        <f aca="false">D325+J325</f>
        <v>429.829386464701</v>
      </c>
      <c r="R325" s="21" t="n">
        <f aca="false">+K325+E325</f>
        <v>1165.32327628183</v>
      </c>
      <c r="S325" s="27" t="n">
        <f aca="false">+O325+P325+Q325+R325</f>
        <v>2075.8193294132</v>
      </c>
      <c r="T325" s="18" t="n">
        <f aca="false">+T324+E325+K325</f>
        <v>196917.51200547</v>
      </c>
      <c r="U325" s="21" t="n">
        <f aca="false">Q325/(1+$C$4/12)^B325</f>
        <v>53.712539438067</v>
      </c>
      <c r="V325" s="21" t="n">
        <f aca="false">R325/(1+$C$4/12)^B325</f>
        <v>145.621668518761</v>
      </c>
      <c r="W325" s="18"/>
      <c r="X325" s="21" t="n">
        <f aca="false">W325/(1+$C$4/12)^$B325</f>
        <v>0</v>
      </c>
      <c r="Y325" s="18" t="n">
        <f aca="false">S325-W325</f>
        <v>2075.8193294132</v>
      </c>
      <c r="Z325" s="21" t="n">
        <f aca="false">Y325/(1+$C$4/12)^$B325</f>
        <v>259.399499216336</v>
      </c>
      <c r="AA325" s="21" t="n">
        <f aca="false">+U325+V325+AA324</f>
        <v>255099.356992404</v>
      </c>
    </row>
    <row r="326" customFormat="false" ht="12.75" hidden="false" customHeight="false" outlineLevel="0" collapsed="false">
      <c r="B326" s="29" t="n">
        <f aca="false">+B325+1</f>
        <v>314</v>
      </c>
      <c r="C326" s="23" t="n">
        <f aca="false">$C$3</f>
        <v>0.07875</v>
      </c>
      <c r="D326" s="24" t="n">
        <f aca="false">G325*C326/12</f>
        <v>422.181952464101</v>
      </c>
      <c r="E326" s="24" t="n">
        <f aca="false">F326-D326</f>
        <v>1172.97071028243</v>
      </c>
      <c r="F326" s="24" t="n">
        <f aca="false">F325</f>
        <v>1595.15266274653</v>
      </c>
      <c r="G326" s="24" t="n">
        <f aca="false">G325-E326</f>
        <v>63159.5172842473</v>
      </c>
      <c r="I326" s="23"/>
      <c r="J326" s="24"/>
      <c r="K326" s="24"/>
      <c r="L326" s="24"/>
      <c r="M326" s="24"/>
      <c r="O326" s="21" t="n">
        <f aca="false">O325</f>
        <v>330.666666666667</v>
      </c>
      <c r="P326" s="21" t="n">
        <f aca="false">P325</f>
        <v>150</v>
      </c>
      <c r="Q326" s="21" t="n">
        <f aca="false">D326+J326</f>
        <v>422.181952464101</v>
      </c>
      <c r="R326" s="21" t="n">
        <f aca="false">+K326+E326</f>
        <v>1172.97071028243</v>
      </c>
      <c r="S326" s="27" t="n">
        <f aca="false">+O326+P326+Q326+R326</f>
        <v>2075.8193294132</v>
      </c>
      <c r="T326" s="18" t="n">
        <f aca="false">+T325+E326+K326</f>
        <v>198090.482715753</v>
      </c>
      <c r="U326" s="21" t="n">
        <f aca="false">Q326/(1+$C$4/12)^B326</f>
        <v>52.4075138129927</v>
      </c>
      <c r="V326" s="21" t="n">
        <f aca="false">R326/(1+$C$4/12)^B326</f>
        <v>145.606600051407</v>
      </c>
      <c r="W326" s="18"/>
      <c r="X326" s="21" t="n">
        <f aca="false">W326/(1+$C$4/12)^$B326</f>
        <v>0</v>
      </c>
      <c r="Y326" s="18" t="n">
        <f aca="false">S326-W326</f>
        <v>2075.8193294132</v>
      </c>
      <c r="Z326" s="21" t="n">
        <f aca="false">Y326/(1+$C$4/12)^$B326</f>
        <v>257.681621738082</v>
      </c>
      <c r="AA326" s="21" t="n">
        <f aca="false">+U326+V326+AA325</f>
        <v>255297.371106269</v>
      </c>
    </row>
    <row r="327" customFormat="false" ht="12.75" hidden="false" customHeight="false" outlineLevel="0" collapsed="false">
      <c r="B327" s="29" t="n">
        <f aca="false">+B326+1</f>
        <v>315</v>
      </c>
      <c r="C327" s="23" t="n">
        <f aca="false">$C$3</f>
        <v>0.07875</v>
      </c>
      <c r="D327" s="24" t="n">
        <f aca="false">G326*C327/12</f>
        <v>414.484332177873</v>
      </c>
      <c r="E327" s="24" t="n">
        <f aca="false">F327-D327</f>
        <v>1180.66833056866</v>
      </c>
      <c r="F327" s="24" t="n">
        <f aca="false">F326</f>
        <v>1595.15266274653</v>
      </c>
      <c r="G327" s="24" t="n">
        <f aca="false">G326-E327</f>
        <v>61978.8489536787</v>
      </c>
      <c r="I327" s="23"/>
      <c r="J327" s="24"/>
      <c r="K327" s="24"/>
      <c r="L327" s="24"/>
      <c r="M327" s="24"/>
      <c r="O327" s="21" t="n">
        <f aca="false">O326</f>
        <v>330.666666666667</v>
      </c>
      <c r="P327" s="21" t="n">
        <f aca="false">P326</f>
        <v>150</v>
      </c>
      <c r="Q327" s="21" t="n">
        <f aca="false">D327+J327</f>
        <v>414.484332177873</v>
      </c>
      <c r="R327" s="21" t="n">
        <f aca="false">+K327+E327</f>
        <v>1180.66833056866</v>
      </c>
      <c r="S327" s="27" t="n">
        <f aca="false">+O327+P327+Q327+R327</f>
        <v>2075.8193294132</v>
      </c>
      <c r="T327" s="18" t="n">
        <f aca="false">+T326+E327+K327</f>
        <v>199271.151046321</v>
      </c>
      <c r="U327" s="21" t="n">
        <f aca="false">Q327/(1+$C$4/12)^B327</f>
        <v>51.1112289736643</v>
      </c>
      <c r="V327" s="21" t="n">
        <f aca="false">R327/(1+$C$4/12)^B327</f>
        <v>145.591533143289</v>
      </c>
      <c r="W327" s="18"/>
      <c r="X327" s="21" t="n">
        <f aca="false">W327/(1+$C$4/12)^$B327</f>
        <v>0</v>
      </c>
      <c r="Y327" s="18" t="n">
        <f aca="false">S327-W327</f>
        <v>2075.8193294132</v>
      </c>
      <c r="Z327" s="21" t="n">
        <f aca="false">Y327/(1+$C$4/12)^$B327</f>
        <v>255.975120931869</v>
      </c>
      <c r="AA327" s="21" t="n">
        <f aca="false">+U327+V327+AA326</f>
        <v>255494.073868386</v>
      </c>
    </row>
    <row r="328" customFormat="false" ht="12.75" hidden="false" customHeight="false" outlineLevel="0" collapsed="false">
      <c r="B328" s="29" t="n">
        <f aca="false">+B327+1</f>
        <v>316</v>
      </c>
      <c r="C328" s="23" t="n">
        <f aca="false">$C$3</f>
        <v>0.07875</v>
      </c>
      <c r="D328" s="24" t="n">
        <f aca="false">G327*C328/12</f>
        <v>406.736196258516</v>
      </c>
      <c r="E328" s="24" t="n">
        <f aca="false">F328-D328</f>
        <v>1188.41646648802</v>
      </c>
      <c r="F328" s="24" t="n">
        <f aca="false">F327</f>
        <v>1595.15266274653</v>
      </c>
      <c r="G328" s="24" t="n">
        <f aca="false">G327-E328</f>
        <v>60790.4324871906</v>
      </c>
      <c r="I328" s="23"/>
      <c r="J328" s="24"/>
      <c r="K328" s="24"/>
      <c r="L328" s="24"/>
      <c r="M328" s="24"/>
      <c r="O328" s="21" t="n">
        <f aca="false">O327</f>
        <v>330.666666666667</v>
      </c>
      <c r="P328" s="21" t="n">
        <f aca="false">P327</f>
        <v>150</v>
      </c>
      <c r="Q328" s="21" t="n">
        <f aca="false">D328+J328</f>
        <v>406.736196258516</v>
      </c>
      <c r="R328" s="21" t="n">
        <f aca="false">+K328+E328</f>
        <v>1188.41646648802</v>
      </c>
      <c r="S328" s="27" t="n">
        <f aca="false">+O328+P328+Q328+R328</f>
        <v>2075.8193294132</v>
      </c>
      <c r="T328" s="18" t="n">
        <f aca="false">+T327+E328+K328</f>
        <v>200459.567512809</v>
      </c>
      <c r="U328" s="21" t="n">
        <f aca="false">Q328/(1+$C$4/12)^B328</f>
        <v>49.8236270239187</v>
      </c>
      <c r="V328" s="21" t="n">
        <f aca="false">R328/(1+$C$4/12)^B328</f>
        <v>145.576467794246</v>
      </c>
      <c r="W328" s="18"/>
      <c r="X328" s="21" t="n">
        <f aca="false">W328/(1+$C$4/12)^$B328</f>
        <v>0</v>
      </c>
      <c r="Y328" s="18" t="n">
        <f aca="false">S328-W328</f>
        <v>2075.8193294132</v>
      </c>
      <c r="Z328" s="21" t="n">
        <f aca="false">Y328/(1+$C$4/12)^$B328</f>
        <v>254.279921455499</v>
      </c>
      <c r="AA328" s="21" t="n">
        <f aca="false">+U328+V328+AA327</f>
        <v>255689.473963204</v>
      </c>
    </row>
    <row r="329" customFormat="false" ht="12.75" hidden="false" customHeight="false" outlineLevel="0" collapsed="false">
      <c r="B329" s="29" t="n">
        <f aca="false">+B328+1</f>
        <v>317</v>
      </c>
      <c r="C329" s="23" t="n">
        <f aca="false">$C$3</f>
        <v>0.07875</v>
      </c>
      <c r="D329" s="24" t="n">
        <f aca="false">G328*C329/12</f>
        <v>398.937213197189</v>
      </c>
      <c r="E329" s="24" t="n">
        <f aca="false">F329-D329</f>
        <v>1196.21544954934</v>
      </c>
      <c r="F329" s="24" t="n">
        <f aca="false">F328</f>
        <v>1595.15266274653</v>
      </c>
      <c r="G329" s="24" t="n">
        <f aca="false">G328-E329</f>
        <v>59594.2170376413</v>
      </c>
      <c r="I329" s="23"/>
      <c r="J329" s="24"/>
      <c r="K329" s="24"/>
      <c r="L329" s="24"/>
      <c r="M329" s="24"/>
      <c r="O329" s="21" t="n">
        <f aca="false">O328</f>
        <v>330.666666666667</v>
      </c>
      <c r="P329" s="21" t="n">
        <f aca="false">P328</f>
        <v>150</v>
      </c>
      <c r="Q329" s="21" t="n">
        <f aca="false">D329+J329</f>
        <v>398.937213197189</v>
      </c>
      <c r="R329" s="21" t="n">
        <f aca="false">+K329+E329</f>
        <v>1196.21544954934</v>
      </c>
      <c r="S329" s="27" t="n">
        <f aca="false">+O329+P329+Q329+R329</f>
        <v>2075.8193294132</v>
      </c>
      <c r="T329" s="18" t="n">
        <f aca="false">+T328+E329+K329</f>
        <v>201655.782962359</v>
      </c>
      <c r="U329" s="21" t="n">
        <f aca="false">Q329/(1+$C$4/12)^B329</f>
        <v>48.5446504510122</v>
      </c>
      <c r="V329" s="21" t="n">
        <f aca="false">R329/(1+$C$4/12)^B329</f>
        <v>145.561404004119</v>
      </c>
      <c r="W329" s="18"/>
      <c r="X329" s="21" t="n">
        <f aca="false">W329/(1+$C$4/12)^$B329</f>
        <v>0</v>
      </c>
      <c r="Y329" s="18" t="n">
        <f aca="false">S329-W329</f>
        <v>2075.8193294132</v>
      </c>
      <c r="Z329" s="21" t="n">
        <f aca="false">Y329/(1+$C$4/12)^$B329</f>
        <v>252.595948465728</v>
      </c>
      <c r="AA329" s="21" t="n">
        <f aca="false">+U329+V329+AA328</f>
        <v>255883.580017659</v>
      </c>
    </row>
    <row r="330" customFormat="false" ht="12.75" hidden="false" customHeight="false" outlineLevel="0" collapsed="false">
      <c r="B330" s="29" t="n">
        <f aca="false">+B329+1</f>
        <v>318</v>
      </c>
      <c r="C330" s="23" t="n">
        <f aca="false">$C$3</f>
        <v>0.07875</v>
      </c>
      <c r="D330" s="24" t="n">
        <f aca="false">G329*C330/12</f>
        <v>391.087049309521</v>
      </c>
      <c r="E330" s="24" t="n">
        <f aca="false">F330-D330</f>
        <v>1204.06561343701</v>
      </c>
      <c r="F330" s="24" t="n">
        <f aca="false">F329</f>
        <v>1595.15266274653</v>
      </c>
      <c r="G330" s="24" t="n">
        <f aca="false">G329-E330</f>
        <v>58390.1514242043</v>
      </c>
      <c r="I330" s="23"/>
      <c r="J330" s="24"/>
      <c r="K330" s="24"/>
      <c r="L330" s="24"/>
      <c r="M330" s="24"/>
      <c r="O330" s="21" t="n">
        <f aca="false">O329</f>
        <v>330.666666666667</v>
      </c>
      <c r="P330" s="21" t="n">
        <f aca="false">P329</f>
        <v>150</v>
      </c>
      <c r="Q330" s="21" t="n">
        <f aca="false">D330+J330</f>
        <v>391.087049309521</v>
      </c>
      <c r="R330" s="21" t="n">
        <f aca="false">+K330+E330</f>
        <v>1204.06561343701</v>
      </c>
      <c r="S330" s="27" t="n">
        <f aca="false">+O330+P330+Q330+R330</f>
        <v>2075.8193294132</v>
      </c>
      <c r="T330" s="18" t="n">
        <f aca="false">+T329+E330+K330</f>
        <v>202859.848575796</v>
      </c>
      <c r="U330" s="21" t="n">
        <f aca="false">Q330/(1+$C$4/12)^B330</f>
        <v>47.2742421230813</v>
      </c>
      <c r="V330" s="21" t="n">
        <f aca="false">R330/(1+$C$4/12)^B330</f>
        <v>145.546341772744</v>
      </c>
      <c r="W330" s="18"/>
      <c r="X330" s="21" t="n">
        <f aca="false">W330/(1+$C$4/12)^$B330</f>
        <v>0</v>
      </c>
      <c r="Y330" s="18" t="n">
        <f aca="false">S330-W330</f>
        <v>2075.8193294132</v>
      </c>
      <c r="Z330" s="21" t="n">
        <f aca="false">Y330/(1+$C$4/12)^$B330</f>
        <v>250.923127614962</v>
      </c>
      <c r="AA330" s="21" t="n">
        <f aca="false">+U330+V330+AA329</f>
        <v>256076.400601555</v>
      </c>
    </row>
    <row r="331" customFormat="false" ht="12.75" hidden="false" customHeight="false" outlineLevel="0" collapsed="false">
      <c r="B331" s="29" t="n">
        <f aca="false">+B330+1</f>
        <v>319</v>
      </c>
      <c r="C331" s="23" t="n">
        <f aca="false">$C$3</f>
        <v>0.07875</v>
      </c>
      <c r="D331" s="24" t="n">
        <f aca="false">G330*C331/12</f>
        <v>383.185368721341</v>
      </c>
      <c r="E331" s="24" t="n">
        <f aca="false">F331-D331</f>
        <v>1211.96729402519</v>
      </c>
      <c r="F331" s="24" t="n">
        <f aca="false">F330</f>
        <v>1595.15266274653</v>
      </c>
      <c r="G331" s="24" t="n">
        <f aca="false">G330-E331</f>
        <v>57178.1841301791</v>
      </c>
      <c r="I331" s="23"/>
      <c r="J331" s="24"/>
      <c r="K331" s="24"/>
      <c r="L331" s="24"/>
      <c r="M331" s="24"/>
      <c r="O331" s="21" t="n">
        <f aca="false">O330</f>
        <v>330.666666666667</v>
      </c>
      <c r="P331" s="21" t="n">
        <f aca="false">P330</f>
        <v>150</v>
      </c>
      <c r="Q331" s="21" t="n">
        <f aca="false">D331+J331</f>
        <v>383.185368721341</v>
      </c>
      <c r="R331" s="21" t="n">
        <f aca="false">+K331+E331</f>
        <v>1211.96729402519</v>
      </c>
      <c r="S331" s="27" t="n">
        <f aca="false">+O331+P331+Q331+R331</f>
        <v>2075.8193294132</v>
      </c>
      <c r="T331" s="18" t="n">
        <f aca="false">+T330+E331+K331</f>
        <v>204071.815869821</v>
      </c>
      <c r="U331" s="21" t="n">
        <f aca="false">Q331/(1+$C$4/12)^B331</f>
        <v>46.0123452866202</v>
      </c>
      <c r="V331" s="21" t="n">
        <f aca="false">R331/(1+$C$4/12)^B331</f>
        <v>145.531281099961</v>
      </c>
      <c r="W331" s="18"/>
      <c r="X331" s="21" t="n">
        <f aca="false">W331/(1+$C$4/12)^$B331</f>
        <v>0</v>
      </c>
      <c r="Y331" s="18" t="n">
        <f aca="false">S331-W331</f>
        <v>2075.8193294132</v>
      </c>
      <c r="Z331" s="21" t="n">
        <f aca="false">Y331/(1+$C$4/12)^$B331</f>
        <v>249.261385047975</v>
      </c>
      <c r="AA331" s="21" t="n">
        <f aca="false">+U331+V331+AA330</f>
        <v>256267.944227941</v>
      </c>
    </row>
    <row r="332" customFormat="false" ht="12.75" hidden="false" customHeight="false" outlineLevel="0" collapsed="false">
      <c r="B332" s="29" t="n">
        <f aca="false">+B331+1</f>
        <v>320</v>
      </c>
      <c r="C332" s="23" t="n">
        <f aca="false">$C$3</f>
        <v>0.07875</v>
      </c>
      <c r="D332" s="24" t="n">
        <f aca="false">G331*C332/12</f>
        <v>375.2318333543</v>
      </c>
      <c r="E332" s="24" t="n">
        <f aca="false">F332-D332</f>
        <v>1219.92082939223</v>
      </c>
      <c r="F332" s="24" t="n">
        <f aca="false">F331</f>
        <v>1595.15266274653</v>
      </c>
      <c r="G332" s="24" t="n">
        <f aca="false">G331-E332</f>
        <v>55958.2633007869</v>
      </c>
      <c r="I332" s="23"/>
      <c r="J332" s="24"/>
      <c r="K332" s="24"/>
      <c r="L332" s="24"/>
      <c r="M332" s="24"/>
      <c r="O332" s="21" t="n">
        <f aca="false">O331</f>
        <v>330.666666666667</v>
      </c>
      <c r="P332" s="21" t="n">
        <f aca="false">P331</f>
        <v>150</v>
      </c>
      <c r="Q332" s="21" t="n">
        <f aca="false">D332+J332</f>
        <v>375.2318333543</v>
      </c>
      <c r="R332" s="21" t="n">
        <f aca="false">+K332+E332</f>
        <v>1219.92082939223</v>
      </c>
      <c r="S332" s="27" t="n">
        <f aca="false">+O332+P332+Q332+R332</f>
        <v>2075.8193294132</v>
      </c>
      <c r="T332" s="18" t="n">
        <f aca="false">+T331+E332+K332</f>
        <v>205291.736699213</v>
      </c>
      <c r="U332" s="21" t="n">
        <f aca="false">Q332/(1+$C$4/12)^B332</f>
        <v>44.7589035639752</v>
      </c>
      <c r="V332" s="21" t="n">
        <f aca="false">R332/(1+$C$4/12)^B332</f>
        <v>145.516221985609</v>
      </c>
      <c r="W332" s="18"/>
      <c r="X332" s="21" t="n">
        <f aca="false">W332/(1+$C$4/12)^$B332</f>
        <v>0</v>
      </c>
      <c r="Y332" s="18" t="n">
        <f aca="false">S332-W332</f>
        <v>2075.8193294132</v>
      </c>
      <c r="Z332" s="21" t="n">
        <f aca="false">Y332/(1+$C$4/12)^$B332</f>
        <v>247.610647398651</v>
      </c>
      <c r="AA332" s="21" t="n">
        <f aca="false">+U332+V332+AA331</f>
        <v>256458.219353491</v>
      </c>
    </row>
    <row r="333" customFormat="false" ht="12.75" hidden="false" customHeight="false" outlineLevel="0" collapsed="false">
      <c r="B333" s="29" t="n">
        <f aca="false">+B332+1</f>
        <v>321</v>
      </c>
      <c r="C333" s="23" t="n">
        <f aca="false">$C$3</f>
        <v>0.07875</v>
      </c>
      <c r="D333" s="24" t="n">
        <f aca="false">G332*C333/12</f>
        <v>367.226102911414</v>
      </c>
      <c r="E333" s="24" t="n">
        <f aca="false">F333-D333</f>
        <v>1227.92655983512</v>
      </c>
      <c r="F333" s="24" t="n">
        <f aca="false">F332</f>
        <v>1595.15266274653</v>
      </c>
      <c r="G333" s="24" t="n">
        <f aca="false">G332-E333</f>
        <v>54730.3367409517</v>
      </c>
      <c r="I333" s="23"/>
      <c r="J333" s="24"/>
      <c r="K333" s="24"/>
      <c r="L333" s="24"/>
      <c r="M333" s="24"/>
      <c r="O333" s="21" t="n">
        <f aca="false">O332</f>
        <v>330.666666666667</v>
      </c>
      <c r="P333" s="21" t="n">
        <f aca="false">P332</f>
        <v>150</v>
      </c>
      <c r="Q333" s="21" t="n">
        <f aca="false">D333+J333</f>
        <v>367.226102911414</v>
      </c>
      <c r="R333" s="21" t="n">
        <f aca="false">+K333+E333</f>
        <v>1227.92655983512</v>
      </c>
      <c r="S333" s="27" t="n">
        <f aca="false">+O333+P333+Q333+R333</f>
        <v>2075.8193294132</v>
      </c>
      <c r="T333" s="18" t="n">
        <f aca="false">+T332+E333+K333</f>
        <v>206519.663259048</v>
      </c>
      <c r="U333" s="21" t="n">
        <f aca="false">Q333/(1+$C$4/12)^B333</f>
        <v>43.5138609508556</v>
      </c>
      <c r="V333" s="21" t="n">
        <f aca="false">R333/(1+$C$4/12)^B333</f>
        <v>145.501164429526</v>
      </c>
      <c r="W333" s="18"/>
      <c r="X333" s="21" t="n">
        <f aca="false">W333/(1+$C$4/12)^$B333</f>
        <v>0</v>
      </c>
      <c r="Y333" s="18" t="n">
        <f aca="false">S333-W333</f>
        <v>2075.8193294132</v>
      </c>
      <c r="Z333" s="21" t="n">
        <f aca="false">Y333/(1+$C$4/12)^$B333</f>
        <v>245.970841786739</v>
      </c>
      <c r="AA333" s="21" t="n">
        <f aca="false">+U333+V333+AA332</f>
        <v>256647.234378871</v>
      </c>
    </row>
    <row r="334" customFormat="false" ht="12.75" hidden="false" customHeight="false" outlineLevel="0" collapsed="false">
      <c r="B334" s="29" t="n">
        <f aca="false">+B333+1</f>
        <v>322</v>
      </c>
      <c r="C334" s="23" t="n">
        <f aca="false">$C$3</f>
        <v>0.07875</v>
      </c>
      <c r="D334" s="24" t="n">
        <f aca="false">G333*C334/12</f>
        <v>359.167834862496</v>
      </c>
      <c r="E334" s="24" t="n">
        <f aca="false">F334-D334</f>
        <v>1235.98482788404</v>
      </c>
      <c r="F334" s="24" t="n">
        <f aca="false">F333</f>
        <v>1595.15266274653</v>
      </c>
      <c r="G334" s="24" t="n">
        <f aca="false">G333-E334</f>
        <v>53494.3519130677</v>
      </c>
      <c r="I334" s="23"/>
      <c r="J334" s="24"/>
      <c r="K334" s="24"/>
      <c r="L334" s="24"/>
      <c r="M334" s="24"/>
      <c r="O334" s="21" t="n">
        <f aca="false">O333</f>
        <v>330.666666666667</v>
      </c>
      <c r="P334" s="21" t="n">
        <f aca="false">P333</f>
        <v>150</v>
      </c>
      <c r="Q334" s="21" t="n">
        <f aca="false">D334+J334</f>
        <v>359.167834862496</v>
      </c>
      <c r="R334" s="21" t="n">
        <f aca="false">+K334+E334</f>
        <v>1235.98482788404</v>
      </c>
      <c r="S334" s="27" t="n">
        <f aca="false">+O334+P334+Q334+R334</f>
        <v>2075.8193294132</v>
      </c>
      <c r="T334" s="18" t="n">
        <f aca="false">+T333+E334+K334</f>
        <v>207755.648086932</v>
      </c>
      <c r="U334" s="21" t="n">
        <f aca="false">Q334/(1+$C$4/12)^B334</f>
        <v>42.2771618138611</v>
      </c>
      <c r="V334" s="21" t="n">
        <f aca="false">R334/(1+$C$4/12)^B334</f>
        <v>145.486108431551</v>
      </c>
      <c r="W334" s="18"/>
      <c r="X334" s="21" t="n">
        <f aca="false">W334/(1+$C$4/12)^$B334</f>
        <v>0</v>
      </c>
      <c r="Y334" s="18" t="n">
        <f aca="false">S334-W334</f>
        <v>2075.8193294132</v>
      </c>
      <c r="Z334" s="21" t="n">
        <f aca="false">Y334/(1+$C$4/12)^$B334</f>
        <v>244.341895814642</v>
      </c>
      <c r="AA334" s="21" t="n">
        <f aca="false">+U334+V334+AA333</f>
        <v>256834.997649117</v>
      </c>
    </row>
    <row r="335" customFormat="false" ht="12.75" hidden="false" customHeight="false" outlineLevel="0" collapsed="false">
      <c r="B335" s="29" t="n">
        <f aca="false">+B334+1</f>
        <v>323</v>
      </c>
      <c r="C335" s="23" t="n">
        <f aca="false">$C$3</f>
        <v>0.07875</v>
      </c>
      <c r="D335" s="24" t="n">
        <f aca="false">G334*C335/12</f>
        <v>351.056684429507</v>
      </c>
      <c r="E335" s="24" t="n">
        <f aca="false">F335-D335</f>
        <v>1244.09597831703</v>
      </c>
      <c r="F335" s="24" t="n">
        <f aca="false">F334</f>
        <v>1595.15266274653</v>
      </c>
      <c r="G335" s="24" t="n">
        <f aca="false">G334-E335</f>
        <v>52250.2559347507</v>
      </c>
      <c r="I335" s="23"/>
      <c r="J335" s="24"/>
      <c r="K335" s="24"/>
      <c r="L335" s="24"/>
      <c r="M335" s="24"/>
      <c r="O335" s="21" t="n">
        <f aca="false">O334</f>
        <v>330.666666666667</v>
      </c>
      <c r="P335" s="21" t="n">
        <f aca="false">P334</f>
        <v>150</v>
      </c>
      <c r="Q335" s="21" t="n">
        <f aca="false">D335+J335</f>
        <v>351.056684429507</v>
      </c>
      <c r="R335" s="21" t="n">
        <f aca="false">+K335+E335</f>
        <v>1244.09597831703</v>
      </c>
      <c r="S335" s="27" t="n">
        <f aca="false">+O335+P335+Q335+R335</f>
        <v>2075.8193294132</v>
      </c>
      <c r="T335" s="18" t="n">
        <f aca="false">+T334+E335+K335</f>
        <v>208999.744065249</v>
      </c>
      <c r="U335" s="21" t="n">
        <f aca="false">Q335/(1+$C$4/12)^B335</f>
        <v>41.0487508880255</v>
      </c>
      <c r="V335" s="21" t="n">
        <f aca="false">R335/(1+$C$4/12)^B335</f>
        <v>145.471053991523</v>
      </c>
      <c r="W335" s="18"/>
      <c r="X335" s="21" t="n">
        <f aca="false">W335/(1+$C$4/12)^$B335</f>
        <v>0</v>
      </c>
      <c r="Y335" s="18" t="n">
        <f aca="false">S335-W335</f>
        <v>2075.8193294132</v>
      </c>
      <c r="Z335" s="21" t="n">
        <f aca="false">Y335/(1+$C$4/12)^$B335</f>
        <v>242.723737564214</v>
      </c>
      <c r="AA335" s="21" t="n">
        <f aca="false">+U335+V335+AA334</f>
        <v>257021.517453996</v>
      </c>
    </row>
    <row r="336" customFormat="false" ht="12.75" hidden="false" customHeight="false" outlineLevel="0" collapsed="false">
      <c r="B336" s="29" t="n">
        <f aca="false">+B335+1</f>
        <v>324</v>
      </c>
      <c r="C336" s="23" t="n">
        <f aca="false">$C$3</f>
        <v>0.07875</v>
      </c>
      <c r="D336" s="24" t="n">
        <f aca="false">G335*C336/12</f>
        <v>342.892304571801</v>
      </c>
      <c r="E336" s="24" t="n">
        <f aca="false">F336-D336</f>
        <v>1252.26035817473</v>
      </c>
      <c r="F336" s="24" t="n">
        <f aca="false">F335</f>
        <v>1595.15266274653</v>
      </c>
      <c r="G336" s="24" t="n">
        <f aca="false">G335-E336</f>
        <v>50997.995576576</v>
      </c>
      <c r="I336" s="23"/>
      <c r="J336" s="24"/>
      <c r="K336" s="24"/>
      <c r="L336" s="24"/>
      <c r="M336" s="24"/>
      <c r="O336" s="21" t="n">
        <f aca="false">O335</f>
        <v>330.666666666667</v>
      </c>
      <c r="P336" s="21" t="n">
        <f aca="false">P335</f>
        <v>150</v>
      </c>
      <c r="Q336" s="21" t="n">
        <f aca="false">D336+J336</f>
        <v>342.892304571801</v>
      </c>
      <c r="R336" s="21" t="n">
        <f aca="false">+K336+E336</f>
        <v>1252.26035817473</v>
      </c>
      <c r="S336" s="27" t="n">
        <f aca="false">+O336+P336+Q336+R336</f>
        <v>2075.8193294132</v>
      </c>
      <c r="T336" s="18" t="n">
        <f aca="false">+T335+E336+K336</f>
        <v>210252.004423424</v>
      </c>
      <c r="U336" s="21" t="n">
        <f aca="false">Q336/(1+$C$4/12)^B336</f>
        <v>39.828573274377</v>
      </c>
      <c r="V336" s="21" t="n">
        <f aca="false">R336/(1+$C$4/12)^B336</f>
        <v>145.456001109281</v>
      </c>
      <c r="W336" s="15" t="n">
        <f aca="false">(SUM(O325:O336)+SUM(Q325:Q336))*0.35</f>
        <v>3013.50569055297</v>
      </c>
      <c r="X336" s="21" t="n">
        <f aca="false">W336/(1+$C$4/12)^$B336</f>
        <v>350.033029638342</v>
      </c>
      <c r="Y336" s="18" t="n">
        <f aca="false">S336-W336</f>
        <v>-937.686361139768</v>
      </c>
      <c r="Z336" s="21" t="n">
        <f aca="false">Y336/(1+$C$4/12)^$B336</f>
        <v>-108.916734044752</v>
      </c>
      <c r="AA336" s="21" t="n">
        <f aca="false">+U336+V336+AA335</f>
        <v>257206.80202838</v>
      </c>
    </row>
    <row r="337" customFormat="false" ht="12.75" hidden="false" customHeight="false" outlineLevel="0" collapsed="false">
      <c r="A337" s="0" t="s">
        <v>66</v>
      </c>
      <c r="B337" s="29" t="n">
        <f aca="false">+B336+1</f>
        <v>325</v>
      </c>
      <c r="C337" s="23" t="n">
        <f aca="false">$C$3</f>
        <v>0.07875</v>
      </c>
      <c r="D337" s="24" t="n">
        <f aca="false">G336*C337/12</f>
        <v>334.67434597128</v>
      </c>
      <c r="E337" s="24" t="n">
        <f aca="false">F337-D337</f>
        <v>1260.47831677525</v>
      </c>
      <c r="F337" s="24" t="n">
        <f aca="false">F336</f>
        <v>1595.15266274653</v>
      </c>
      <c r="G337" s="24" t="n">
        <f aca="false">G336-E337</f>
        <v>49737.5172598007</v>
      </c>
      <c r="I337" s="23"/>
      <c r="J337" s="24"/>
      <c r="K337" s="24"/>
      <c r="L337" s="24"/>
      <c r="M337" s="24"/>
      <c r="O337" s="21" t="n">
        <f aca="false">O336</f>
        <v>330.666666666667</v>
      </c>
      <c r="P337" s="21" t="n">
        <f aca="false">P336</f>
        <v>150</v>
      </c>
      <c r="Q337" s="21" t="n">
        <f aca="false">D337+J337</f>
        <v>334.67434597128</v>
      </c>
      <c r="R337" s="21" t="n">
        <f aca="false">+K337+E337</f>
        <v>1260.47831677525</v>
      </c>
      <c r="S337" s="27" t="n">
        <f aca="false">+O337+P337+Q337+R337</f>
        <v>2075.8193294132</v>
      </c>
      <c r="T337" s="18" t="n">
        <f aca="false">+T336+E337+K337</f>
        <v>211512.482740199</v>
      </c>
      <c r="U337" s="21" t="n">
        <f aca="false">Q337/(1+$C$4/12)^B337</f>
        <v>38.6165744375139</v>
      </c>
      <c r="V337" s="21" t="n">
        <f aca="false">R337/(1+$C$4/12)^B337</f>
        <v>145.440949784663</v>
      </c>
      <c r="W337" s="18"/>
      <c r="X337" s="21" t="n">
        <f aca="false">W337/(1+$C$4/12)^$B337</f>
        <v>0</v>
      </c>
      <c r="Y337" s="18" t="n">
        <f aca="false">S337-W337</f>
        <v>2075.8193294132</v>
      </c>
      <c r="Z337" s="21" t="n">
        <f aca="false">Y337/(1+$C$4/12)^$B337</f>
        <v>239.519498934029</v>
      </c>
      <c r="AA337" s="21" t="n">
        <f aca="false">+U337+V337+AA336</f>
        <v>257390.859552602</v>
      </c>
    </row>
    <row r="338" customFormat="false" ht="12.75" hidden="false" customHeight="false" outlineLevel="0" collapsed="false">
      <c r="B338" s="29" t="n">
        <f aca="false">+B337+1</f>
        <v>326</v>
      </c>
      <c r="C338" s="23" t="n">
        <f aca="false">$C$3</f>
        <v>0.07875</v>
      </c>
      <c r="D338" s="24" t="n">
        <f aca="false">G337*C338/12</f>
        <v>326.402457017442</v>
      </c>
      <c r="E338" s="24" t="n">
        <f aca="false">F338-D338</f>
        <v>1268.75020572909</v>
      </c>
      <c r="F338" s="24" t="n">
        <f aca="false">F337</f>
        <v>1595.15266274653</v>
      </c>
      <c r="G338" s="24" t="n">
        <f aca="false">G337-E338</f>
        <v>48468.7670540716</v>
      </c>
      <c r="I338" s="23"/>
      <c r="J338" s="24"/>
      <c r="K338" s="24"/>
      <c r="L338" s="24"/>
      <c r="M338" s="24"/>
      <c r="O338" s="21" t="n">
        <f aca="false">O337</f>
        <v>330.666666666667</v>
      </c>
      <c r="P338" s="21" t="n">
        <f aca="false">P337</f>
        <v>150</v>
      </c>
      <c r="Q338" s="21" t="n">
        <f aca="false">D338+J338</f>
        <v>326.402457017442</v>
      </c>
      <c r="R338" s="21" t="n">
        <f aca="false">+K338+E338</f>
        <v>1268.75020572909</v>
      </c>
      <c r="S338" s="27" t="n">
        <f aca="false">+O338+P338+Q338+R338</f>
        <v>2075.8193294132</v>
      </c>
      <c r="T338" s="18" t="n">
        <f aca="false">+T337+E338+K338</f>
        <v>212781.232945928</v>
      </c>
      <c r="U338" s="21" t="n">
        <f aca="false">Q338/(1+$C$4/12)^B338</f>
        <v>37.4127002031974</v>
      </c>
      <c r="V338" s="21" t="n">
        <f aca="false">R338/(1+$C$4/12)^B338</f>
        <v>145.425900017508</v>
      </c>
      <c r="W338" s="18"/>
      <c r="X338" s="21" t="n">
        <f aca="false">W338/(1+$C$4/12)^$B338</f>
        <v>0</v>
      </c>
      <c r="Y338" s="18" t="n">
        <f aca="false">S338-W338</f>
        <v>2075.8193294132</v>
      </c>
      <c r="Z338" s="21" t="n">
        <f aca="false">Y338/(1+$C$4/12)^$B338</f>
        <v>237.933277086784</v>
      </c>
      <c r="AA338" s="21" t="n">
        <f aca="false">+U338+V338+AA337</f>
        <v>257573.698152823</v>
      </c>
    </row>
    <row r="339" customFormat="false" ht="12.75" hidden="false" customHeight="false" outlineLevel="0" collapsed="false">
      <c r="B339" s="29" t="n">
        <f aca="false">+B338+1</f>
        <v>327</v>
      </c>
      <c r="C339" s="23" t="n">
        <f aca="false">$C$3</f>
        <v>0.07875</v>
      </c>
      <c r="D339" s="24" t="n">
        <f aca="false">G338*C339/12</f>
        <v>318.076283792345</v>
      </c>
      <c r="E339" s="24" t="n">
        <f aca="false">F339-D339</f>
        <v>1277.07637895419</v>
      </c>
      <c r="F339" s="24" t="n">
        <f aca="false">F338</f>
        <v>1595.15266274653</v>
      </c>
      <c r="G339" s="24" t="n">
        <f aca="false">G338-E339</f>
        <v>47191.6906751174</v>
      </c>
      <c r="I339" s="23"/>
      <c r="J339" s="24"/>
      <c r="K339" s="24"/>
      <c r="L339" s="24"/>
      <c r="M339" s="24"/>
      <c r="O339" s="21" t="n">
        <f aca="false">O338</f>
        <v>330.666666666667</v>
      </c>
      <c r="P339" s="21" t="n">
        <f aca="false">P338</f>
        <v>150</v>
      </c>
      <c r="Q339" s="21" t="n">
        <f aca="false">D339+J339</f>
        <v>318.076283792345</v>
      </c>
      <c r="R339" s="21" t="n">
        <f aca="false">+K339+E339</f>
        <v>1277.07637895419</v>
      </c>
      <c r="S339" s="27" t="n">
        <f aca="false">+O339+P339+Q339+R339</f>
        <v>2075.8193294132</v>
      </c>
      <c r="T339" s="18" t="n">
        <f aca="false">+T338+E339+K339</f>
        <v>214058.309324883</v>
      </c>
      <c r="U339" s="21" t="n">
        <f aca="false">Q339/(1+$C$4/12)^B339</f>
        <v>36.2168967559594</v>
      </c>
      <c r="V339" s="21" t="n">
        <f aca="false">R339/(1+$C$4/12)^B339</f>
        <v>145.410851807655</v>
      </c>
      <c r="W339" s="18"/>
      <c r="X339" s="21" t="n">
        <f aca="false">W339/(1+$C$4/12)^$B339</f>
        <v>0</v>
      </c>
      <c r="Y339" s="18" t="n">
        <f aca="false">S339-W339</f>
        <v>2075.8193294132</v>
      </c>
      <c r="Z339" s="21" t="n">
        <f aca="false">Y339/(1+$C$4/12)^$B339</f>
        <v>236.357560019984</v>
      </c>
      <c r="AA339" s="21" t="n">
        <f aca="false">+U339+V339+AA338</f>
        <v>257755.325901386</v>
      </c>
    </row>
    <row r="340" customFormat="false" ht="12.75" hidden="false" customHeight="false" outlineLevel="0" collapsed="false">
      <c r="B340" s="29" t="n">
        <f aca="false">+B339+1</f>
        <v>328</v>
      </c>
      <c r="C340" s="23" t="n">
        <f aca="false">$C$3</f>
        <v>0.07875</v>
      </c>
      <c r="D340" s="24" t="n">
        <f aca="false">G339*C340/12</f>
        <v>309.695470055458</v>
      </c>
      <c r="E340" s="24" t="n">
        <f aca="false">F340-D340</f>
        <v>1285.45719269107</v>
      </c>
      <c r="F340" s="24" t="n">
        <f aca="false">F339</f>
        <v>1595.15266274653</v>
      </c>
      <c r="G340" s="24" t="n">
        <f aca="false">G339-E340</f>
        <v>45906.2334824263</v>
      </c>
      <c r="I340" s="23"/>
      <c r="J340" s="24"/>
      <c r="K340" s="24"/>
      <c r="L340" s="24"/>
      <c r="M340" s="24"/>
      <c r="O340" s="21" t="n">
        <f aca="false">O339</f>
        <v>330.666666666667</v>
      </c>
      <c r="P340" s="21" t="n">
        <f aca="false">P339</f>
        <v>150</v>
      </c>
      <c r="Q340" s="21" t="n">
        <f aca="false">D340+J340</f>
        <v>309.695470055458</v>
      </c>
      <c r="R340" s="21" t="n">
        <f aca="false">+K340+E340</f>
        <v>1285.45719269107</v>
      </c>
      <c r="S340" s="27" t="n">
        <f aca="false">+O340+P340+Q340+R340</f>
        <v>2075.8193294132</v>
      </c>
      <c r="T340" s="18" t="n">
        <f aca="false">+T339+E340+K340</f>
        <v>215343.766517574</v>
      </c>
      <c r="U340" s="21" t="n">
        <f aca="false">Q340/(1+$C$4/12)^B340</f>
        <v>35.0291106367269</v>
      </c>
      <c r="V340" s="21" t="n">
        <f aca="false">R340/(1+$C$4/12)^B340</f>
        <v>145.395805154943</v>
      </c>
      <c r="W340" s="18"/>
      <c r="X340" s="21" t="n">
        <f aca="false">W340/(1+$C$4/12)^$B340</f>
        <v>0</v>
      </c>
      <c r="Y340" s="18" t="n">
        <f aca="false">S340-W340</f>
        <v>2075.8193294132</v>
      </c>
      <c r="Z340" s="21" t="n">
        <f aca="false">Y340/(1+$C$4/12)^$B340</f>
        <v>234.792278165547</v>
      </c>
      <c r="AA340" s="21" t="n">
        <f aca="false">+U340+V340+AA339</f>
        <v>257935.750817178</v>
      </c>
    </row>
    <row r="341" customFormat="false" ht="12.75" hidden="false" customHeight="false" outlineLevel="0" collapsed="false">
      <c r="B341" s="29" t="n">
        <f aca="false">+B340+1</f>
        <v>329</v>
      </c>
      <c r="C341" s="23" t="n">
        <f aca="false">$C$3</f>
        <v>0.07875</v>
      </c>
      <c r="D341" s="24" t="n">
        <f aca="false">G340*C341/12</f>
        <v>301.259657228423</v>
      </c>
      <c r="E341" s="24" t="n">
        <f aca="false">F341-D341</f>
        <v>1293.89300551811</v>
      </c>
      <c r="F341" s="24" t="n">
        <f aca="false">F340</f>
        <v>1595.15266274653</v>
      </c>
      <c r="G341" s="24" t="n">
        <f aca="false">G340-E341</f>
        <v>44612.3404769082</v>
      </c>
      <c r="I341" s="23"/>
      <c r="J341" s="24"/>
      <c r="K341" s="24"/>
      <c r="L341" s="24"/>
      <c r="M341" s="24"/>
      <c r="O341" s="21" t="n">
        <f aca="false">O340</f>
        <v>330.666666666667</v>
      </c>
      <c r="P341" s="21" t="n">
        <f aca="false">P340</f>
        <v>150</v>
      </c>
      <c r="Q341" s="21" t="n">
        <f aca="false">D341+J341</f>
        <v>301.259657228423</v>
      </c>
      <c r="R341" s="21" t="n">
        <f aca="false">+K341+E341</f>
        <v>1293.89300551811</v>
      </c>
      <c r="S341" s="27" t="n">
        <f aca="false">+O341+P341+Q341+R341</f>
        <v>2075.8193294132</v>
      </c>
      <c r="T341" s="18" t="n">
        <f aca="false">+T340+E341+K341</f>
        <v>216637.659523092</v>
      </c>
      <c r="U341" s="21" t="n">
        <f aca="false">Q341/(1+$C$4/12)^B341</f>
        <v>33.8492887404611</v>
      </c>
      <c r="V341" s="21" t="n">
        <f aca="false">R341/(1+$C$4/12)^B341</f>
        <v>145.380760059211</v>
      </c>
      <c r="W341" s="18"/>
      <c r="X341" s="21" t="n">
        <f aca="false">W341/(1+$C$4/12)^$B341</f>
        <v>0</v>
      </c>
      <c r="Y341" s="18" t="n">
        <f aca="false">S341-W341</f>
        <v>2075.8193294132</v>
      </c>
      <c r="Z341" s="21" t="n">
        <f aca="false">Y341/(1+$C$4/12)^$B341</f>
        <v>233.237362416107</v>
      </c>
      <c r="AA341" s="21" t="n">
        <f aca="false">+U341+V341+AA340</f>
        <v>258114.980865978</v>
      </c>
    </row>
    <row r="342" customFormat="false" ht="12.75" hidden="false" customHeight="false" outlineLevel="0" collapsed="false">
      <c r="B342" s="29" t="n">
        <f aca="false">+B341+1</f>
        <v>330</v>
      </c>
      <c r="C342" s="23" t="n">
        <f aca="false">$C$3</f>
        <v>0.07875</v>
      </c>
      <c r="D342" s="24" t="n">
        <f aca="false">G341*C342/12</f>
        <v>292.76848437971</v>
      </c>
      <c r="E342" s="24" t="n">
        <f aca="false">F342-D342</f>
        <v>1302.38417836682</v>
      </c>
      <c r="F342" s="24" t="n">
        <f aca="false">F341</f>
        <v>1595.15266274653</v>
      </c>
      <c r="G342" s="24" t="n">
        <f aca="false">G341-E342</f>
        <v>43309.9562985414</v>
      </c>
      <c r="I342" s="23"/>
      <c r="J342" s="24"/>
      <c r="K342" s="24"/>
      <c r="L342" s="24"/>
      <c r="M342" s="24"/>
      <c r="O342" s="21" t="n">
        <f aca="false">O341</f>
        <v>330.666666666667</v>
      </c>
      <c r="P342" s="21" t="n">
        <f aca="false">P341</f>
        <v>150</v>
      </c>
      <c r="Q342" s="21" t="n">
        <f aca="false">D342+J342</f>
        <v>292.76848437971</v>
      </c>
      <c r="R342" s="21" t="n">
        <f aca="false">+K342+E342</f>
        <v>1302.38417836682</v>
      </c>
      <c r="S342" s="27" t="n">
        <f aca="false">+O342+P342+Q342+R342</f>
        <v>2075.8193294132</v>
      </c>
      <c r="T342" s="18" t="n">
        <f aca="false">+T341+E342+K342</f>
        <v>217940.043701459</v>
      </c>
      <c r="U342" s="21" t="n">
        <f aca="false">Q342/(1+$C$4/12)^B342</f>
        <v>32.6773783138138</v>
      </c>
      <c r="V342" s="21" t="n">
        <f aca="false">R342/(1+$C$4/12)^B342</f>
        <v>145.365716520298</v>
      </c>
      <c r="W342" s="18"/>
      <c r="X342" s="21" t="n">
        <f aca="false">W342/(1+$C$4/12)^$B342</f>
        <v>0</v>
      </c>
      <c r="Y342" s="18" t="n">
        <f aca="false">S342-W342</f>
        <v>2075.8193294132</v>
      </c>
      <c r="Z342" s="21" t="n">
        <f aca="false">Y342/(1+$C$4/12)^$B342</f>
        <v>231.69274412196</v>
      </c>
      <c r="AA342" s="21" t="n">
        <f aca="false">+U342+V342+AA341</f>
        <v>258293.023960812</v>
      </c>
    </row>
    <row r="343" customFormat="false" ht="12.75" hidden="false" customHeight="false" outlineLevel="0" collapsed="false">
      <c r="B343" s="29" t="n">
        <f aca="false">+B342+1</f>
        <v>331</v>
      </c>
      <c r="C343" s="23" t="n">
        <f aca="false">$C$3</f>
        <v>0.07875</v>
      </c>
      <c r="D343" s="24" t="n">
        <f aca="false">G342*C343/12</f>
        <v>284.221588209178</v>
      </c>
      <c r="E343" s="24" t="n">
        <f aca="false">F343-D343</f>
        <v>1310.93107453735</v>
      </c>
      <c r="F343" s="24" t="n">
        <f aca="false">F342</f>
        <v>1595.15266274653</v>
      </c>
      <c r="G343" s="24" t="n">
        <f aca="false">G342-E343</f>
        <v>41999.0252240041</v>
      </c>
      <c r="I343" s="23"/>
      <c r="J343" s="24"/>
      <c r="K343" s="24"/>
      <c r="L343" s="24"/>
      <c r="M343" s="24"/>
      <c r="O343" s="21" t="n">
        <f aca="false">O342</f>
        <v>330.666666666667</v>
      </c>
      <c r="P343" s="21" t="n">
        <f aca="false">P342</f>
        <v>150</v>
      </c>
      <c r="Q343" s="21" t="n">
        <f aca="false">D343+J343</f>
        <v>284.221588209178</v>
      </c>
      <c r="R343" s="21" t="n">
        <f aca="false">+K343+E343</f>
        <v>1310.93107453735</v>
      </c>
      <c r="S343" s="27" t="n">
        <f aca="false">+O343+P343+Q343+R343</f>
        <v>2075.8193294132</v>
      </c>
      <c r="T343" s="18" t="n">
        <f aca="false">+T342+E343+K343</f>
        <v>219250.974775996</v>
      </c>
      <c r="U343" s="21" t="n">
        <f aca="false">Q343/(1+$C$4/12)^B343</f>
        <v>31.5133269527974</v>
      </c>
      <c r="V343" s="21" t="n">
        <f aca="false">R343/(1+$C$4/12)^B343</f>
        <v>145.350674538042</v>
      </c>
      <c r="W343" s="18"/>
      <c r="X343" s="21" t="n">
        <f aca="false">W343/(1+$C$4/12)^$B343</f>
        <v>0</v>
      </c>
      <c r="Y343" s="18" t="n">
        <f aca="false">S343-W343</f>
        <v>2075.8193294132</v>
      </c>
      <c r="Z343" s="21" t="n">
        <f aca="false">Y343/(1+$C$4/12)^$B343</f>
        <v>230.15835508804</v>
      </c>
      <c r="AA343" s="21" t="n">
        <f aca="false">+U343+V343+AA342</f>
        <v>258469.887962303</v>
      </c>
    </row>
    <row r="344" customFormat="false" ht="12.75" hidden="false" customHeight="false" outlineLevel="0" collapsed="false">
      <c r="B344" s="29" t="n">
        <f aca="false">+B343+1</f>
        <v>332</v>
      </c>
      <c r="C344" s="23" t="n">
        <f aca="false">$C$3</f>
        <v>0.07875</v>
      </c>
      <c r="D344" s="24" t="n">
        <f aca="false">G343*C344/12</f>
        <v>275.618603032527</v>
      </c>
      <c r="E344" s="24" t="n">
        <f aca="false">F344-D344</f>
        <v>1319.53405971401</v>
      </c>
      <c r="F344" s="24" t="n">
        <f aca="false">F343</f>
        <v>1595.15266274653</v>
      </c>
      <c r="G344" s="24" t="n">
        <f aca="false">G343-E344</f>
        <v>40679.4911642901</v>
      </c>
      <c r="I344" s="23"/>
      <c r="J344" s="24"/>
      <c r="K344" s="24"/>
      <c r="L344" s="24"/>
      <c r="M344" s="24"/>
      <c r="O344" s="21" t="n">
        <f aca="false">O343</f>
        <v>330.666666666667</v>
      </c>
      <c r="P344" s="21" t="n">
        <f aca="false">P343</f>
        <v>150</v>
      </c>
      <c r="Q344" s="21" t="n">
        <f aca="false">D344+J344</f>
        <v>275.618603032527</v>
      </c>
      <c r="R344" s="21" t="n">
        <f aca="false">+K344+E344</f>
        <v>1319.53405971401</v>
      </c>
      <c r="S344" s="27" t="n">
        <f aca="false">+O344+P344+Q344+R344</f>
        <v>2075.8193294132</v>
      </c>
      <c r="T344" s="18" t="n">
        <f aca="false">+T343+E344+K344</f>
        <v>220570.50883571</v>
      </c>
      <c r="U344" s="21" t="n">
        <f aca="false">Q344/(1+$C$4/12)^B344</f>
        <v>30.3570826004717</v>
      </c>
      <c r="V344" s="21" t="n">
        <f aca="false">R344/(1+$C$4/12)^B344</f>
        <v>145.335634112283</v>
      </c>
      <c r="W344" s="18"/>
      <c r="X344" s="21" t="n">
        <f aca="false">W344/(1+$C$4/12)^$B344</f>
        <v>0</v>
      </c>
      <c r="Y344" s="18" t="n">
        <f aca="false">S344-W344</f>
        <v>2075.8193294132</v>
      </c>
      <c r="Z344" s="21" t="n">
        <f aca="false">Y344/(1+$C$4/12)^$B344</f>
        <v>228.634127570901</v>
      </c>
      <c r="AA344" s="21" t="n">
        <f aca="false">+U344+V344+AA343</f>
        <v>258645.580679015</v>
      </c>
    </row>
    <row r="345" customFormat="false" ht="12.75" hidden="false" customHeight="false" outlineLevel="0" collapsed="false">
      <c r="B345" s="29" t="n">
        <f aca="false">+B344+1</f>
        <v>333</v>
      </c>
      <c r="C345" s="23" t="n">
        <f aca="false">$C$3</f>
        <v>0.07875</v>
      </c>
      <c r="D345" s="24" t="n">
        <f aca="false">G344*C345/12</f>
        <v>266.959160765654</v>
      </c>
      <c r="E345" s="24" t="n">
        <f aca="false">F345-D345</f>
        <v>1328.19350198088</v>
      </c>
      <c r="F345" s="24" t="n">
        <f aca="false">F344</f>
        <v>1595.15266274653</v>
      </c>
      <c r="G345" s="24" t="n">
        <f aca="false">G344-E345</f>
        <v>39351.2976623092</v>
      </c>
      <c r="I345" s="23"/>
      <c r="J345" s="24"/>
      <c r="K345" s="24"/>
      <c r="L345" s="24"/>
      <c r="M345" s="24"/>
      <c r="O345" s="21" t="n">
        <f aca="false">O344</f>
        <v>330.666666666667</v>
      </c>
      <c r="P345" s="21" t="n">
        <f aca="false">P344</f>
        <v>150</v>
      </c>
      <c r="Q345" s="21" t="n">
        <f aca="false">D345+J345</f>
        <v>266.959160765654</v>
      </c>
      <c r="R345" s="21" t="n">
        <f aca="false">+K345+E345</f>
        <v>1328.19350198088</v>
      </c>
      <c r="S345" s="27" t="n">
        <f aca="false">+O345+P345+Q345+R345</f>
        <v>2075.8193294132</v>
      </c>
      <c r="T345" s="18" t="n">
        <f aca="false">+T344+E345+K345</f>
        <v>221898.702337691</v>
      </c>
      <c r="U345" s="21" t="n">
        <f aca="false">Q345/(1+$C$4/12)^B345</f>
        <v>29.2085935446455</v>
      </c>
      <c r="V345" s="21" t="n">
        <f aca="false">R345/(1+$C$4/12)^B345</f>
        <v>145.320595242859</v>
      </c>
      <c r="W345" s="18"/>
      <c r="X345" s="21" t="n">
        <f aca="false">W345/(1+$C$4/12)^$B345</f>
        <v>0</v>
      </c>
      <c r="Y345" s="18" t="n">
        <f aca="false">S345-W345</f>
        <v>2075.8193294132</v>
      </c>
      <c r="Z345" s="21" t="n">
        <f aca="false">Y345/(1+$C$4/12)^$B345</f>
        <v>227.119994275729</v>
      </c>
      <c r="AA345" s="21" t="n">
        <f aca="false">+U345+V345+AA344</f>
        <v>258820.109867803</v>
      </c>
    </row>
    <row r="346" customFormat="false" ht="12.75" hidden="false" customHeight="false" outlineLevel="0" collapsed="false">
      <c r="B346" s="29" t="n">
        <f aca="false">+B345+1</f>
        <v>334</v>
      </c>
      <c r="C346" s="23" t="n">
        <f aca="false">$C$3</f>
        <v>0.07875</v>
      </c>
      <c r="D346" s="24" t="n">
        <f aca="false">G345*C346/12</f>
        <v>258.242890908904</v>
      </c>
      <c r="E346" s="24" t="n">
        <f aca="false">F346-D346</f>
        <v>1336.90977183763</v>
      </c>
      <c r="F346" s="24" t="n">
        <f aca="false">F345</f>
        <v>1595.15266274653</v>
      </c>
      <c r="G346" s="24" t="n">
        <f aca="false">G345-E346</f>
        <v>38014.3878904715</v>
      </c>
      <c r="I346" s="23"/>
      <c r="J346" s="24"/>
      <c r="K346" s="24"/>
      <c r="L346" s="24"/>
      <c r="M346" s="24"/>
      <c r="O346" s="21" t="n">
        <f aca="false">O345</f>
        <v>330.666666666667</v>
      </c>
      <c r="P346" s="21" t="n">
        <f aca="false">P345</f>
        <v>150</v>
      </c>
      <c r="Q346" s="21" t="n">
        <f aca="false">D346+J346</f>
        <v>258.242890908904</v>
      </c>
      <c r="R346" s="21" t="n">
        <f aca="false">+K346+E346</f>
        <v>1336.90977183763</v>
      </c>
      <c r="S346" s="27" t="n">
        <f aca="false">+O346+P346+Q346+R346</f>
        <v>2075.8193294132</v>
      </c>
      <c r="T346" s="18" t="n">
        <f aca="false">+T345+E346+K346</f>
        <v>223235.612109528</v>
      </c>
      <c r="U346" s="21" t="n">
        <f aca="false">Q346/(1+$C$4/12)^B346</f>
        <v>28.0678084155936</v>
      </c>
      <c r="V346" s="21" t="n">
        <f aca="false">R346/(1+$C$4/12)^B346</f>
        <v>145.305557929609</v>
      </c>
      <c r="W346" s="18"/>
      <c r="X346" s="21" t="n">
        <f aca="false">W346/(1+$C$4/12)^$B346</f>
        <v>0</v>
      </c>
      <c r="Y346" s="18" t="n">
        <f aca="false">S346-W346</f>
        <v>2075.8193294132</v>
      </c>
      <c r="Z346" s="21" t="n">
        <f aca="false">Y346/(1+$C$4/12)^$B346</f>
        <v>225.615888353373</v>
      </c>
      <c r="AA346" s="21" t="n">
        <f aca="false">+U346+V346+AA345</f>
        <v>258993.483234148</v>
      </c>
    </row>
    <row r="347" customFormat="false" ht="12.75" hidden="false" customHeight="false" outlineLevel="0" collapsed="false">
      <c r="B347" s="29" t="n">
        <f aca="false">+B346+1</f>
        <v>335</v>
      </c>
      <c r="C347" s="23" t="n">
        <f aca="false">$C$3</f>
        <v>0.07875</v>
      </c>
      <c r="D347" s="24" t="n">
        <f aca="false">G346*C347/12</f>
        <v>249.46942053122</v>
      </c>
      <c r="E347" s="24" t="n">
        <f aca="false">F347-D347</f>
        <v>1345.68324221531</v>
      </c>
      <c r="F347" s="24" t="n">
        <f aca="false">F346</f>
        <v>1595.15266274653</v>
      </c>
      <c r="G347" s="24" t="n">
        <f aca="false">G346-E347</f>
        <v>36668.7046482562</v>
      </c>
      <c r="I347" s="23"/>
      <c r="J347" s="24"/>
      <c r="K347" s="24"/>
      <c r="L347" s="24"/>
      <c r="M347" s="24"/>
      <c r="O347" s="21" t="n">
        <f aca="false">O346</f>
        <v>330.666666666667</v>
      </c>
      <c r="P347" s="21" t="n">
        <f aca="false">P346</f>
        <v>150</v>
      </c>
      <c r="Q347" s="21" t="n">
        <f aca="false">D347+J347</f>
        <v>249.46942053122</v>
      </c>
      <c r="R347" s="21" t="n">
        <f aca="false">+K347+E347</f>
        <v>1345.68324221531</v>
      </c>
      <c r="S347" s="27" t="n">
        <f aca="false">+O347+P347+Q347+R347</f>
        <v>2075.8193294132</v>
      </c>
      <c r="T347" s="18" t="n">
        <f aca="false">+T346+E347+K347</f>
        <v>224581.295351744</v>
      </c>
      <c r="U347" s="21" t="n">
        <f aca="false">Q347/(1+$C$4/12)^B347</f>
        <v>26.9346761837886</v>
      </c>
      <c r="V347" s="21" t="n">
        <f aca="false">R347/(1+$C$4/12)^B347</f>
        <v>145.290522172373</v>
      </c>
      <c r="W347" s="18"/>
      <c r="X347" s="21" t="n">
        <f aca="false">W347/(1+$C$4/12)^$B347</f>
        <v>0</v>
      </c>
      <c r="Y347" s="18" t="n">
        <f aca="false">S347-W347</f>
        <v>2075.8193294132</v>
      </c>
      <c r="Z347" s="21" t="n">
        <f aca="false">Y347/(1+$C$4/12)^$B347</f>
        <v>224.121743397391</v>
      </c>
      <c r="AA347" s="21" t="n">
        <f aca="false">+U347+V347+AA346</f>
        <v>259165.708432504</v>
      </c>
    </row>
    <row r="348" customFormat="false" ht="12.75" hidden="false" customHeight="false" outlineLevel="0" collapsed="false">
      <c r="B348" s="29" t="n">
        <f aca="false">+B347+1</f>
        <v>336</v>
      </c>
      <c r="C348" s="23" t="n">
        <f aca="false">$C$3</f>
        <v>0.07875</v>
      </c>
      <c r="D348" s="24" t="n">
        <f aca="false">G347*C348/12</f>
        <v>240.638374254182</v>
      </c>
      <c r="E348" s="24" t="n">
        <f aca="false">F348-D348</f>
        <v>1354.51428849235</v>
      </c>
      <c r="F348" s="24" t="n">
        <f aca="false">F347</f>
        <v>1595.15266274653</v>
      </c>
      <c r="G348" s="24" t="n">
        <f aca="false">G347-E348</f>
        <v>35314.1903597639</v>
      </c>
      <c r="I348" s="23"/>
      <c r="J348" s="24"/>
      <c r="K348" s="24"/>
      <c r="L348" s="24"/>
      <c r="M348" s="24"/>
      <c r="O348" s="21" t="n">
        <f aca="false">O347</f>
        <v>330.666666666667</v>
      </c>
      <c r="P348" s="21" t="n">
        <f aca="false">P347</f>
        <v>150</v>
      </c>
      <c r="Q348" s="21" t="n">
        <f aca="false">D348+J348</f>
        <v>240.638374254182</v>
      </c>
      <c r="R348" s="21" t="n">
        <f aca="false">+K348+E348</f>
        <v>1354.51428849235</v>
      </c>
      <c r="S348" s="27" t="n">
        <f aca="false">+O348+P348+Q348+R348</f>
        <v>2075.8193294132</v>
      </c>
      <c r="T348" s="18" t="n">
        <f aca="false">+T347+E348+K348</f>
        <v>225935.809640236</v>
      </c>
      <c r="U348" s="21" t="n">
        <f aca="false">Q348/(1+$C$4/12)^B348</f>
        <v>25.8091461576481</v>
      </c>
      <c r="V348" s="21" t="n">
        <f aca="false">R348/(1+$C$4/12)^B348</f>
        <v>145.275487970989</v>
      </c>
      <c r="W348" s="15" t="n">
        <f aca="false">(SUM(O337:O348)+SUM(Q337:Q348))*0.35</f>
        <v>2599.10935765121</v>
      </c>
      <c r="X348" s="21" t="n">
        <f aca="false">W348/(1+$C$4/12)^$B348</f>
        <v>278.76182881985</v>
      </c>
      <c r="Y348" s="18" t="n">
        <f aca="false">S348-W348</f>
        <v>-523.290028238014</v>
      </c>
      <c r="Z348" s="21" t="n">
        <f aca="false">Y348/(1+$C$4/12)^$B348</f>
        <v>-56.1243353787328</v>
      </c>
      <c r="AA348" s="21" t="n">
        <f aca="false">+U348+V348+AA347</f>
        <v>259336.793066633</v>
      </c>
    </row>
    <row r="349" customFormat="false" ht="12.75" hidden="false" customHeight="false" outlineLevel="0" collapsed="false">
      <c r="A349" s="0" t="s">
        <v>67</v>
      </c>
      <c r="B349" s="29" t="n">
        <f aca="false">+B348+1</f>
        <v>337</v>
      </c>
      <c r="C349" s="23" t="n">
        <f aca="false">$C$3</f>
        <v>0.07875</v>
      </c>
      <c r="D349" s="24" t="n">
        <f aca="false">G348*C349/12</f>
        <v>231.749374235951</v>
      </c>
      <c r="E349" s="24" t="n">
        <f aca="false">F349-D349</f>
        <v>1363.40328851058</v>
      </c>
      <c r="F349" s="24" t="n">
        <f aca="false">F348</f>
        <v>1595.15266274653</v>
      </c>
      <c r="G349" s="24" t="n">
        <f aca="false">G348-E349</f>
        <v>33950.7870712533</v>
      </c>
      <c r="I349" s="23"/>
      <c r="J349" s="24"/>
      <c r="K349" s="24"/>
      <c r="L349" s="24"/>
      <c r="M349" s="24"/>
      <c r="O349" s="21" t="n">
        <f aca="false">O348</f>
        <v>330.666666666667</v>
      </c>
      <c r="P349" s="21" t="n">
        <f aca="false">P348</f>
        <v>150</v>
      </c>
      <c r="Q349" s="21" t="n">
        <f aca="false">D349+J349</f>
        <v>231.749374235951</v>
      </c>
      <c r="R349" s="21" t="n">
        <f aca="false">+K349+E349</f>
        <v>1363.40328851058</v>
      </c>
      <c r="S349" s="27" t="n">
        <f aca="false">+O349+P349+Q349+R349</f>
        <v>2075.8193294132</v>
      </c>
      <c r="T349" s="18" t="n">
        <f aca="false">+T348+E349+K349</f>
        <v>227299.212928747</v>
      </c>
      <c r="U349" s="21" t="n">
        <f aca="false">Q349/(1+$C$4/12)^B349</f>
        <v>24.6911679812965</v>
      </c>
      <c r="V349" s="21" t="n">
        <f aca="false">R349/(1+$C$4/12)^B349</f>
        <v>145.260455325297</v>
      </c>
      <c r="W349" s="18"/>
      <c r="X349" s="21" t="n">
        <f aca="false">W349/(1+$C$4/12)^$B349</f>
        <v>0</v>
      </c>
      <c r="Y349" s="18" t="n">
        <f aca="false">S349-W349</f>
        <v>2075.8193294132</v>
      </c>
      <c r="Z349" s="21" t="n">
        <f aca="false">Y349/(1+$C$4/12)^$B349</f>
        <v>221.163072954752</v>
      </c>
      <c r="AA349" s="21" t="n">
        <f aca="false">+U349+V349+AA348</f>
        <v>259506.744689939</v>
      </c>
    </row>
    <row r="350" customFormat="false" ht="12.75" hidden="false" customHeight="false" outlineLevel="0" collapsed="false">
      <c r="B350" s="29" t="n">
        <f aca="false">+B349+1</f>
        <v>338</v>
      </c>
      <c r="C350" s="23" t="n">
        <f aca="false">$C$3</f>
        <v>0.07875</v>
      </c>
      <c r="D350" s="24" t="n">
        <f aca="false">G349*C350/12</f>
        <v>222.8020401551</v>
      </c>
      <c r="E350" s="24" t="n">
        <f aca="false">F350-D350</f>
        <v>1372.35062259143</v>
      </c>
      <c r="F350" s="24" t="n">
        <f aca="false">F349</f>
        <v>1595.15266274653</v>
      </c>
      <c r="G350" s="24" t="n">
        <f aca="false">G349-E350</f>
        <v>32578.4364486619</v>
      </c>
      <c r="I350" s="23"/>
      <c r="J350" s="24"/>
      <c r="K350" s="24"/>
      <c r="L350" s="24"/>
      <c r="M350" s="24"/>
      <c r="O350" s="21" t="n">
        <f aca="false">O349</f>
        <v>330.666666666667</v>
      </c>
      <c r="P350" s="21" t="n">
        <f aca="false">P349</f>
        <v>150</v>
      </c>
      <c r="Q350" s="21" t="n">
        <f aca="false">D350+J350</f>
        <v>222.8020401551</v>
      </c>
      <c r="R350" s="21" t="n">
        <f aca="false">+K350+E350</f>
        <v>1372.35062259143</v>
      </c>
      <c r="S350" s="27" t="n">
        <f aca="false">+O350+P350+Q350+R350</f>
        <v>2075.8193294132</v>
      </c>
      <c r="T350" s="18" t="n">
        <f aca="false">+T349+E350+K350</f>
        <v>228671.563551338</v>
      </c>
      <c r="U350" s="21" t="n">
        <f aca="false">Q350/(1+$C$4/12)^B350</f>
        <v>23.580691632342</v>
      </c>
      <c r="V350" s="21" t="n">
        <f aca="false">R350/(1+$C$4/12)^B350</f>
        <v>145.245424235135</v>
      </c>
      <c r="W350" s="18"/>
      <c r="X350" s="21" t="n">
        <f aca="false">W350/(1+$C$4/12)^$B350</f>
        <v>0</v>
      </c>
      <c r="Y350" s="18" t="n">
        <f aca="false">S350-W350</f>
        <v>2075.8193294132</v>
      </c>
      <c r="Z350" s="21" t="n">
        <f aca="false">Y350/(1+$C$4/12)^$B350</f>
        <v>219.698416842469</v>
      </c>
      <c r="AA350" s="21" t="n">
        <f aca="false">+U350+V350+AA349</f>
        <v>259675.570805807</v>
      </c>
    </row>
    <row r="351" customFormat="false" ht="12.75" hidden="false" customHeight="false" outlineLevel="0" collapsed="false">
      <c r="B351" s="29" t="n">
        <f aca="false">+B350+1</f>
        <v>339</v>
      </c>
      <c r="C351" s="23" t="n">
        <f aca="false">$C$3</f>
        <v>0.07875</v>
      </c>
      <c r="D351" s="24" t="n">
        <f aca="false">G350*C351/12</f>
        <v>213.795989194344</v>
      </c>
      <c r="E351" s="24" t="n">
        <f aca="false">F351-D351</f>
        <v>1381.35667355219</v>
      </c>
      <c r="F351" s="24" t="n">
        <f aca="false">F350</f>
        <v>1595.15266274653</v>
      </c>
      <c r="G351" s="24" t="n">
        <f aca="false">G350-E351</f>
        <v>31197.0797751097</v>
      </c>
      <c r="I351" s="23"/>
      <c r="J351" s="24"/>
      <c r="K351" s="24"/>
      <c r="L351" s="24"/>
      <c r="M351" s="24"/>
      <c r="O351" s="21" t="n">
        <f aca="false">O350</f>
        <v>330.666666666667</v>
      </c>
      <c r="P351" s="21" t="n">
        <f aca="false">P350</f>
        <v>150</v>
      </c>
      <c r="Q351" s="21" t="n">
        <f aca="false">D351+J351</f>
        <v>213.795989194344</v>
      </c>
      <c r="R351" s="21" t="n">
        <f aca="false">+K351+E351</f>
        <v>1381.35667355219</v>
      </c>
      <c r="S351" s="27" t="n">
        <f aca="false">+O351+P351+Q351+R351</f>
        <v>2075.8193294132</v>
      </c>
      <c r="T351" s="18" t="n">
        <f aca="false">+T350+E351+K351</f>
        <v>230052.92022489</v>
      </c>
      <c r="U351" s="21" t="n">
        <f aca="false">Q351/(1+$C$4/12)^B351</f>
        <v>22.4776674196678</v>
      </c>
      <c r="V351" s="21" t="n">
        <f aca="false">R351/(1+$C$4/12)^B351</f>
        <v>145.230394700343</v>
      </c>
      <c r="W351" s="18"/>
      <c r="X351" s="21" t="n">
        <f aca="false">W351/(1+$C$4/12)^$B351</f>
        <v>0</v>
      </c>
      <c r="Y351" s="18" t="n">
        <f aca="false">S351-W351</f>
        <v>2075.8193294132</v>
      </c>
      <c r="Z351" s="21" t="n">
        <f aca="false">Y351/(1+$C$4/12)^$B351</f>
        <v>218.243460439538</v>
      </c>
      <c r="AA351" s="21" t="n">
        <f aca="false">+U351+V351+AA350</f>
        <v>259843.278867927</v>
      </c>
    </row>
    <row r="352" customFormat="false" ht="12.75" hidden="false" customHeight="false" outlineLevel="0" collapsed="false">
      <c r="B352" s="29" t="n">
        <f aca="false">+B351+1</f>
        <v>340</v>
      </c>
      <c r="C352" s="23" t="n">
        <f aca="false">$C$3</f>
        <v>0.07875</v>
      </c>
      <c r="D352" s="24" t="n">
        <f aca="false">G351*C352/12</f>
        <v>204.730836024157</v>
      </c>
      <c r="E352" s="24" t="n">
        <f aca="false">F352-D352</f>
        <v>1390.42182672237</v>
      </c>
      <c r="F352" s="24" t="n">
        <f aca="false">F351</f>
        <v>1595.15266274653</v>
      </c>
      <c r="G352" s="24" t="n">
        <f aca="false">G351-E352</f>
        <v>29806.6579483873</v>
      </c>
      <c r="I352" s="23"/>
      <c r="J352" s="24"/>
      <c r="K352" s="24"/>
      <c r="L352" s="24"/>
      <c r="M352" s="24"/>
      <c r="O352" s="21" t="n">
        <f aca="false">O351</f>
        <v>330.666666666667</v>
      </c>
      <c r="P352" s="21" t="n">
        <f aca="false">P351</f>
        <v>150</v>
      </c>
      <c r="Q352" s="21" t="n">
        <f aca="false">D352+J352</f>
        <v>204.730836024157</v>
      </c>
      <c r="R352" s="21" t="n">
        <f aca="false">+K352+E352</f>
        <v>1390.42182672237</v>
      </c>
      <c r="S352" s="27" t="n">
        <f aca="false">+O352+P352+Q352+R352</f>
        <v>2075.8193294132</v>
      </c>
      <c r="T352" s="18" t="n">
        <f aca="false">+T351+E352+K352</f>
        <v>231443.342051613</v>
      </c>
      <c r="U352" s="21" t="n">
        <f aca="false">Q352/(1+$C$4/12)^B352</f>
        <v>21.3820459812385</v>
      </c>
      <c r="V352" s="21" t="n">
        <f aca="false">R352/(1+$C$4/12)^B352</f>
        <v>145.215366720759</v>
      </c>
      <c r="W352" s="18"/>
      <c r="X352" s="21" t="n">
        <f aca="false">W352/(1+$C$4/12)^$B352</f>
        <v>0</v>
      </c>
      <c r="Y352" s="18" t="n">
        <f aca="false">S352-W352</f>
        <v>2075.8193294132</v>
      </c>
      <c r="Z352" s="21" t="n">
        <f aca="false">Y352/(1+$C$4/12)^$B352</f>
        <v>216.798139509475</v>
      </c>
      <c r="AA352" s="21" t="n">
        <f aca="false">+U352+V352+AA351</f>
        <v>260009.876280629</v>
      </c>
    </row>
    <row r="353" customFormat="false" ht="12.75" hidden="false" customHeight="false" outlineLevel="0" collapsed="false">
      <c r="B353" s="29" t="n">
        <f aca="false">+B352+1</f>
        <v>341</v>
      </c>
      <c r="C353" s="23" t="n">
        <f aca="false">$C$3</f>
        <v>0.07875</v>
      </c>
      <c r="D353" s="24" t="n">
        <f aca="false">G352*C353/12</f>
        <v>195.606192786292</v>
      </c>
      <c r="E353" s="24" t="n">
        <f aca="false">F353-D353</f>
        <v>1399.54646996024</v>
      </c>
      <c r="F353" s="24" t="n">
        <f aca="false">F352</f>
        <v>1595.15266274653</v>
      </c>
      <c r="G353" s="24" t="n">
        <f aca="false">G352-E353</f>
        <v>28407.1114784271</v>
      </c>
      <c r="I353" s="23"/>
      <c r="J353" s="24"/>
      <c r="K353" s="24"/>
      <c r="L353" s="24"/>
      <c r="M353" s="24"/>
      <c r="O353" s="21" t="n">
        <f aca="false">O352</f>
        <v>330.666666666667</v>
      </c>
      <c r="P353" s="21" t="n">
        <f aca="false">P352</f>
        <v>150</v>
      </c>
      <c r="Q353" s="21" t="n">
        <f aca="false">D353+J353</f>
        <v>195.606192786292</v>
      </c>
      <c r="R353" s="21" t="n">
        <f aca="false">+K353+E353</f>
        <v>1399.54646996024</v>
      </c>
      <c r="S353" s="27" t="n">
        <f aca="false">+O353+P353+Q353+R353</f>
        <v>2075.8193294132</v>
      </c>
      <c r="T353" s="18" t="n">
        <f aca="false">+T352+E353+K353</f>
        <v>232842.888521573</v>
      </c>
      <c r="U353" s="21" t="n">
        <f aca="false">Q353/(1+$C$4/12)^B353</f>
        <v>20.2937782819208</v>
      </c>
      <c r="V353" s="21" t="n">
        <f aca="false">R353/(1+$C$4/12)^B353</f>
        <v>145.200340296222</v>
      </c>
      <c r="W353" s="18"/>
      <c r="X353" s="21" t="n">
        <f aca="false">W353/(1+$C$4/12)^$B353</f>
        <v>0</v>
      </c>
      <c r="Y353" s="18" t="n">
        <f aca="false">S353-W353</f>
        <v>2075.8193294132</v>
      </c>
      <c r="Z353" s="21" t="n">
        <f aca="false">Y353/(1+$C$4/12)^$B353</f>
        <v>215.362390241201</v>
      </c>
      <c r="AA353" s="21" t="n">
        <f aca="false">+U353+V353+AA352</f>
        <v>260175.370399207</v>
      </c>
    </row>
    <row r="354" customFormat="false" ht="12.75" hidden="false" customHeight="false" outlineLevel="0" collapsed="false">
      <c r="B354" s="29" t="n">
        <f aca="false">+B353+1</f>
        <v>342</v>
      </c>
      <c r="C354" s="23" t="n">
        <f aca="false">$C$3</f>
        <v>0.07875</v>
      </c>
      <c r="D354" s="24" t="n">
        <f aca="false">G353*C354/12</f>
        <v>186.421669077178</v>
      </c>
      <c r="E354" s="24" t="n">
        <f aca="false">F354-D354</f>
        <v>1408.73099366935</v>
      </c>
      <c r="F354" s="24" t="n">
        <f aca="false">F353</f>
        <v>1595.15266274653</v>
      </c>
      <c r="G354" s="24" t="n">
        <f aca="false">G353-E354</f>
        <v>26998.3804847577</v>
      </c>
      <c r="I354" s="23"/>
      <c r="J354" s="24"/>
      <c r="K354" s="24"/>
      <c r="L354" s="24"/>
      <c r="M354" s="24"/>
      <c r="O354" s="21" t="n">
        <f aca="false">O353</f>
        <v>330.666666666667</v>
      </c>
      <c r="P354" s="21" t="n">
        <f aca="false">P353</f>
        <v>150</v>
      </c>
      <c r="Q354" s="21" t="n">
        <f aca="false">D354+J354</f>
        <v>186.421669077178</v>
      </c>
      <c r="R354" s="21" t="n">
        <f aca="false">+K354+E354</f>
        <v>1408.73099366935</v>
      </c>
      <c r="S354" s="27" t="n">
        <f aca="false">+O354+P354+Q354+R354</f>
        <v>2075.8193294132</v>
      </c>
      <c r="T354" s="18" t="n">
        <f aca="false">+T353+E354+K354</f>
        <v>234251.619515242</v>
      </c>
      <c r="U354" s="21" t="n">
        <f aca="false">Q354/(1+$C$4/12)^B354</f>
        <v>19.212815611318</v>
      </c>
      <c r="V354" s="21" t="n">
        <f aca="false">R354/(1+$C$4/12)^B354</f>
        <v>145.185315426572</v>
      </c>
      <c r="W354" s="18"/>
      <c r="X354" s="21" t="n">
        <f aca="false">W354/(1+$C$4/12)^$B354</f>
        <v>0</v>
      </c>
      <c r="Y354" s="18" t="n">
        <f aca="false">S354-W354</f>
        <v>2075.8193294132</v>
      </c>
      <c r="Z354" s="21" t="n">
        <f aca="false">Y354/(1+$C$4/12)^$B354</f>
        <v>213.936149246226</v>
      </c>
      <c r="AA354" s="21" t="n">
        <f aca="false">+U354+V354+AA353</f>
        <v>260339.768530245</v>
      </c>
    </row>
    <row r="355" customFormat="false" ht="12.75" hidden="false" customHeight="false" outlineLevel="0" collapsed="false">
      <c r="B355" s="29" t="n">
        <f aca="false">+B354+1</f>
        <v>343</v>
      </c>
      <c r="C355" s="23" t="n">
        <f aca="false">$C$3</f>
        <v>0.07875</v>
      </c>
      <c r="D355" s="24" t="n">
        <f aca="false">G354*C355/12</f>
        <v>177.176871931223</v>
      </c>
      <c r="E355" s="24" t="n">
        <f aca="false">F355-D355</f>
        <v>1417.97579081531</v>
      </c>
      <c r="F355" s="24" t="n">
        <f aca="false">F354</f>
        <v>1595.15266274653</v>
      </c>
      <c r="G355" s="24" t="n">
        <f aca="false">G354-E355</f>
        <v>25580.4046939424</v>
      </c>
      <c r="I355" s="23"/>
      <c r="J355" s="24"/>
      <c r="K355" s="24"/>
      <c r="L355" s="24"/>
      <c r="M355" s="24"/>
      <c r="O355" s="21" t="n">
        <f aca="false">O354</f>
        <v>330.666666666667</v>
      </c>
      <c r="P355" s="21" t="n">
        <f aca="false">P354</f>
        <v>150</v>
      </c>
      <c r="Q355" s="21" t="n">
        <f aca="false">D355+J355</f>
        <v>177.176871931223</v>
      </c>
      <c r="R355" s="21" t="n">
        <f aca="false">+K355+E355</f>
        <v>1417.97579081531</v>
      </c>
      <c r="S355" s="27" t="n">
        <f aca="false">+O355+P355+Q355+R355</f>
        <v>2075.8193294132</v>
      </c>
      <c r="T355" s="18" t="n">
        <f aca="false">+T354+E355+K355</f>
        <v>235669.595306058</v>
      </c>
      <c r="U355" s="21" t="n">
        <f aca="false">Q355/(1+$C$4/12)^B355</f>
        <v>18.1391095816203</v>
      </c>
      <c r="V355" s="21" t="n">
        <f aca="false">R355/(1+$C$4/12)^B355</f>
        <v>145.170292111648</v>
      </c>
      <c r="W355" s="18"/>
      <c r="X355" s="21" t="n">
        <f aca="false">W355/(1+$C$4/12)^$B355</f>
        <v>0</v>
      </c>
      <c r="Y355" s="18" t="n">
        <f aca="false">S355-W355</f>
        <v>2075.8193294132</v>
      </c>
      <c r="Z355" s="21" t="n">
        <f aca="false">Y355/(1+$C$4/12)^$B355</f>
        <v>212.519353555853</v>
      </c>
      <c r="AA355" s="21" t="n">
        <f aca="false">+U355+V355+AA354</f>
        <v>260503.077931938</v>
      </c>
    </row>
    <row r="356" customFormat="false" ht="12.75" hidden="false" customHeight="false" outlineLevel="0" collapsed="false">
      <c r="B356" s="29" t="n">
        <f aca="false">+B355+1</f>
        <v>344</v>
      </c>
      <c r="C356" s="23" t="n">
        <f aca="false">$C$3</f>
        <v>0.07875</v>
      </c>
      <c r="D356" s="24" t="n">
        <f aca="false">G355*C356/12</f>
        <v>167.871405803997</v>
      </c>
      <c r="E356" s="24" t="n">
        <f aca="false">F356-D356</f>
        <v>1427.28125694253</v>
      </c>
      <c r="F356" s="24" t="n">
        <f aca="false">F355</f>
        <v>1595.15266274653</v>
      </c>
      <c r="G356" s="24" t="n">
        <f aca="false">G355-E356</f>
        <v>24153.1234369999</v>
      </c>
      <c r="I356" s="23"/>
      <c r="J356" s="24"/>
      <c r="K356" s="24"/>
      <c r="L356" s="24"/>
      <c r="M356" s="24"/>
      <c r="O356" s="21" t="n">
        <f aca="false">O355</f>
        <v>330.666666666667</v>
      </c>
      <c r="P356" s="21" t="n">
        <f aca="false">P355</f>
        <v>150</v>
      </c>
      <c r="Q356" s="21" t="n">
        <f aca="false">D356+J356</f>
        <v>167.871405803997</v>
      </c>
      <c r="R356" s="21" t="n">
        <f aca="false">+K356+E356</f>
        <v>1427.28125694253</v>
      </c>
      <c r="S356" s="27" t="n">
        <f aca="false">+O356+P356+Q356+R356</f>
        <v>2075.8193294132</v>
      </c>
      <c r="T356" s="18" t="n">
        <f aca="false">+T355+E356+K356</f>
        <v>237096.876563</v>
      </c>
      <c r="U356" s="21" t="n">
        <f aca="false">Q356/(1+$C$4/12)^B356</f>
        <v>17.0726121254679</v>
      </c>
      <c r="V356" s="21" t="n">
        <f aca="false">R356/(1+$C$4/12)^B356</f>
        <v>145.155270351289</v>
      </c>
      <c r="W356" s="18"/>
      <c r="X356" s="21" t="n">
        <f aca="false">W356/(1+$C$4/12)^$B356</f>
        <v>0</v>
      </c>
      <c r="Y356" s="18" t="n">
        <f aca="false">S356-W356</f>
        <v>2075.8193294132</v>
      </c>
      <c r="Z356" s="21" t="n">
        <f aca="false">Y356/(1+$C$4/12)^$B356</f>
        <v>211.111940618397</v>
      </c>
      <c r="AA356" s="21" t="n">
        <f aca="false">+U356+V356+AA355</f>
        <v>260665.305814415</v>
      </c>
    </row>
    <row r="357" customFormat="false" ht="12.75" hidden="false" customHeight="false" outlineLevel="0" collapsed="false">
      <c r="B357" s="29" t="n">
        <f aca="false">+B356+1</f>
        <v>345</v>
      </c>
      <c r="C357" s="23" t="n">
        <f aca="false">$C$3</f>
        <v>0.07875</v>
      </c>
      <c r="D357" s="24" t="n">
        <f aca="false">G356*C357/12</f>
        <v>158.504872555312</v>
      </c>
      <c r="E357" s="24" t="n">
        <f aca="false">F357-D357</f>
        <v>1436.64779019122</v>
      </c>
      <c r="F357" s="24" t="n">
        <f aca="false">F356</f>
        <v>1595.15266274653</v>
      </c>
      <c r="G357" s="24" t="n">
        <f aca="false">G356-E357</f>
        <v>22716.4756468087</v>
      </c>
      <c r="I357" s="23"/>
      <c r="J357" s="24"/>
      <c r="K357" s="24"/>
      <c r="L357" s="24"/>
      <c r="M357" s="24"/>
      <c r="O357" s="21" t="n">
        <f aca="false">O356</f>
        <v>330.666666666667</v>
      </c>
      <c r="P357" s="21" t="n">
        <f aca="false">P356</f>
        <v>150</v>
      </c>
      <c r="Q357" s="21" t="n">
        <f aca="false">D357+J357</f>
        <v>158.504872555312</v>
      </c>
      <c r="R357" s="21" t="n">
        <f aca="false">+K357+E357</f>
        <v>1436.64779019122</v>
      </c>
      <c r="S357" s="27" t="n">
        <f aca="false">+O357+P357+Q357+R357</f>
        <v>2075.8193294132</v>
      </c>
      <c r="T357" s="18" t="n">
        <f aca="false">+T356+E357+K357</f>
        <v>238533.524353191</v>
      </c>
      <c r="U357" s="21" t="n">
        <f aca="false">Q357/(1+$C$4/12)^B357</f>
        <v>16.0132754938287</v>
      </c>
      <c r="V357" s="21" t="n">
        <f aca="false">R357/(1+$C$4/12)^B357</f>
        <v>145.140250145334</v>
      </c>
      <c r="W357" s="18"/>
      <c r="X357" s="21" t="n">
        <f aca="false">W357/(1+$C$4/12)^$B357</f>
        <v>0</v>
      </c>
      <c r="Y357" s="18" t="n">
        <f aca="false">S357-W357</f>
        <v>2075.8193294132</v>
      </c>
      <c r="Z357" s="21" t="n">
        <f aca="false">Y357/(1+$C$4/12)^$B357</f>
        <v>209.713848296421</v>
      </c>
      <c r="AA357" s="21" t="n">
        <f aca="false">+U357+V357+AA356</f>
        <v>260826.459340054</v>
      </c>
    </row>
    <row r="358" customFormat="false" ht="12.75" hidden="false" customHeight="false" outlineLevel="0" collapsed="false">
      <c r="B358" s="29" t="n">
        <f aca="false">+B357+1</f>
        <v>346</v>
      </c>
      <c r="C358" s="23" t="n">
        <f aca="false">$C$3</f>
        <v>0.07875</v>
      </c>
      <c r="D358" s="24" t="n">
        <f aca="false">G357*C358/12</f>
        <v>149.076871432182</v>
      </c>
      <c r="E358" s="24" t="n">
        <f aca="false">F358-D358</f>
        <v>1446.07579131435</v>
      </c>
      <c r="F358" s="24" t="n">
        <f aca="false">F357</f>
        <v>1595.15266274653</v>
      </c>
      <c r="G358" s="24" t="n">
        <f aca="false">G357-E358</f>
        <v>21270.3998554943</v>
      </c>
      <c r="I358" s="23"/>
      <c r="J358" s="24"/>
      <c r="K358" s="24"/>
      <c r="L358" s="24"/>
      <c r="M358" s="24"/>
      <c r="O358" s="21" t="n">
        <f aca="false">O357</f>
        <v>330.666666666667</v>
      </c>
      <c r="P358" s="21" t="n">
        <f aca="false">P357</f>
        <v>150</v>
      </c>
      <c r="Q358" s="21" t="n">
        <f aca="false">D358+J358</f>
        <v>149.076871432182</v>
      </c>
      <c r="R358" s="21" t="n">
        <f aca="false">+K358+E358</f>
        <v>1446.07579131435</v>
      </c>
      <c r="S358" s="27" t="n">
        <f aca="false">+O358+P358+Q358+R358</f>
        <v>2075.8193294132</v>
      </c>
      <c r="T358" s="18" t="n">
        <f aca="false">+T357+E358+K358</f>
        <v>239979.600144506</v>
      </c>
      <c r="U358" s="21" t="n">
        <f aca="false">Q358/(1+$C$4/12)^B358</f>
        <v>14.9610522538906</v>
      </c>
      <c r="V358" s="21" t="n">
        <f aca="false">R358/(1+$C$4/12)^B358</f>
        <v>145.125231493622</v>
      </c>
      <c r="W358" s="18"/>
      <c r="X358" s="21" t="n">
        <f aca="false">W358/(1+$C$4/12)^$B358</f>
        <v>0</v>
      </c>
      <c r="Y358" s="18" t="n">
        <f aca="false">S358-W358</f>
        <v>2075.8193294132</v>
      </c>
      <c r="Z358" s="21" t="n">
        <f aca="false">Y358/(1+$C$4/12)^$B358</f>
        <v>208.325014863995</v>
      </c>
      <c r="AA358" s="21" t="n">
        <f aca="false">+U358+V358+AA357</f>
        <v>260986.545623802</v>
      </c>
    </row>
    <row r="359" customFormat="false" ht="12.75" hidden="false" customHeight="false" outlineLevel="0" collapsed="false">
      <c r="B359" s="29" t="n">
        <f aca="false">+B358+1</f>
        <v>347</v>
      </c>
      <c r="C359" s="23" t="n">
        <f aca="false">$C$3</f>
        <v>0.07875</v>
      </c>
      <c r="D359" s="24" t="n">
        <f aca="false">G358*C359/12</f>
        <v>139.586999051681</v>
      </c>
      <c r="E359" s="24" t="n">
        <f aca="false">F359-D359</f>
        <v>1455.56566369485</v>
      </c>
      <c r="F359" s="24" t="n">
        <f aca="false">F358</f>
        <v>1595.15266274653</v>
      </c>
      <c r="G359" s="24" t="n">
        <f aca="false">G358-E359</f>
        <v>19814.8341917995</v>
      </c>
      <c r="I359" s="23"/>
      <c r="J359" s="24"/>
      <c r="K359" s="24"/>
      <c r="L359" s="24"/>
      <c r="M359" s="24"/>
      <c r="O359" s="21" t="n">
        <f aca="false">O358</f>
        <v>330.666666666667</v>
      </c>
      <c r="P359" s="21" t="n">
        <f aca="false">P358</f>
        <v>150</v>
      </c>
      <c r="Q359" s="21" t="n">
        <f aca="false">D359+J359</f>
        <v>139.586999051681</v>
      </c>
      <c r="R359" s="21" t="n">
        <f aca="false">+K359+E359</f>
        <v>1455.56566369485</v>
      </c>
      <c r="S359" s="27" t="n">
        <f aca="false">+O359+P359+Q359+R359</f>
        <v>2075.8193294132</v>
      </c>
      <c r="T359" s="18" t="n">
        <f aca="false">+T358+E359+K359</f>
        <v>241435.165808201</v>
      </c>
      <c r="U359" s="21" t="n">
        <f aca="false">Q359/(1+$C$4/12)^B359</f>
        <v>13.9158952869673</v>
      </c>
      <c r="V359" s="21" t="n">
        <f aca="false">R359/(1+$C$4/12)^B359</f>
        <v>145.110214395992</v>
      </c>
      <c r="W359" s="18"/>
      <c r="X359" s="21" t="n">
        <f aca="false">W359/(1+$C$4/12)^$B359</f>
        <v>0</v>
      </c>
      <c r="Y359" s="18" t="n">
        <f aca="false">S359-W359</f>
        <v>2075.8193294132</v>
      </c>
      <c r="Z359" s="21" t="n">
        <f aca="false">Y359/(1+$C$4/12)^$B359</f>
        <v>206.945379003968</v>
      </c>
      <c r="AA359" s="21" t="n">
        <f aca="false">+U359+V359+AA358</f>
        <v>261145.571733485</v>
      </c>
    </row>
    <row r="360" customFormat="false" ht="12.75" hidden="false" customHeight="false" outlineLevel="0" collapsed="false">
      <c r="B360" s="29" t="n">
        <f aca="false">+B359+1</f>
        <v>348</v>
      </c>
      <c r="C360" s="23" t="n">
        <f aca="false">$C$3</f>
        <v>0.07875</v>
      </c>
      <c r="D360" s="24" t="n">
        <f aca="false">G359*C360/12</f>
        <v>130.034849383684</v>
      </c>
      <c r="E360" s="24" t="n">
        <f aca="false">F360-D360</f>
        <v>1465.11781336285</v>
      </c>
      <c r="F360" s="24" t="n">
        <f aca="false">F359</f>
        <v>1595.15266274653</v>
      </c>
      <c r="G360" s="24" t="n">
        <f aca="false">G359-E360</f>
        <v>18349.7163784366</v>
      </c>
      <c r="I360" s="23"/>
      <c r="J360" s="24"/>
      <c r="K360" s="24"/>
      <c r="L360" s="24"/>
      <c r="M360" s="24"/>
      <c r="O360" s="21" t="n">
        <f aca="false">O359</f>
        <v>330.666666666667</v>
      </c>
      <c r="P360" s="21" t="n">
        <f aca="false">P359</f>
        <v>150</v>
      </c>
      <c r="Q360" s="21" t="n">
        <f aca="false">D360+J360</f>
        <v>130.034849383684</v>
      </c>
      <c r="R360" s="21" t="n">
        <f aca="false">+K360+E360</f>
        <v>1465.11781336285</v>
      </c>
      <c r="S360" s="27" t="n">
        <f aca="false">+O360+P360+Q360+R360</f>
        <v>2075.8193294132</v>
      </c>
      <c r="T360" s="18" t="n">
        <f aca="false">+T359+E360+K360</f>
        <v>242900.283621563</v>
      </c>
      <c r="U360" s="21" t="n">
        <f aca="false">Q360/(1+$C$4/12)^B360</f>
        <v>12.8777577864175</v>
      </c>
      <c r="V360" s="21" t="n">
        <f aca="false">R360/(1+$C$4/12)^B360</f>
        <v>145.095198852284</v>
      </c>
      <c r="W360" s="15" t="n">
        <f aca="false">(SUM(O349:O360)+SUM(Q349:Q360))*0.35</f>
        <v>2150.87529007088</v>
      </c>
      <c r="X360" s="21" t="n">
        <f aca="false">W360/(1+$C$4/12)^$B360</f>
        <v>213.007906308221</v>
      </c>
      <c r="Y360" s="18" t="n">
        <f aca="false">S360-W360</f>
        <v>-75.0559606576862</v>
      </c>
      <c r="Z360" s="21" t="n">
        <f aca="false">Y360/(1+$C$4/12)^$B360</f>
        <v>-7.43302650295407</v>
      </c>
      <c r="AA360" s="21" t="n">
        <f aca="false">+U360+V360+AA359</f>
        <v>261303.544690123</v>
      </c>
    </row>
    <row r="361" customFormat="false" ht="12.75" hidden="false" customHeight="false" outlineLevel="0" collapsed="false">
      <c r="A361" s="0" t="s">
        <v>68</v>
      </c>
      <c r="B361" s="29" t="n">
        <f aca="false">+B360+1</f>
        <v>349</v>
      </c>
      <c r="C361" s="23" t="n">
        <f aca="false">$C$3</f>
        <v>0.07875</v>
      </c>
      <c r="D361" s="24" t="n">
        <f aca="false">G360*C361/12</f>
        <v>120.42001373349</v>
      </c>
      <c r="E361" s="24" t="n">
        <f aca="false">F361-D361</f>
        <v>1474.73264901304</v>
      </c>
      <c r="F361" s="24" t="n">
        <f aca="false">F360</f>
        <v>1595.15266274653</v>
      </c>
      <c r="G361" s="24" t="n">
        <f aca="false">G360-E361</f>
        <v>16874.9837294236</v>
      </c>
      <c r="I361" s="23"/>
      <c r="J361" s="24"/>
      <c r="K361" s="24"/>
      <c r="L361" s="24"/>
      <c r="M361" s="24"/>
      <c r="O361" s="21" t="n">
        <f aca="false">O360</f>
        <v>330.666666666667</v>
      </c>
      <c r="P361" s="21" t="n">
        <f aca="false">P360</f>
        <v>150</v>
      </c>
      <c r="Q361" s="21" t="n">
        <f aca="false">D361+J361</f>
        <v>120.42001373349</v>
      </c>
      <c r="R361" s="21" t="n">
        <f aca="false">+K361+E361</f>
        <v>1474.73264901304</v>
      </c>
      <c r="S361" s="27" t="n">
        <f aca="false">+O361+P361+Q361+R361</f>
        <v>2075.8193294132</v>
      </c>
      <c r="T361" s="18" t="n">
        <f aca="false">+T360+E361+K361</f>
        <v>244375.016270576</v>
      </c>
      <c r="U361" s="21" t="n">
        <f aca="false">Q361/(1+$C$4/12)^B361</f>
        <v>11.8465932555789</v>
      </c>
      <c r="V361" s="21" t="n">
        <f aca="false">R361/(1+$C$4/12)^B361</f>
        <v>145.080184862336</v>
      </c>
      <c r="W361" s="18"/>
      <c r="X361" s="21" t="n">
        <f aca="false">W361/(1+$C$4/12)^$B361</f>
        <v>0</v>
      </c>
      <c r="Y361" s="18" t="n">
        <f aca="false">S361-W361</f>
        <v>2075.8193294132</v>
      </c>
      <c r="Z361" s="21" t="n">
        <f aca="false">Y361/(1+$C$4/12)^$B361</f>
        <v>204.213456760198</v>
      </c>
      <c r="AA361" s="21" t="n">
        <f aca="false">+U361+V361+AA360</f>
        <v>261460.471468241</v>
      </c>
    </row>
    <row r="362" customFormat="false" ht="12.75" hidden="false" customHeight="false" outlineLevel="0" collapsed="false">
      <c r="B362" s="29" t="n">
        <f aca="false">+B361+1</f>
        <v>350</v>
      </c>
      <c r="C362" s="23" t="n">
        <f aca="false">$C$3</f>
        <v>0.07875</v>
      </c>
      <c r="D362" s="24" t="n">
        <f aca="false">G361*C362/12</f>
        <v>110.742080724342</v>
      </c>
      <c r="E362" s="24" t="n">
        <f aca="false">F362-D362</f>
        <v>1484.41058202219</v>
      </c>
      <c r="F362" s="24" t="n">
        <f aca="false">F361</f>
        <v>1595.15266274653</v>
      </c>
      <c r="G362" s="24" t="n">
        <f aca="false">G361-E362</f>
        <v>15390.5731474014</v>
      </c>
      <c r="I362" s="23"/>
      <c r="J362" s="24"/>
      <c r="K362" s="24"/>
      <c r="L362" s="24"/>
      <c r="M362" s="24"/>
      <c r="O362" s="21" t="n">
        <f aca="false">O361</f>
        <v>330.666666666667</v>
      </c>
      <c r="P362" s="21" t="n">
        <f aca="false">P361</f>
        <v>150</v>
      </c>
      <c r="Q362" s="21" t="n">
        <f aca="false">D362+J362</f>
        <v>110.742080724342</v>
      </c>
      <c r="R362" s="21" t="n">
        <f aca="false">+K362+E362</f>
        <v>1484.41058202219</v>
      </c>
      <c r="S362" s="27" t="n">
        <f aca="false">+O362+P362+Q362+R362</f>
        <v>2075.8193294132</v>
      </c>
      <c r="T362" s="18" t="n">
        <f aca="false">+T361+E362+K362</f>
        <v>245859.426852599</v>
      </c>
      <c r="U362" s="21" t="n">
        <f aca="false">Q362/(1+$C$4/12)^B362</f>
        <v>10.822355505715</v>
      </c>
      <c r="V362" s="21" t="n">
        <f aca="false">R362/(1+$C$4/12)^B362</f>
        <v>145.065172425989</v>
      </c>
      <c r="W362" s="18"/>
      <c r="X362" s="21" t="n">
        <f aca="false">W362/(1+$C$4/12)^$B362</f>
        <v>0</v>
      </c>
      <c r="Y362" s="18" t="n">
        <f aca="false">S362-W362</f>
        <v>2075.8193294132</v>
      </c>
      <c r="Z362" s="21" t="n">
        <f aca="false">Y362/(1+$C$4/12)^$B362</f>
        <v>202.861049761787</v>
      </c>
      <c r="AA362" s="21" t="n">
        <f aca="false">+U362+V362+AA361</f>
        <v>261616.358996173</v>
      </c>
    </row>
    <row r="363" customFormat="false" ht="12.75" hidden="false" customHeight="false" outlineLevel="0" collapsed="false">
      <c r="B363" s="29" t="n">
        <f aca="false">+B362+1</f>
        <v>351</v>
      </c>
      <c r="C363" s="23" t="n">
        <f aca="false">$C$3</f>
        <v>0.07875</v>
      </c>
      <c r="D363" s="24" t="n">
        <f aca="false">G362*C363/12</f>
        <v>101.000636279822</v>
      </c>
      <c r="E363" s="24" t="n">
        <f aca="false">F363-D363</f>
        <v>1494.15202646671</v>
      </c>
      <c r="F363" s="24" t="n">
        <f aca="false">F362</f>
        <v>1595.15266274653</v>
      </c>
      <c r="G363" s="24" t="n">
        <f aca="false">G362-E363</f>
        <v>13896.4211209347</v>
      </c>
      <c r="I363" s="23"/>
      <c r="J363" s="24"/>
      <c r="K363" s="24"/>
      <c r="L363" s="24"/>
      <c r="M363" s="24"/>
      <c r="O363" s="21" t="n">
        <f aca="false">O362</f>
        <v>330.666666666667</v>
      </c>
      <c r="P363" s="21" t="n">
        <f aca="false">P362</f>
        <v>150</v>
      </c>
      <c r="Q363" s="21" t="n">
        <f aca="false">D363+J363</f>
        <v>101.000636279822</v>
      </c>
      <c r="R363" s="21" t="n">
        <f aca="false">+K363+E363</f>
        <v>1494.15202646671</v>
      </c>
      <c r="S363" s="27" t="n">
        <f aca="false">+O363+P363+Q363+R363</f>
        <v>2075.8193294132</v>
      </c>
      <c r="T363" s="18" t="n">
        <f aca="false">+T362+E363+K363</f>
        <v>247353.578879065</v>
      </c>
      <c r="U363" s="21" t="n">
        <f aca="false">Q363/(1+$C$4/12)^B363</f>
        <v>9.80499865397628</v>
      </c>
      <c r="V363" s="21" t="n">
        <f aca="false">R363/(1+$C$4/12)^B363</f>
        <v>145.05016154308</v>
      </c>
      <c r="W363" s="18"/>
      <c r="X363" s="21" t="n">
        <f aca="false">W363/(1+$C$4/12)^$B363</f>
        <v>0</v>
      </c>
      <c r="Y363" s="18" t="n">
        <f aca="false">S363-W363</f>
        <v>2075.8193294132</v>
      </c>
      <c r="Z363" s="21" t="n">
        <f aca="false">Y363/(1+$C$4/12)^$B363</f>
        <v>201.517599101113</v>
      </c>
      <c r="AA363" s="21" t="n">
        <f aca="false">+U363+V363+AA362</f>
        <v>261771.21415637</v>
      </c>
    </row>
    <row r="364" customFormat="false" ht="12.75" hidden="false" customHeight="false" outlineLevel="0" collapsed="false">
      <c r="B364" s="29" t="n">
        <f aca="false">+B363+1</f>
        <v>352</v>
      </c>
      <c r="C364" s="23" t="n">
        <f aca="false">$C$3</f>
        <v>0.07875</v>
      </c>
      <c r="D364" s="24" t="n">
        <f aca="false">G363*C364/12</f>
        <v>91.1952636061338</v>
      </c>
      <c r="E364" s="24" t="n">
        <f aca="false">F364-D364</f>
        <v>1503.9573991404</v>
      </c>
      <c r="F364" s="24" t="n">
        <f aca="false">F363</f>
        <v>1595.15266274653</v>
      </c>
      <c r="G364" s="24" t="n">
        <f aca="false">G363-E364</f>
        <v>12392.4637217943</v>
      </c>
      <c r="I364" s="23"/>
      <c r="J364" s="24"/>
      <c r="K364" s="24"/>
      <c r="L364" s="24"/>
      <c r="M364" s="24"/>
      <c r="O364" s="21" t="n">
        <f aca="false">O363</f>
        <v>330.666666666667</v>
      </c>
      <c r="P364" s="21" t="n">
        <f aca="false">P363</f>
        <v>150</v>
      </c>
      <c r="Q364" s="21" t="n">
        <f aca="false">D364+J364</f>
        <v>91.1952636061338</v>
      </c>
      <c r="R364" s="21" t="n">
        <f aca="false">+K364+E364</f>
        <v>1503.9573991404</v>
      </c>
      <c r="S364" s="27" t="n">
        <f aca="false">+O364+P364+Q364+R364</f>
        <v>2075.8193294132</v>
      </c>
      <c r="T364" s="18" t="n">
        <f aca="false">+T363+E364+K364</f>
        <v>248857.536278206</v>
      </c>
      <c r="U364" s="21" t="n">
        <f aca="false">Q364/(1+$C$4/12)^B364</f>
        <v>8.79447712137399</v>
      </c>
      <c r="V364" s="21" t="n">
        <f aca="false">R364/(1+$C$4/12)^B364</f>
        <v>145.035152213451</v>
      </c>
      <c r="W364" s="18"/>
      <c r="X364" s="21" t="n">
        <f aca="false">W364/(1+$C$4/12)^$B364</f>
        <v>0</v>
      </c>
      <c r="Y364" s="18" t="n">
        <f aca="false">S364-W364</f>
        <v>2075.8193294132</v>
      </c>
      <c r="Z364" s="21" t="n">
        <f aca="false">Y364/(1+$C$4/12)^$B364</f>
        <v>200.183045464681</v>
      </c>
      <c r="AA364" s="21" t="n">
        <f aca="false">+U364+V364+AA363</f>
        <v>261925.043785705</v>
      </c>
    </row>
    <row r="365" customFormat="false" ht="12.75" hidden="false" customHeight="false" outlineLevel="0" collapsed="false">
      <c r="B365" s="29" t="n">
        <f aca="false">+B364+1</f>
        <v>353</v>
      </c>
      <c r="C365" s="23" t="n">
        <f aca="false">$C$3</f>
        <v>0.07875</v>
      </c>
      <c r="D365" s="24" t="n">
        <f aca="false">G364*C365/12</f>
        <v>81.3255431742749</v>
      </c>
      <c r="E365" s="24" t="n">
        <f aca="false">F365-D365</f>
        <v>1513.82711957226</v>
      </c>
      <c r="F365" s="24" t="n">
        <f aca="false">F364</f>
        <v>1595.15266274653</v>
      </c>
      <c r="G365" s="24" t="n">
        <f aca="false">G364-E365</f>
        <v>10878.636602222</v>
      </c>
      <c r="I365" s="23"/>
      <c r="J365" s="24"/>
      <c r="K365" s="24"/>
      <c r="L365" s="24"/>
      <c r="M365" s="24"/>
      <c r="O365" s="21" t="n">
        <f aca="false">O364</f>
        <v>330.666666666667</v>
      </c>
      <c r="P365" s="21" t="n">
        <f aca="false">P364</f>
        <v>150</v>
      </c>
      <c r="Q365" s="21" t="n">
        <f aca="false">D365+J365</f>
        <v>81.3255431742749</v>
      </c>
      <c r="R365" s="21" t="n">
        <f aca="false">+K365+E365</f>
        <v>1513.82711957226</v>
      </c>
      <c r="S365" s="27" t="n">
        <f aca="false">+O365+P365+Q365+R365</f>
        <v>2075.8193294132</v>
      </c>
      <c r="T365" s="18" t="n">
        <f aca="false">+T364+E365+K365</f>
        <v>250371.363397778</v>
      </c>
      <c r="U365" s="21" t="n">
        <f aca="false">Q365/(1+$C$4/12)^B365</f>
        <v>7.7907456307681</v>
      </c>
      <c r="V365" s="21" t="n">
        <f aca="false">R365/(1+$C$4/12)^B365</f>
        <v>145.020144436938</v>
      </c>
      <c r="W365" s="18"/>
      <c r="X365" s="21" t="n">
        <f aca="false">W365/(1+$C$4/12)^$B365</f>
        <v>0</v>
      </c>
      <c r="Y365" s="18" t="n">
        <f aca="false">S365-W365</f>
        <v>2075.8193294132</v>
      </c>
      <c r="Z365" s="21" t="n">
        <f aca="false">Y365/(1+$C$4/12)^$B365</f>
        <v>198.857329931803</v>
      </c>
      <c r="AA365" s="21" t="n">
        <f aca="false">+U365+V365+AA364</f>
        <v>262077.854675773</v>
      </c>
    </row>
    <row r="366" customFormat="false" ht="12.75" hidden="false" customHeight="false" outlineLevel="0" collapsed="false">
      <c r="B366" s="29" t="n">
        <f aca="false">+B365+1</f>
        <v>354</v>
      </c>
      <c r="C366" s="23" t="n">
        <f aca="false">$C$3</f>
        <v>0.07875</v>
      </c>
      <c r="D366" s="24" t="n">
        <f aca="false">G365*C366/12</f>
        <v>71.391052702082</v>
      </c>
      <c r="E366" s="24" t="n">
        <f aca="false">F366-D366</f>
        <v>1523.76161004445</v>
      </c>
      <c r="F366" s="24" t="n">
        <f aca="false">F365</f>
        <v>1595.15266274653</v>
      </c>
      <c r="G366" s="24" t="n">
        <f aca="false">G365-E366</f>
        <v>9354.87499217756</v>
      </c>
      <c r="I366" s="23"/>
      <c r="J366" s="24"/>
      <c r="K366" s="24"/>
      <c r="L366" s="24"/>
      <c r="M366" s="24"/>
      <c r="O366" s="21" t="n">
        <f aca="false">O365</f>
        <v>330.666666666667</v>
      </c>
      <c r="P366" s="21" t="n">
        <f aca="false">P365</f>
        <v>150</v>
      </c>
      <c r="Q366" s="21" t="n">
        <f aca="false">D366+J366</f>
        <v>71.391052702082</v>
      </c>
      <c r="R366" s="21" t="n">
        <f aca="false">+K366+E366</f>
        <v>1523.76161004445</v>
      </c>
      <c r="S366" s="27" t="n">
        <f aca="false">+O366+P366+Q366+R366</f>
        <v>2075.8193294132</v>
      </c>
      <c r="T366" s="18" t="n">
        <f aca="false">+T365+E366+K366</f>
        <v>251895.125007822</v>
      </c>
      <c r="U366" s="21" t="n">
        <f aca="false">Q366/(1+$C$4/12)^B366</f>
        <v>6.79375920486824</v>
      </c>
      <c r="V366" s="21" t="n">
        <f aca="false">R366/(1+$C$4/12)^B366</f>
        <v>145.005138213383</v>
      </c>
      <c r="W366" s="18"/>
      <c r="X366" s="21" t="n">
        <f aca="false">W366/(1+$C$4/12)^$B366</f>
        <v>0</v>
      </c>
      <c r="Y366" s="18" t="n">
        <f aca="false">S366-W366</f>
        <v>2075.8193294132</v>
      </c>
      <c r="Z366" s="21" t="n">
        <f aca="false">Y366/(1+$C$4/12)^$B366</f>
        <v>197.540393971989</v>
      </c>
      <c r="AA366" s="21" t="n">
        <f aca="false">+U366+V366+AA365</f>
        <v>262229.653573191</v>
      </c>
    </row>
    <row r="367" customFormat="false" ht="12.75" hidden="false" customHeight="false" outlineLevel="0" collapsed="false">
      <c r="B367" s="29" t="n">
        <f aca="false">+B366+1</f>
        <v>355</v>
      </c>
      <c r="C367" s="23" t="n">
        <f aca="false">$C$3</f>
        <v>0.07875</v>
      </c>
      <c r="D367" s="24" t="n">
        <f aca="false">G366*C367/12</f>
        <v>61.3913671361653</v>
      </c>
      <c r="E367" s="24" t="n">
        <f aca="false">F367-D367</f>
        <v>1533.76129561037</v>
      </c>
      <c r="F367" s="24" t="n">
        <f aca="false">F366</f>
        <v>1595.15266274653</v>
      </c>
      <c r="G367" s="24" t="n">
        <f aca="false">G366-E367</f>
        <v>7821.1136965672</v>
      </c>
      <c r="I367" s="23"/>
      <c r="J367" s="24"/>
      <c r="K367" s="24"/>
      <c r="L367" s="24"/>
      <c r="M367" s="24"/>
      <c r="O367" s="21" t="n">
        <f aca="false">O366</f>
        <v>330.666666666667</v>
      </c>
      <c r="P367" s="21" t="n">
        <f aca="false">P366</f>
        <v>150</v>
      </c>
      <c r="Q367" s="21" t="n">
        <f aca="false">D367+J367</f>
        <v>61.3913671361653</v>
      </c>
      <c r="R367" s="21" t="n">
        <f aca="false">+K367+E367</f>
        <v>1533.76129561037</v>
      </c>
      <c r="S367" s="27" t="n">
        <f aca="false">+O367+P367+Q367+R367</f>
        <v>2075.8193294132</v>
      </c>
      <c r="T367" s="18" t="n">
        <f aca="false">+T366+E367+K367</f>
        <v>253428.886303433</v>
      </c>
      <c r="U367" s="21" t="n">
        <f aca="false">Q367/(1+$C$4/12)^B367</f>
        <v>5.80347316424792</v>
      </c>
      <c r="V367" s="21" t="n">
        <f aca="false">R367/(1+$C$4/12)^B367</f>
        <v>144.990133542624</v>
      </c>
      <c r="W367" s="18"/>
      <c r="X367" s="21" t="n">
        <f aca="false">W367/(1+$C$4/12)^$B367</f>
        <v>0</v>
      </c>
      <c r="Y367" s="18" t="n">
        <f aca="false">S367-W367</f>
        <v>2075.8193294132</v>
      </c>
      <c r="Z367" s="21" t="n">
        <f aca="false">Y367/(1+$C$4/12)^$B367</f>
        <v>196.232179442374</v>
      </c>
      <c r="AA367" s="21" t="n">
        <f aca="false">+U367+V367+AA366</f>
        <v>262380.447179898</v>
      </c>
    </row>
    <row r="368" customFormat="false" ht="12.75" hidden="false" customHeight="false" outlineLevel="0" collapsed="false">
      <c r="B368" s="29" t="n">
        <f aca="false">+B367+1</f>
        <v>356</v>
      </c>
      <c r="C368" s="23" t="n">
        <f aca="false">$C$3</f>
        <v>0.07875</v>
      </c>
      <c r="D368" s="24" t="n">
        <f aca="false">G367*C368/12</f>
        <v>51.3260586337222</v>
      </c>
      <c r="E368" s="24" t="n">
        <f aca="false">F368-D368</f>
        <v>1543.82660411281</v>
      </c>
      <c r="F368" s="24" t="n">
        <f aca="false">F367</f>
        <v>1595.15266274653</v>
      </c>
      <c r="G368" s="24" t="n">
        <f aca="false">G367-E368</f>
        <v>6277.28709245439</v>
      </c>
      <c r="I368" s="23"/>
      <c r="J368" s="24"/>
      <c r="K368" s="24"/>
      <c r="L368" s="24"/>
      <c r="M368" s="24"/>
      <c r="O368" s="21" t="n">
        <f aca="false">O367</f>
        <v>330.666666666667</v>
      </c>
      <c r="P368" s="21" t="n">
        <f aca="false">P367</f>
        <v>150</v>
      </c>
      <c r="Q368" s="21" t="n">
        <f aca="false">D368+J368</f>
        <v>51.3260586337222</v>
      </c>
      <c r="R368" s="21" t="n">
        <f aca="false">+K368+E368</f>
        <v>1543.82660411281</v>
      </c>
      <c r="S368" s="27" t="n">
        <f aca="false">+O368+P368+Q368+R368</f>
        <v>2075.8193294132</v>
      </c>
      <c r="T368" s="18" t="n">
        <f aca="false">+T367+E368+K368</f>
        <v>254972.712907546</v>
      </c>
      <c r="U368" s="21" t="n">
        <f aca="false">Q368/(1+$C$4/12)^B368</f>
        <v>4.81984312537197</v>
      </c>
      <c r="V368" s="21" t="n">
        <f aca="false">R368/(1+$C$4/12)^B368</f>
        <v>144.975130424501</v>
      </c>
      <c r="W368" s="18"/>
      <c r="X368" s="21" t="n">
        <f aca="false">W368/(1+$C$4/12)^$B368</f>
        <v>0</v>
      </c>
      <c r="Y368" s="18" t="n">
        <f aca="false">S368-W368</f>
        <v>2075.8193294132</v>
      </c>
      <c r="Z368" s="21" t="n">
        <f aca="false">Y368/(1+$C$4/12)^$B368</f>
        <v>194.932628585139</v>
      </c>
      <c r="AA368" s="21" t="n">
        <f aca="false">+U368+V368+AA367</f>
        <v>262530.242153448</v>
      </c>
    </row>
    <row r="369" customFormat="false" ht="12.75" hidden="false" customHeight="false" outlineLevel="0" collapsed="false">
      <c r="B369" s="29" t="n">
        <f aca="false">+B368+1</f>
        <v>357</v>
      </c>
      <c r="C369" s="23" t="n">
        <f aca="false">$C$3</f>
        <v>0.07875</v>
      </c>
      <c r="D369" s="24" t="n">
        <f aca="false">G368*C369/12</f>
        <v>41.1946965442319</v>
      </c>
      <c r="E369" s="24" t="n">
        <f aca="false">F369-D369</f>
        <v>1553.9579662023</v>
      </c>
      <c r="F369" s="24" t="n">
        <f aca="false">F368</f>
        <v>1595.15266274653</v>
      </c>
      <c r="G369" s="24" t="n">
        <f aca="false">G368-E369</f>
        <v>4723.32912625209</v>
      </c>
      <c r="I369" s="23"/>
      <c r="J369" s="24"/>
      <c r="K369" s="24"/>
      <c r="L369" s="24"/>
      <c r="M369" s="24"/>
      <c r="O369" s="21" t="n">
        <f aca="false">O368</f>
        <v>330.666666666667</v>
      </c>
      <c r="P369" s="21" t="n">
        <f aca="false">P368</f>
        <v>150</v>
      </c>
      <c r="Q369" s="21" t="n">
        <f aca="false">D369+J369</f>
        <v>41.1946965442319</v>
      </c>
      <c r="R369" s="21" t="n">
        <f aca="false">+K369+E369</f>
        <v>1553.9579662023</v>
      </c>
      <c r="S369" s="27" t="n">
        <f aca="false">+O369+P369+Q369+R369</f>
        <v>2075.8193294132</v>
      </c>
      <c r="T369" s="18" t="n">
        <f aca="false">+T368+E369+K369</f>
        <v>256526.670873748</v>
      </c>
      <c r="U369" s="21" t="n">
        <f aca="false">Q369/(1+$C$4/12)^B369</f>
        <v>3.84282499863693</v>
      </c>
      <c r="V369" s="21" t="n">
        <f aca="false">R369/(1+$C$4/12)^B369</f>
        <v>144.960128858853</v>
      </c>
      <c r="W369" s="18"/>
      <c r="X369" s="21" t="n">
        <f aca="false">W369/(1+$C$4/12)^$B369</f>
        <v>0</v>
      </c>
      <c r="Y369" s="18" t="n">
        <f aca="false">S369-W369</f>
        <v>2075.8193294132</v>
      </c>
      <c r="Z369" s="21" t="n">
        <f aca="false">Y369/(1+$C$4/12)^$B369</f>
        <v>193.641684024973</v>
      </c>
      <c r="AA369" s="21" t="n">
        <f aca="false">+U369+V369+AA368</f>
        <v>262679.045107305</v>
      </c>
    </row>
    <row r="370" customFormat="false" ht="12.75" hidden="false" customHeight="false" outlineLevel="0" collapsed="false">
      <c r="B370" s="29" t="n">
        <f aca="false">+B369+1</f>
        <v>358</v>
      </c>
      <c r="C370" s="23" t="n">
        <f aca="false">$C$3</f>
        <v>0.07875</v>
      </c>
      <c r="D370" s="24" t="n">
        <f aca="false">G369*C370/12</f>
        <v>30.9968473910293</v>
      </c>
      <c r="E370" s="24" t="n">
        <f aca="false">F370-D370</f>
        <v>1564.1558153555</v>
      </c>
      <c r="F370" s="24" t="n">
        <f aca="false">F369</f>
        <v>1595.15266274653</v>
      </c>
      <c r="G370" s="24" t="n">
        <f aca="false">G369-E370</f>
        <v>3159.17331089658</v>
      </c>
      <c r="I370" s="23"/>
      <c r="J370" s="24"/>
      <c r="K370" s="24"/>
      <c r="L370" s="24"/>
      <c r="M370" s="24"/>
      <c r="O370" s="21" t="n">
        <f aca="false">O369</f>
        <v>330.666666666667</v>
      </c>
      <c r="P370" s="21" t="n">
        <f aca="false">P369</f>
        <v>150</v>
      </c>
      <c r="Q370" s="21" t="n">
        <f aca="false">D370+J370</f>
        <v>30.9968473910293</v>
      </c>
      <c r="R370" s="21" t="n">
        <f aca="false">+K370+E370</f>
        <v>1564.1558153555</v>
      </c>
      <c r="S370" s="27" t="n">
        <f aca="false">+O370+P370+Q370+R370</f>
        <v>2075.8193294132</v>
      </c>
      <c r="T370" s="18" t="n">
        <f aca="false">+T369+E370+K370</f>
        <v>258090.826689103</v>
      </c>
      <c r="U370" s="21" t="n">
        <f aca="false">Q370/(1+$C$4/12)^B370</f>
        <v>2.87237498642455</v>
      </c>
      <c r="V370" s="21" t="n">
        <f aca="false">R370/(1+$C$4/12)^B370</f>
        <v>144.945128845519</v>
      </c>
      <c r="W370" s="18"/>
      <c r="X370" s="21" t="n">
        <f aca="false">W370/(1+$C$4/12)^$B370</f>
        <v>0</v>
      </c>
      <c r="Y370" s="18" t="n">
        <f aca="false">S370-W370</f>
        <v>2075.8193294132</v>
      </c>
      <c r="Z370" s="21" t="n">
        <f aca="false">Y370/(1+$C$4/12)^$B370</f>
        <v>192.359288766529</v>
      </c>
      <c r="AA370" s="21" t="n">
        <f aca="false">+U370+V370+AA369</f>
        <v>262826.862611137</v>
      </c>
    </row>
    <row r="371" customFormat="false" ht="12.75" hidden="false" customHeight="false" outlineLevel="0" collapsed="false">
      <c r="B371" s="29" t="n">
        <f aca="false">+B370+1</f>
        <v>359</v>
      </c>
      <c r="C371" s="23" t="n">
        <f aca="false">$C$3</f>
        <v>0.07875</v>
      </c>
      <c r="D371" s="24" t="n">
        <f aca="false">G370*C371/12</f>
        <v>20.7320748527588</v>
      </c>
      <c r="E371" s="24" t="n">
        <f aca="false">F371-D371</f>
        <v>1574.42058789377</v>
      </c>
      <c r="F371" s="24" t="n">
        <f aca="false">F370</f>
        <v>1595.15266274653</v>
      </c>
      <c r="G371" s="24" t="n">
        <f aca="false">G370-E371</f>
        <v>1584.75272300281</v>
      </c>
      <c r="I371" s="23"/>
      <c r="J371" s="24"/>
      <c r="K371" s="24"/>
      <c r="L371" s="24"/>
      <c r="M371" s="24"/>
      <c r="O371" s="21" t="n">
        <f aca="false">O370</f>
        <v>330.666666666667</v>
      </c>
      <c r="P371" s="21" t="n">
        <f aca="false">P370</f>
        <v>150</v>
      </c>
      <c r="Q371" s="21" t="n">
        <f aca="false">D371+J371</f>
        <v>20.7320748527588</v>
      </c>
      <c r="R371" s="21" t="n">
        <f aca="false">+K371+E371</f>
        <v>1574.42058789377</v>
      </c>
      <c r="S371" s="27" t="n">
        <f aca="false">+O371+P371+Q371+R371</f>
        <v>2075.8193294132</v>
      </c>
      <c r="T371" s="18" t="n">
        <f aca="false">+T370+E371+K371</f>
        <v>259665.247276997</v>
      </c>
      <c r="U371" s="21" t="n">
        <f aca="false">Q371/(1+$C$4/12)^B371</f>
        <v>1.90844958116804</v>
      </c>
      <c r="V371" s="21" t="n">
        <f aca="false">R371/(1+$C$4/12)^B371</f>
        <v>144.930130384339</v>
      </c>
      <c r="W371" s="18"/>
      <c r="X371" s="21" t="n">
        <f aca="false">W371/(1+$C$4/12)^$B371</f>
        <v>0</v>
      </c>
      <c r="Y371" s="18" t="n">
        <f aca="false">S371-W371</f>
        <v>2075.8193294132</v>
      </c>
      <c r="Z371" s="21" t="n">
        <f aca="false">Y371/(1+$C$4/12)^$B371</f>
        <v>191.085386191917</v>
      </c>
      <c r="AA371" s="21" t="n">
        <f aca="false">+U371+V371+AA370</f>
        <v>262973.701191103</v>
      </c>
    </row>
    <row r="372" customFormat="false" ht="12.75" hidden="false" customHeight="false" outlineLevel="0" collapsed="false">
      <c r="B372" s="29" t="n">
        <f aca="false">+B371+1</f>
        <v>360</v>
      </c>
      <c r="C372" s="23" t="n">
        <f aca="false">$C$3</f>
        <v>0.07875</v>
      </c>
      <c r="D372" s="24" t="n">
        <f aca="false">G371*C372/12</f>
        <v>10.3999397447059</v>
      </c>
      <c r="E372" s="24" t="n">
        <f aca="false">F372-D372</f>
        <v>1584.75272300183</v>
      </c>
      <c r="F372" s="24" t="n">
        <f aca="false">F371</f>
        <v>1595.15266274653</v>
      </c>
      <c r="G372" s="24" t="n">
        <f aca="false">G371-E372</f>
        <v>9.85210135695525E-010</v>
      </c>
      <c r="I372" s="23"/>
      <c r="J372" s="24"/>
      <c r="K372" s="24"/>
      <c r="L372" s="24"/>
      <c r="M372" s="24"/>
      <c r="N372" s="24"/>
      <c r="O372" s="21" t="n">
        <f aca="false">O371</f>
        <v>330.666666666667</v>
      </c>
      <c r="P372" s="21" t="n">
        <f aca="false">P371</f>
        <v>150</v>
      </c>
      <c r="Q372" s="21" t="n">
        <f aca="false">D372+J372</f>
        <v>10.3999397447059</v>
      </c>
      <c r="R372" s="21" t="n">
        <f aca="false">+K372+E372</f>
        <v>1584.75272300183</v>
      </c>
      <c r="S372" s="27" t="n">
        <f aca="false">+O372+P372+Q372+R372</f>
        <v>2075.8193294132</v>
      </c>
      <c r="T372" s="18" t="n">
        <f aca="false">+T371+E372+K372</f>
        <v>261249.999999999</v>
      </c>
      <c r="U372" s="21" t="n">
        <f aca="false">Q372/(1+$C$4/12)^B372</f>
        <v>0.951005563431275</v>
      </c>
      <c r="V372" s="21" t="n">
        <f aca="false">R372/(1+$C$4/12)^B372</f>
        <v>144.915133475152</v>
      </c>
      <c r="W372" s="15" t="n">
        <f aca="false">(SUM(O361:O372)+SUM(Q361:Q372))*0.35</f>
        <v>1666.04045108297</v>
      </c>
      <c r="X372" s="21" t="n">
        <f aca="false">W372/(1+$C$4/12)^$B372</f>
        <v>152.348357468897</v>
      </c>
      <c r="Y372" s="18" t="n">
        <f aca="false">S372-W372</f>
        <v>409.778878330233</v>
      </c>
      <c r="Z372" s="21" t="n">
        <f aca="false">Y372/(1+$C$4/12)^$B372</f>
        <v>37.4715625892983</v>
      </c>
      <c r="AA372" s="21" t="n">
        <f aca="false">+U372+V372+AA371</f>
        <v>263119.567330141</v>
      </c>
    </row>
    <row r="373" customFormat="false" ht="12.75" hidden="false" customHeight="false" outlineLevel="0" collapsed="false">
      <c r="A373" s="0" t="s">
        <v>69</v>
      </c>
      <c r="B373" s="31"/>
      <c r="C373" s="31"/>
      <c r="D373" s="24"/>
      <c r="E373" s="24"/>
      <c r="F373" s="24"/>
      <c r="G373" s="24"/>
      <c r="I373" s="31"/>
      <c r="J373" s="24"/>
      <c r="K373" s="24"/>
      <c r="L373" s="24"/>
      <c r="M373" s="24"/>
    </row>
    <row r="374" customFormat="false" ht="12.75" hidden="false" customHeight="false" outlineLevel="0" collapsed="false">
      <c r="B374" s="31"/>
      <c r="C374" s="31"/>
      <c r="D374" s="24"/>
      <c r="E374" s="24"/>
      <c r="F374" s="24"/>
      <c r="G374" s="24"/>
      <c r="I374" s="31"/>
      <c r="J374" s="24"/>
      <c r="K374" s="24"/>
      <c r="L374" s="24"/>
      <c r="M374" s="24"/>
    </row>
    <row r="375" customFormat="false" ht="12.75" hidden="false" customHeight="false" outlineLevel="0" collapsed="false">
      <c r="B375" s="31"/>
      <c r="C375" s="31"/>
      <c r="D375" s="24"/>
      <c r="E375" s="24"/>
      <c r="F375" s="24"/>
      <c r="G375" s="24"/>
      <c r="I375" s="31"/>
      <c r="J375" s="24"/>
      <c r="K375" s="24"/>
      <c r="L375" s="24"/>
      <c r="M375" s="24"/>
    </row>
    <row r="376" customFormat="false" ht="12.75" hidden="false" customHeight="false" outlineLevel="0" collapsed="false">
      <c r="B376" s="31"/>
      <c r="C376" s="31"/>
      <c r="D376" s="24"/>
      <c r="E376" s="24"/>
      <c r="F376" s="24"/>
      <c r="G376" s="24"/>
      <c r="I376" s="31"/>
      <c r="J376" s="24"/>
      <c r="K376" s="24"/>
      <c r="L376" s="24"/>
      <c r="M376" s="24"/>
    </row>
    <row r="377" customFormat="false" ht="12.75" hidden="false" customHeight="false" outlineLevel="0" collapsed="false">
      <c r="B377" s="31"/>
      <c r="C377" s="31"/>
      <c r="D377" s="24"/>
      <c r="E377" s="24"/>
      <c r="F377" s="24"/>
      <c r="G377" s="24"/>
      <c r="I377" s="31"/>
      <c r="J377" s="24"/>
      <c r="K377" s="24"/>
      <c r="L377" s="24"/>
      <c r="M377" s="24"/>
    </row>
    <row r="378" customFormat="false" ht="12.75" hidden="false" customHeight="false" outlineLevel="0" collapsed="false">
      <c r="B378" s="31"/>
      <c r="C378" s="31"/>
      <c r="D378" s="24"/>
      <c r="E378" s="24"/>
      <c r="F378" s="24"/>
      <c r="G378" s="24"/>
      <c r="I378" s="31"/>
      <c r="J378" s="24"/>
      <c r="K378" s="24"/>
      <c r="L378" s="24"/>
      <c r="M378" s="24"/>
    </row>
    <row r="379" customFormat="false" ht="12.75" hidden="false" customHeight="false" outlineLevel="0" collapsed="false">
      <c r="B379" s="31"/>
      <c r="C379" s="31"/>
      <c r="D379" s="24"/>
      <c r="E379" s="24"/>
      <c r="F379" s="24"/>
      <c r="G379" s="24"/>
      <c r="I379" s="31"/>
      <c r="J379" s="24"/>
      <c r="K379" s="24"/>
      <c r="L379" s="24"/>
      <c r="M379" s="24"/>
    </row>
    <row r="380" customFormat="false" ht="12.75" hidden="false" customHeight="false" outlineLevel="0" collapsed="false">
      <c r="B380" s="31"/>
      <c r="C380" s="31"/>
      <c r="D380" s="24"/>
      <c r="E380" s="24"/>
      <c r="F380" s="24"/>
      <c r="G380" s="24"/>
      <c r="I380" s="31"/>
      <c r="J380" s="24"/>
      <c r="K380" s="24"/>
      <c r="L380" s="24"/>
      <c r="M380" s="24"/>
    </row>
    <row r="381" customFormat="false" ht="12.75" hidden="false" customHeight="false" outlineLevel="0" collapsed="false">
      <c r="B381" s="31"/>
      <c r="C381" s="31"/>
      <c r="D381" s="24"/>
      <c r="E381" s="24"/>
      <c r="F381" s="24"/>
      <c r="G381" s="24"/>
      <c r="I381" s="31"/>
      <c r="J381" s="24"/>
      <c r="K381" s="24"/>
      <c r="L381" s="24"/>
      <c r="M381" s="24"/>
    </row>
    <row r="382" customFormat="false" ht="12.75" hidden="false" customHeight="false" outlineLevel="0" collapsed="false">
      <c r="B382" s="31"/>
      <c r="C382" s="31"/>
      <c r="D382" s="24"/>
      <c r="E382" s="24"/>
      <c r="F382" s="24"/>
      <c r="G382" s="24"/>
      <c r="I382" s="31"/>
      <c r="J382" s="24"/>
      <c r="K382" s="24"/>
      <c r="L382" s="24"/>
      <c r="M382" s="24"/>
    </row>
    <row r="383" customFormat="false" ht="12.75" hidden="false" customHeight="false" outlineLevel="0" collapsed="false">
      <c r="B383" s="31"/>
      <c r="C383" s="31"/>
      <c r="D383" s="24"/>
      <c r="E383" s="24"/>
      <c r="F383" s="24"/>
      <c r="G383" s="24"/>
      <c r="I383" s="31"/>
      <c r="J383" s="24"/>
      <c r="K383" s="24"/>
      <c r="L383" s="24"/>
      <c r="M383" s="24"/>
    </row>
    <row r="384" customFormat="false" ht="12.75" hidden="false" customHeight="false" outlineLevel="0" collapsed="false">
      <c r="B384" s="31"/>
      <c r="C384" s="31"/>
      <c r="D384" s="24"/>
      <c r="E384" s="24"/>
      <c r="F384" s="24"/>
      <c r="G384" s="24"/>
      <c r="I384" s="31"/>
      <c r="J384" s="24"/>
      <c r="K384" s="24"/>
      <c r="L384" s="24"/>
      <c r="M384" s="24"/>
    </row>
    <row r="385" customFormat="false" ht="12.75" hidden="false" customHeight="false" outlineLevel="0" collapsed="false">
      <c r="B385" s="31"/>
      <c r="C385" s="31"/>
      <c r="D385" s="24"/>
      <c r="E385" s="24"/>
      <c r="F385" s="24"/>
      <c r="G385" s="24"/>
      <c r="I385" s="31"/>
      <c r="J385" s="24"/>
      <c r="K385" s="24"/>
      <c r="L385" s="24"/>
      <c r="M385" s="24"/>
    </row>
    <row r="386" customFormat="false" ht="12.75" hidden="false" customHeight="false" outlineLevel="0" collapsed="false">
      <c r="B386" s="31"/>
      <c r="C386" s="31"/>
      <c r="D386" s="24"/>
      <c r="E386" s="24"/>
      <c r="F386" s="24"/>
      <c r="G386" s="24"/>
      <c r="I386" s="31"/>
      <c r="J386" s="24"/>
      <c r="K386" s="24"/>
      <c r="L386" s="24"/>
      <c r="M386" s="24"/>
    </row>
    <row r="387" customFormat="false" ht="12.75" hidden="false" customHeight="false" outlineLevel="0" collapsed="false">
      <c r="B387" s="31"/>
      <c r="C387" s="31"/>
      <c r="D387" s="24"/>
      <c r="E387" s="24"/>
      <c r="F387" s="24"/>
      <c r="G387" s="24"/>
      <c r="I387" s="31"/>
      <c r="J387" s="24"/>
      <c r="K387" s="24"/>
      <c r="L387" s="24"/>
      <c r="M387" s="24"/>
    </row>
    <row r="388" customFormat="false" ht="12.75" hidden="false" customHeight="false" outlineLevel="0" collapsed="false">
      <c r="B388" s="31"/>
      <c r="C388" s="31"/>
      <c r="D388" s="24"/>
      <c r="E388" s="24"/>
      <c r="F388" s="24"/>
      <c r="G388" s="24"/>
      <c r="I388" s="31"/>
      <c r="J388" s="24"/>
      <c r="K388" s="24"/>
      <c r="L388" s="24"/>
      <c r="M388" s="24"/>
    </row>
    <row r="389" customFormat="false" ht="12.75" hidden="false" customHeight="false" outlineLevel="0" collapsed="false">
      <c r="B389" s="31"/>
      <c r="C389" s="31"/>
      <c r="D389" s="24"/>
      <c r="E389" s="24"/>
      <c r="F389" s="24"/>
      <c r="G389" s="24"/>
      <c r="I389" s="31"/>
      <c r="J389" s="24"/>
      <c r="K389" s="24"/>
      <c r="L389" s="24"/>
      <c r="M389" s="24"/>
    </row>
    <row r="390" customFormat="false" ht="12.75" hidden="false" customHeight="false" outlineLevel="0" collapsed="false">
      <c r="B390" s="31"/>
      <c r="C390" s="31"/>
      <c r="D390" s="24"/>
      <c r="E390" s="24"/>
      <c r="F390" s="24"/>
      <c r="G390" s="24"/>
      <c r="I390" s="31"/>
      <c r="J390" s="24"/>
      <c r="K390" s="24"/>
      <c r="L390" s="24"/>
      <c r="M390" s="24"/>
    </row>
    <row r="391" customFormat="false" ht="12.75" hidden="false" customHeight="false" outlineLevel="0" collapsed="false">
      <c r="B391" s="31"/>
      <c r="C391" s="31"/>
      <c r="D391" s="24"/>
      <c r="E391" s="24"/>
      <c r="F391" s="24"/>
      <c r="G391" s="24"/>
      <c r="I391" s="31"/>
      <c r="J391" s="24"/>
      <c r="K391" s="24"/>
      <c r="L391" s="24"/>
      <c r="M391" s="24"/>
    </row>
    <row r="392" customFormat="false" ht="12.75" hidden="false" customHeight="false" outlineLevel="0" collapsed="false">
      <c r="B392" s="31"/>
      <c r="C392" s="31"/>
      <c r="D392" s="24"/>
      <c r="E392" s="24"/>
      <c r="F392" s="24"/>
      <c r="G392" s="24"/>
      <c r="I392" s="31"/>
      <c r="J392" s="24"/>
      <c r="K392" s="24"/>
      <c r="L392" s="24"/>
      <c r="M392" s="24"/>
    </row>
    <row r="393" customFormat="false" ht="12.75" hidden="false" customHeight="false" outlineLevel="0" collapsed="false">
      <c r="B393" s="31"/>
      <c r="C393" s="31"/>
      <c r="D393" s="24"/>
      <c r="E393" s="24"/>
      <c r="F393" s="24"/>
      <c r="G393" s="24"/>
      <c r="I393" s="31"/>
      <c r="J393" s="24"/>
      <c r="K393" s="24"/>
      <c r="L393" s="24"/>
      <c r="M393" s="24"/>
    </row>
    <row r="394" customFormat="false" ht="12.75" hidden="false" customHeight="false" outlineLevel="0" collapsed="false">
      <c r="B394" s="31"/>
      <c r="C394" s="31"/>
      <c r="D394" s="24"/>
      <c r="E394" s="24"/>
      <c r="F394" s="24"/>
      <c r="G394" s="24"/>
      <c r="I394" s="31"/>
      <c r="J394" s="24"/>
      <c r="K394" s="24"/>
      <c r="L394" s="24"/>
      <c r="M394" s="24"/>
    </row>
    <row r="395" customFormat="false" ht="12.75" hidden="false" customHeight="false" outlineLevel="0" collapsed="false">
      <c r="B395" s="31"/>
      <c r="C395" s="31"/>
      <c r="D395" s="24"/>
      <c r="E395" s="24"/>
      <c r="F395" s="24"/>
      <c r="G395" s="24"/>
      <c r="I395" s="31"/>
      <c r="J395" s="24"/>
      <c r="K395" s="24"/>
      <c r="L395" s="24"/>
      <c r="M395" s="24"/>
    </row>
    <row r="396" customFormat="false" ht="12.75" hidden="false" customHeight="false" outlineLevel="0" collapsed="false">
      <c r="B396" s="31"/>
      <c r="C396" s="31"/>
      <c r="D396" s="24"/>
      <c r="E396" s="24"/>
      <c r="F396" s="24"/>
      <c r="G396" s="24"/>
      <c r="I396" s="31"/>
      <c r="J396" s="24"/>
      <c r="K396" s="24"/>
      <c r="L396" s="24"/>
      <c r="M396" s="24"/>
    </row>
    <row r="397" customFormat="false" ht="12.75" hidden="false" customHeight="false" outlineLevel="0" collapsed="false">
      <c r="B397" s="31"/>
      <c r="C397" s="31"/>
      <c r="D397" s="24"/>
      <c r="E397" s="24"/>
      <c r="F397" s="24"/>
      <c r="G397" s="24"/>
      <c r="I397" s="31"/>
      <c r="J397" s="24"/>
      <c r="K397" s="24"/>
      <c r="L397" s="24"/>
      <c r="M397" s="24"/>
    </row>
    <row r="398" customFormat="false" ht="12.75" hidden="false" customHeight="false" outlineLevel="0" collapsed="false">
      <c r="B398" s="31"/>
      <c r="C398" s="31"/>
      <c r="D398" s="24"/>
      <c r="E398" s="24"/>
      <c r="F398" s="24"/>
      <c r="G398" s="24"/>
      <c r="I398" s="31"/>
      <c r="J398" s="24"/>
      <c r="K398" s="24"/>
      <c r="L398" s="24"/>
      <c r="M398" s="24"/>
    </row>
    <row r="399" customFormat="false" ht="12.75" hidden="false" customHeight="false" outlineLevel="0" collapsed="false">
      <c r="B399" s="31"/>
      <c r="C399" s="31"/>
      <c r="D399" s="24"/>
      <c r="E399" s="24"/>
      <c r="F399" s="24"/>
      <c r="G399" s="24"/>
      <c r="I399" s="31"/>
      <c r="J399" s="24"/>
      <c r="K399" s="24"/>
      <c r="L399" s="24"/>
      <c r="M399" s="24"/>
    </row>
    <row r="400" customFormat="false" ht="12.75" hidden="false" customHeight="false" outlineLevel="0" collapsed="false">
      <c r="B400" s="31"/>
      <c r="C400" s="31"/>
      <c r="D400" s="24"/>
      <c r="E400" s="24"/>
      <c r="F400" s="24"/>
      <c r="G400" s="24"/>
      <c r="I400" s="31"/>
      <c r="J400" s="24"/>
      <c r="K400" s="24"/>
      <c r="L400" s="24"/>
      <c r="M400" s="24"/>
    </row>
    <row r="401" customFormat="false" ht="12.75" hidden="false" customHeight="false" outlineLevel="0" collapsed="false">
      <c r="B401" s="31"/>
      <c r="C401" s="31"/>
      <c r="D401" s="24"/>
      <c r="E401" s="24"/>
      <c r="F401" s="24"/>
      <c r="G401" s="24"/>
      <c r="I401" s="31"/>
      <c r="J401" s="24"/>
      <c r="K401" s="24"/>
      <c r="L401" s="24"/>
      <c r="M401" s="24"/>
    </row>
    <row r="402" customFormat="false" ht="12.75" hidden="false" customHeight="false" outlineLevel="0" collapsed="false">
      <c r="B402" s="31"/>
      <c r="C402" s="31"/>
      <c r="D402" s="24"/>
      <c r="E402" s="24"/>
      <c r="F402" s="24"/>
      <c r="G402" s="24"/>
      <c r="I402" s="31"/>
      <c r="J402" s="24"/>
      <c r="K402" s="24"/>
      <c r="L402" s="24"/>
      <c r="M402" s="24"/>
    </row>
    <row r="403" customFormat="false" ht="12.75" hidden="false" customHeight="false" outlineLevel="0" collapsed="false">
      <c r="B403" s="31"/>
      <c r="C403" s="31"/>
      <c r="D403" s="24"/>
      <c r="E403" s="24"/>
      <c r="F403" s="24"/>
      <c r="G403" s="24"/>
      <c r="I403" s="31"/>
      <c r="J403" s="24"/>
      <c r="K403" s="24"/>
      <c r="L403" s="24"/>
      <c r="M403" s="24"/>
    </row>
    <row r="404" customFormat="false" ht="12.75" hidden="false" customHeight="false" outlineLevel="0" collapsed="false">
      <c r="B404" s="31"/>
      <c r="C404" s="31"/>
      <c r="D404" s="24"/>
      <c r="E404" s="24"/>
      <c r="F404" s="24"/>
      <c r="G404" s="24"/>
      <c r="I404" s="31"/>
      <c r="J404" s="24"/>
      <c r="K404" s="24"/>
      <c r="L404" s="24"/>
      <c r="M404" s="24"/>
    </row>
    <row r="405" customFormat="false" ht="12.75" hidden="false" customHeight="false" outlineLevel="0" collapsed="false">
      <c r="B405" s="31"/>
      <c r="C405" s="31"/>
      <c r="D405" s="24"/>
      <c r="E405" s="24"/>
      <c r="F405" s="24"/>
      <c r="G405" s="24"/>
      <c r="I405" s="31"/>
      <c r="J405" s="24"/>
      <c r="K405" s="24"/>
      <c r="L405" s="24"/>
      <c r="M405" s="24"/>
    </row>
    <row r="406" customFormat="false" ht="12.75" hidden="false" customHeight="false" outlineLevel="0" collapsed="false">
      <c r="B406" s="31"/>
      <c r="C406" s="31"/>
      <c r="D406" s="24"/>
      <c r="E406" s="24"/>
      <c r="F406" s="24"/>
      <c r="G406" s="24"/>
      <c r="I406" s="31"/>
      <c r="J406" s="24"/>
      <c r="K406" s="24"/>
      <c r="L406" s="24"/>
      <c r="M406" s="24"/>
    </row>
    <row r="407" customFormat="false" ht="12.75" hidden="false" customHeight="false" outlineLevel="0" collapsed="false">
      <c r="B407" s="31"/>
      <c r="C407" s="31"/>
      <c r="D407" s="24"/>
      <c r="E407" s="24"/>
      <c r="F407" s="24"/>
      <c r="G407" s="24"/>
      <c r="I407" s="31"/>
      <c r="J407" s="24"/>
      <c r="K407" s="24"/>
      <c r="L407" s="24"/>
      <c r="M407" s="24"/>
    </row>
    <row r="408" customFormat="false" ht="12.75" hidden="false" customHeight="false" outlineLevel="0" collapsed="false">
      <c r="B408" s="31"/>
      <c r="C408" s="31"/>
      <c r="D408" s="24"/>
      <c r="E408" s="24"/>
      <c r="F408" s="24"/>
      <c r="G408" s="24"/>
      <c r="I408" s="31"/>
      <c r="J408" s="24"/>
      <c r="K408" s="24"/>
      <c r="L408" s="24"/>
      <c r="M408" s="24"/>
    </row>
    <row r="409" customFormat="false" ht="12.75" hidden="false" customHeight="false" outlineLevel="0" collapsed="false">
      <c r="B409" s="31"/>
      <c r="C409" s="31"/>
      <c r="D409" s="24"/>
      <c r="E409" s="24"/>
      <c r="F409" s="24"/>
      <c r="G409" s="24"/>
      <c r="I409" s="31"/>
      <c r="J409" s="24"/>
      <c r="K409" s="24"/>
      <c r="L409" s="24"/>
      <c r="M409" s="24"/>
    </row>
    <row r="410" customFormat="false" ht="12.75" hidden="false" customHeight="false" outlineLevel="0" collapsed="false">
      <c r="B410" s="31"/>
      <c r="C410" s="31"/>
      <c r="D410" s="24"/>
      <c r="E410" s="24"/>
      <c r="F410" s="24"/>
      <c r="G410" s="24"/>
      <c r="I410" s="31"/>
      <c r="J410" s="24"/>
      <c r="K410" s="24"/>
      <c r="L410" s="24"/>
      <c r="M410" s="24"/>
    </row>
    <row r="411" customFormat="false" ht="12.75" hidden="false" customHeight="false" outlineLevel="0" collapsed="false">
      <c r="B411" s="31"/>
      <c r="C411" s="31"/>
      <c r="D411" s="24"/>
      <c r="E411" s="24"/>
      <c r="F411" s="24"/>
      <c r="G411" s="24"/>
      <c r="I411" s="31"/>
      <c r="J411" s="24"/>
      <c r="K411" s="24"/>
      <c r="L411" s="24"/>
      <c r="M411" s="24"/>
    </row>
    <row r="412" customFormat="false" ht="12.75" hidden="false" customHeight="false" outlineLevel="0" collapsed="false">
      <c r="B412" s="31"/>
      <c r="C412" s="31"/>
      <c r="D412" s="24"/>
      <c r="E412" s="24"/>
      <c r="F412" s="24"/>
      <c r="G412" s="24"/>
      <c r="I412" s="31"/>
      <c r="J412" s="24"/>
      <c r="K412" s="24"/>
      <c r="L412" s="24"/>
      <c r="M412" s="24"/>
    </row>
    <row r="413" customFormat="false" ht="12.75" hidden="false" customHeight="false" outlineLevel="0" collapsed="false">
      <c r="B413" s="31"/>
      <c r="C413" s="31"/>
      <c r="D413" s="24"/>
      <c r="E413" s="24"/>
      <c r="F413" s="24"/>
      <c r="G413" s="24"/>
      <c r="I413" s="31"/>
      <c r="J413" s="24"/>
      <c r="K413" s="24"/>
      <c r="L413" s="24"/>
      <c r="M413" s="24"/>
    </row>
    <row r="414" customFormat="false" ht="12.75" hidden="false" customHeight="false" outlineLevel="0" collapsed="false">
      <c r="B414" s="31"/>
      <c r="C414" s="31"/>
      <c r="D414" s="24"/>
      <c r="E414" s="24"/>
      <c r="F414" s="24"/>
      <c r="G414" s="24"/>
      <c r="I414" s="31"/>
      <c r="J414" s="24"/>
      <c r="K414" s="24"/>
      <c r="L414" s="24"/>
      <c r="M414" s="24"/>
    </row>
    <row r="415" customFormat="false" ht="12.75" hidden="false" customHeight="false" outlineLevel="0" collapsed="false">
      <c r="B415" s="31"/>
      <c r="C415" s="31"/>
      <c r="D415" s="24"/>
      <c r="E415" s="24"/>
      <c r="F415" s="24"/>
      <c r="G415" s="24"/>
      <c r="I415" s="31"/>
      <c r="J415" s="24"/>
      <c r="K415" s="24"/>
      <c r="L415" s="24"/>
      <c r="M415" s="24"/>
    </row>
    <row r="416" customFormat="false" ht="12.75" hidden="false" customHeight="false" outlineLevel="0" collapsed="false">
      <c r="B416" s="31"/>
      <c r="C416" s="31"/>
      <c r="D416" s="24"/>
      <c r="E416" s="24"/>
      <c r="F416" s="24"/>
      <c r="G416" s="24"/>
      <c r="I416" s="31"/>
      <c r="J416" s="24"/>
      <c r="K416" s="24"/>
      <c r="L416" s="24"/>
      <c r="M416" s="24"/>
    </row>
    <row r="417" customFormat="false" ht="12.75" hidden="false" customHeight="false" outlineLevel="0" collapsed="false">
      <c r="B417" s="31"/>
      <c r="C417" s="31"/>
      <c r="D417" s="24"/>
      <c r="E417" s="24"/>
      <c r="F417" s="24"/>
      <c r="G417" s="24"/>
      <c r="I417" s="31"/>
      <c r="J417" s="24"/>
      <c r="K417" s="24"/>
      <c r="L417" s="24"/>
      <c r="M417" s="24"/>
    </row>
    <row r="418" customFormat="false" ht="12.75" hidden="false" customHeight="false" outlineLevel="0" collapsed="false">
      <c r="B418" s="31"/>
      <c r="C418" s="31"/>
      <c r="D418" s="24"/>
      <c r="E418" s="24"/>
      <c r="F418" s="24"/>
      <c r="G418" s="24"/>
      <c r="I418" s="31"/>
      <c r="J418" s="24"/>
      <c r="K418" s="24"/>
      <c r="L418" s="24"/>
      <c r="M418" s="24"/>
    </row>
    <row r="419" customFormat="false" ht="12.75" hidden="false" customHeight="false" outlineLevel="0" collapsed="false">
      <c r="B419" s="31"/>
      <c r="C419" s="31"/>
      <c r="D419" s="24"/>
      <c r="E419" s="24"/>
      <c r="F419" s="24"/>
      <c r="G419" s="24"/>
      <c r="I419" s="31"/>
      <c r="J419" s="24"/>
      <c r="K419" s="24"/>
      <c r="L419" s="24"/>
      <c r="M419" s="24"/>
    </row>
    <row r="420" customFormat="false" ht="12.75" hidden="false" customHeight="false" outlineLevel="0" collapsed="false">
      <c r="B420" s="31"/>
      <c r="C420" s="31"/>
      <c r="D420" s="24"/>
      <c r="E420" s="24"/>
      <c r="F420" s="24"/>
      <c r="G420" s="24"/>
      <c r="I420" s="31"/>
      <c r="J420" s="24"/>
      <c r="K420" s="24"/>
      <c r="L420" s="24"/>
      <c r="M420" s="24"/>
    </row>
    <row r="421" customFormat="false" ht="12.75" hidden="false" customHeight="false" outlineLevel="0" collapsed="false">
      <c r="B421" s="31"/>
      <c r="C421" s="31"/>
      <c r="D421" s="24"/>
      <c r="E421" s="24"/>
      <c r="F421" s="24"/>
      <c r="G421" s="24"/>
      <c r="I421" s="31"/>
      <c r="J421" s="24"/>
      <c r="K421" s="24"/>
      <c r="L421" s="24"/>
      <c r="M421" s="24"/>
    </row>
    <row r="422" customFormat="false" ht="12.75" hidden="false" customHeight="false" outlineLevel="0" collapsed="false">
      <c r="B422" s="31"/>
      <c r="C422" s="31"/>
      <c r="D422" s="24"/>
      <c r="E422" s="24"/>
      <c r="F422" s="24"/>
      <c r="G422" s="24"/>
      <c r="I422" s="31"/>
      <c r="J422" s="24"/>
      <c r="K422" s="24"/>
      <c r="L422" s="24"/>
      <c r="M422" s="24"/>
    </row>
    <row r="423" customFormat="false" ht="12.75" hidden="false" customHeight="false" outlineLevel="0" collapsed="false">
      <c r="B423" s="31"/>
      <c r="C423" s="31"/>
      <c r="D423" s="24"/>
      <c r="E423" s="24"/>
      <c r="F423" s="24"/>
      <c r="G423" s="24"/>
      <c r="I423" s="31"/>
      <c r="J423" s="24"/>
      <c r="K423" s="24"/>
      <c r="L423" s="24"/>
      <c r="M423" s="24"/>
    </row>
    <row r="424" customFormat="false" ht="12.75" hidden="false" customHeight="false" outlineLevel="0" collapsed="false">
      <c r="B424" s="31"/>
      <c r="C424" s="31"/>
      <c r="D424" s="24"/>
      <c r="E424" s="24"/>
      <c r="F424" s="24"/>
      <c r="G424" s="24"/>
      <c r="I424" s="31"/>
      <c r="J424" s="24"/>
      <c r="K424" s="24"/>
      <c r="L424" s="24"/>
      <c r="M424" s="24"/>
    </row>
    <row r="425" customFormat="false" ht="12.75" hidden="false" customHeight="false" outlineLevel="0" collapsed="false">
      <c r="B425" s="31"/>
      <c r="C425" s="31"/>
      <c r="D425" s="24"/>
      <c r="E425" s="24"/>
      <c r="F425" s="24"/>
      <c r="G425" s="24"/>
      <c r="I425" s="31"/>
      <c r="J425" s="24"/>
      <c r="K425" s="24"/>
      <c r="L425" s="24"/>
      <c r="M425" s="24"/>
    </row>
    <row r="426" customFormat="false" ht="12.75" hidden="false" customHeight="false" outlineLevel="0" collapsed="false">
      <c r="B426" s="31"/>
      <c r="C426" s="31"/>
      <c r="D426" s="24"/>
      <c r="E426" s="24"/>
      <c r="F426" s="24"/>
      <c r="G426" s="24"/>
      <c r="I426" s="31"/>
      <c r="J426" s="24"/>
      <c r="K426" s="24"/>
      <c r="L426" s="24"/>
      <c r="M426" s="24"/>
    </row>
    <row r="427" customFormat="false" ht="12.75" hidden="false" customHeight="false" outlineLevel="0" collapsed="false">
      <c r="B427" s="31"/>
      <c r="C427" s="31"/>
      <c r="D427" s="24"/>
      <c r="E427" s="24"/>
      <c r="F427" s="24"/>
      <c r="G427" s="24"/>
      <c r="I427" s="31"/>
      <c r="J427" s="24"/>
      <c r="K427" s="24"/>
      <c r="L427" s="24"/>
      <c r="M427" s="24"/>
    </row>
    <row r="428" customFormat="false" ht="12.75" hidden="false" customHeight="false" outlineLevel="0" collapsed="false">
      <c r="B428" s="31"/>
      <c r="C428" s="31"/>
      <c r="D428" s="24"/>
      <c r="E428" s="24"/>
      <c r="F428" s="24"/>
      <c r="G428" s="24"/>
      <c r="I428" s="31"/>
      <c r="J428" s="24"/>
      <c r="K428" s="24"/>
      <c r="L428" s="24"/>
      <c r="M428" s="24"/>
    </row>
    <row r="429" customFormat="false" ht="12.75" hidden="false" customHeight="false" outlineLevel="0" collapsed="false">
      <c r="B429" s="31"/>
      <c r="C429" s="31"/>
      <c r="D429" s="24"/>
      <c r="E429" s="24"/>
      <c r="F429" s="24"/>
      <c r="G429" s="24"/>
      <c r="I429" s="31"/>
      <c r="J429" s="24"/>
      <c r="K429" s="24"/>
      <c r="L429" s="24"/>
      <c r="M429" s="24"/>
    </row>
    <row r="430" customFormat="false" ht="12.75" hidden="false" customHeight="false" outlineLevel="0" collapsed="false">
      <c r="B430" s="31"/>
      <c r="C430" s="31"/>
      <c r="D430" s="24"/>
      <c r="E430" s="24"/>
      <c r="F430" s="24"/>
      <c r="G430" s="24"/>
      <c r="I430" s="31"/>
      <c r="J430" s="24"/>
      <c r="K430" s="24"/>
      <c r="L430" s="24"/>
      <c r="M430" s="24"/>
    </row>
    <row r="431" customFormat="false" ht="12.75" hidden="false" customHeight="false" outlineLevel="0" collapsed="false">
      <c r="B431" s="31"/>
      <c r="C431" s="31"/>
      <c r="D431" s="24"/>
      <c r="E431" s="24"/>
      <c r="F431" s="24"/>
      <c r="G431" s="24"/>
      <c r="I431" s="31"/>
      <c r="J431" s="24"/>
      <c r="K431" s="24"/>
      <c r="L431" s="24"/>
      <c r="M431" s="24"/>
    </row>
    <row r="432" customFormat="false" ht="12.75" hidden="false" customHeight="false" outlineLevel="0" collapsed="false">
      <c r="B432" s="31"/>
      <c r="C432" s="31"/>
      <c r="D432" s="24"/>
      <c r="E432" s="24"/>
      <c r="F432" s="24"/>
      <c r="G432" s="24"/>
      <c r="I432" s="31"/>
      <c r="J432" s="24"/>
      <c r="K432" s="24"/>
      <c r="L432" s="24"/>
      <c r="M432" s="24"/>
    </row>
    <row r="433" customFormat="false" ht="12.75" hidden="false" customHeight="false" outlineLevel="0" collapsed="false">
      <c r="B433" s="31"/>
      <c r="C433" s="31"/>
      <c r="D433" s="24"/>
      <c r="E433" s="24"/>
      <c r="F433" s="24"/>
      <c r="G433" s="24"/>
      <c r="I433" s="31"/>
      <c r="J433" s="24"/>
      <c r="K433" s="24"/>
      <c r="L433" s="24"/>
      <c r="M433" s="24"/>
    </row>
    <row r="434" customFormat="false" ht="12.75" hidden="false" customHeight="false" outlineLevel="0" collapsed="false">
      <c r="B434" s="31"/>
      <c r="C434" s="31"/>
      <c r="D434" s="24"/>
      <c r="E434" s="24"/>
      <c r="F434" s="24"/>
      <c r="G434" s="24"/>
      <c r="I434" s="31"/>
      <c r="J434" s="24"/>
      <c r="K434" s="24"/>
      <c r="L434" s="24"/>
      <c r="M434" s="24"/>
    </row>
    <row r="435" customFormat="false" ht="12.75" hidden="false" customHeight="false" outlineLevel="0" collapsed="false">
      <c r="B435" s="31"/>
      <c r="C435" s="31"/>
      <c r="D435" s="24"/>
      <c r="E435" s="24"/>
      <c r="F435" s="24"/>
      <c r="G435" s="24"/>
      <c r="I435" s="31"/>
      <c r="J435" s="24"/>
      <c r="K435" s="24"/>
      <c r="L435" s="24"/>
      <c r="M435" s="24"/>
    </row>
    <row r="436" customFormat="false" ht="12.75" hidden="false" customHeight="false" outlineLevel="0" collapsed="false">
      <c r="B436" s="31"/>
      <c r="C436" s="31"/>
      <c r="D436" s="24"/>
      <c r="E436" s="24"/>
      <c r="F436" s="24"/>
      <c r="G436" s="24"/>
      <c r="I436" s="31"/>
      <c r="J436" s="24"/>
      <c r="K436" s="24"/>
      <c r="L436" s="24"/>
      <c r="M436" s="24"/>
    </row>
    <row r="437" customFormat="false" ht="12.75" hidden="false" customHeight="false" outlineLevel="0" collapsed="false">
      <c r="B437" s="31"/>
      <c r="C437" s="31"/>
      <c r="D437" s="24"/>
      <c r="E437" s="24"/>
      <c r="F437" s="24"/>
      <c r="G437" s="24"/>
      <c r="I437" s="31"/>
      <c r="J437" s="24"/>
      <c r="K437" s="24"/>
      <c r="L437" s="24"/>
      <c r="M437" s="24"/>
    </row>
    <row r="438" customFormat="false" ht="12.75" hidden="false" customHeight="false" outlineLevel="0" collapsed="false">
      <c r="B438" s="31"/>
      <c r="C438" s="31"/>
      <c r="D438" s="24"/>
      <c r="E438" s="24"/>
      <c r="F438" s="24"/>
      <c r="G438" s="24"/>
      <c r="I438" s="31"/>
      <c r="J438" s="24"/>
      <c r="K438" s="24"/>
      <c r="L438" s="24"/>
      <c r="M438" s="24"/>
    </row>
    <row r="439" customFormat="false" ht="12.75" hidden="false" customHeight="false" outlineLevel="0" collapsed="false">
      <c r="B439" s="31"/>
      <c r="C439" s="31"/>
      <c r="D439" s="24"/>
      <c r="E439" s="24"/>
      <c r="F439" s="24"/>
      <c r="G439" s="24"/>
      <c r="I439" s="31"/>
      <c r="J439" s="24"/>
      <c r="K439" s="24"/>
      <c r="L439" s="24"/>
      <c r="M439" s="24"/>
    </row>
    <row r="440" customFormat="false" ht="12.75" hidden="false" customHeight="false" outlineLevel="0" collapsed="false">
      <c r="B440" s="31"/>
      <c r="C440" s="31"/>
      <c r="D440" s="24"/>
      <c r="E440" s="24"/>
      <c r="F440" s="24"/>
      <c r="G440" s="24"/>
      <c r="I440" s="31"/>
      <c r="J440" s="24"/>
      <c r="K440" s="24"/>
      <c r="L440" s="24"/>
      <c r="M440" s="24"/>
    </row>
    <row r="441" customFormat="false" ht="12.75" hidden="false" customHeight="false" outlineLevel="0" collapsed="false">
      <c r="B441" s="31"/>
      <c r="C441" s="31"/>
      <c r="D441" s="24"/>
      <c r="E441" s="24"/>
      <c r="F441" s="24"/>
      <c r="G441" s="24"/>
      <c r="I441" s="31"/>
      <c r="J441" s="24"/>
      <c r="K441" s="24"/>
      <c r="L441" s="24"/>
      <c r="M441" s="24"/>
    </row>
    <row r="442" customFormat="false" ht="12.75" hidden="false" customHeight="false" outlineLevel="0" collapsed="false">
      <c r="B442" s="31"/>
      <c r="C442" s="31"/>
      <c r="D442" s="24"/>
      <c r="E442" s="24"/>
      <c r="F442" s="24"/>
      <c r="G442" s="24"/>
      <c r="I442" s="31"/>
      <c r="J442" s="24"/>
      <c r="K442" s="24"/>
      <c r="L442" s="24"/>
      <c r="M442" s="24"/>
    </row>
    <row r="443" customFormat="false" ht="12.75" hidden="false" customHeight="false" outlineLevel="0" collapsed="false">
      <c r="B443" s="31"/>
      <c r="C443" s="31"/>
      <c r="D443" s="24"/>
      <c r="E443" s="24"/>
      <c r="F443" s="24"/>
      <c r="G443" s="24"/>
      <c r="I443" s="31"/>
      <c r="J443" s="24"/>
      <c r="K443" s="24"/>
      <c r="L443" s="24"/>
      <c r="M443" s="24"/>
    </row>
    <row r="444" customFormat="false" ht="12.75" hidden="false" customHeight="false" outlineLevel="0" collapsed="false">
      <c r="B444" s="31"/>
      <c r="C444" s="31"/>
      <c r="D444" s="24"/>
      <c r="E444" s="24"/>
      <c r="F444" s="24"/>
      <c r="G444" s="24"/>
      <c r="I444" s="31"/>
      <c r="J444" s="24"/>
      <c r="K444" s="24"/>
      <c r="L444" s="24"/>
      <c r="M444" s="24"/>
    </row>
    <row r="445" customFormat="false" ht="12.75" hidden="false" customHeight="false" outlineLevel="0" collapsed="false">
      <c r="B445" s="31"/>
      <c r="C445" s="31"/>
      <c r="D445" s="24"/>
      <c r="E445" s="24"/>
      <c r="F445" s="24"/>
      <c r="G445" s="24"/>
      <c r="I445" s="31"/>
      <c r="J445" s="24"/>
      <c r="K445" s="24"/>
      <c r="L445" s="24"/>
      <c r="M445" s="24"/>
    </row>
    <row r="446" customFormat="false" ht="12.75" hidden="false" customHeight="false" outlineLevel="0" collapsed="false">
      <c r="B446" s="31"/>
      <c r="C446" s="31"/>
      <c r="D446" s="24"/>
      <c r="E446" s="24"/>
      <c r="F446" s="24"/>
      <c r="G446" s="24"/>
      <c r="I446" s="31"/>
      <c r="J446" s="24"/>
      <c r="K446" s="24"/>
      <c r="L446" s="24"/>
      <c r="M446" s="24"/>
    </row>
    <row r="447" customFormat="false" ht="12.75" hidden="false" customHeight="false" outlineLevel="0" collapsed="false">
      <c r="B447" s="31"/>
      <c r="C447" s="31"/>
      <c r="D447" s="24"/>
      <c r="E447" s="24"/>
      <c r="F447" s="24"/>
      <c r="G447" s="24"/>
      <c r="I447" s="31"/>
      <c r="J447" s="24"/>
      <c r="K447" s="24"/>
      <c r="L447" s="24"/>
      <c r="M447" s="24"/>
    </row>
    <row r="448" customFormat="false" ht="12.75" hidden="false" customHeight="false" outlineLevel="0" collapsed="false">
      <c r="B448" s="31"/>
      <c r="C448" s="31"/>
      <c r="D448" s="24"/>
      <c r="E448" s="24"/>
      <c r="F448" s="24"/>
      <c r="G448" s="24"/>
      <c r="I448" s="31"/>
      <c r="J448" s="24"/>
      <c r="K448" s="24"/>
      <c r="L448" s="24"/>
      <c r="M448" s="24"/>
    </row>
    <row r="449" customFormat="false" ht="12.75" hidden="false" customHeight="false" outlineLevel="0" collapsed="false">
      <c r="B449" s="31"/>
      <c r="C449" s="31"/>
      <c r="D449" s="24"/>
      <c r="E449" s="24"/>
      <c r="F449" s="24"/>
      <c r="G449" s="24"/>
      <c r="I449" s="31"/>
      <c r="J449" s="24"/>
      <c r="K449" s="24"/>
      <c r="L449" s="24"/>
      <c r="M449" s="24"/>
    </row>
    <row r="450" customFormat="false" ht="12.75" hidden="false" customHeight="false" outlineLevel="0" collapsed="false">
      <c r="B450" s="31"/>
      <c r="C450" s="31"/>
      <c r="D450" s="24"/>
      <c r="E450" s="24"/>
      <c r="F450" s="24"/>
      <c r="G450" s="24"/>
      <c r="I450" s="31"/>
      <c r="J450" s="24"/>
      <c r="K450" s="24"/>
      <c r="L450" s="24"/>
      <c r="M450" s="24"/>
    </row>
    <row r="451" customFormat="false" ht="12.75" hidden="false" customHeight="false" outlineLevel="0" collapsed="false">
      <c r="B451" s="31"/>
      <c r="C451" s="31"/>
      <c r="D451" s="24"/>
      <c r="E451" s="24"/>
      <c r="F451" s="24"/>
      <c r="G451" s="24"/>
      <c r="I451" s="31"/>
      <c r="J451" s="24"/>
      <c r="K451" s="24"/>
      <c r="L451" s="24"/>
      <c r="M451" s="24"/>
    </row>
    <row r="452" customFormat="false" ht="12.75" hidden="false" customHeight="false" outlineLevel="0" collapsed="false">
      <c r="B452" s="31"/>
      <c r="C452" s="31"/>
      <c r="D452" s="24"/>
      <c r="E452" s="24"/>
      <c r="F452" s="24"/>
      <c r="G452" s="24"/>
      <c r="I452" s="31"/>
      <c r="J452" s="24"/>
      <c r="K452" s="24"/>
      <c r="L452" s="24"/>
      <c r="M452" s="24"/>
    </row>
    <row r="453" customFormat="false" ht="12.75" hidden="false" customHeight="false" outlineLevel="0" collapsed="false">
      <c r="B453" s="31"/>
      <c r="C453" s="31"/>
      <c r="D453" s="24"/>
      <c r="E453" s="24"/>
      <c r="F453" s="24"/>
      <c r="G453" s="24"/>
    </row>
    <row r="454" customFormat="false" ht="12.75" hidden="false" customHeight="false" outlineLevel="0" collapsed="false">
      <c r="B454" s="31"/>
      <c r="C454" s="31"/>
      <c r="D454" s="24"/>
      <c r="E454" s="24"/>
      <c r="F454" s="24"/>
      <c r="G454" s="24"/>
    </row>
    <row r="455" customFormat="false" ht="12.75" hidden="false" customHeight="false" outlineLevel="0" collapsed="false">
      <c r="B455" s="31"/>
      <c r="C455" s="31"/>
      <c r="D455" s="24"/>
      <c r="E455" s="24"/>
      <c r="F455" s="24"/>
      <c r="G455" s="24"/>
    </row>
    <row r="456" customFormat="false" ht="12.75" hidden="false" customHeight="false" outlineLevel="0" collapsed="false">
      <c r="B456" s="31"/>
      <c r="C456" s="31"/>
      <c r="D456" s="24"/>
      <c r="E456" s="24"/>
      <c r="F456" s="24"/>
      <c r="G456" s="24"/>
    </row>
    <row r="457" customFormat="false" ht="12.75" hidden="false" customHeight="false" outlineLevel="0" collapsed="false">
      <c r="B457" s="31"/>
      <c r="C457" s="31"/>
      <c r="D457" s="24"/>
      <c r="E457" s="24"/>
      <c r="F457" s="24"/>
      <c r="G457" s="24"/>
    </row>
    <row r="458" customFormat="false" ht="12.75" hidden="false" customHeight="false" outlineLevel="0" collapsed="false">
      <c r="B458" s="31"/>
      <c r="C458" s="31"/>
      <c r="D458" s="24"/>
      <c r="E458" s="24"/>
      <c r="F458" s="24"/>
      <c r="G458" s="24"/>
    </row>
    <row r="459" customFormat="false" ht="12.75" hidden="false" customHeight="false" outlineLevel="0" collapsed="false">
      <c r="B459" s="31"/>
      <c r="C459" s="31"/>
      <c r="D459" s="24"/>
      <c r="E459" s="24"/>
      <c r="F459" s="24"/>
      <c r="G459" s="24"/>
    </row>
    <row r="460" customFormat="false" ht="12.75" hidden="false" customHeight="false" outlineLevel="0" collapsed="false">
      <c r="B460" s="31"/>
      <c r="C460" s="31"/>
      <c r="D460" s="24"/>
      <c r="E460" s="24"/>
      <c r="F460" s="24"/>
      <c r="G460" s="24"/>
    </row>
    <row r="461" customFormat="false" ht="12.75" hidden="false" customHeight="false" outlineLevel="0" collapsed="false">
      <c r="B461" s="31"/>
      <c r="C461" s="31"/>
      <c r="D461" s="24"/>
      <c r="E461" s="24"/>
      <c r="F461" s="24"/>
      <c r="G461" s="24"/>
    </row>
    <row r="462" customFormat="false" ht="12.75" hidden="false" customHeight="false" outlineLevel="0" collapsed="false">
      <c r="B462" s="31"/>
      <c r="C462" s="31"/>
      <c r="D462" s="24"/>
      <c r="E462" s="24"/>
      <c r="F462" s="24"/>
      <c r="G462" s="24"/>
    </row>
    <row r="463" customFormat="false" ht="12.75" hidden="false" customHeight="false" outlineLevel="0" collapsed="false">
      <c r="B463" s="31"/>
      <c r="C463" s="31"/>
      <c r="D463" s="24"/>
      <c r="E463" s="24"/>
      <c r="F463" s="24"/>
      <c r="G463" s="24"/>
    </row>
    <row r="464" customFormat="false" ht="12.75" hidden="false" customHeight="false" outlineLevel="0" collapsed="false">
      <c r="B464" s="31"/>
      <c r="C464" s="31"/>
      <c r="D464" s="24"/>
      <c r="E464" s="24"/>
      <c r="F464" s="24"/>
      <c r="G464" s="24"/>
    </row>
    <row r="465" customFormat="false" ht="12.75" hidden="false" customHeight="false" outlineLevel="0" collapsed="false">
      <c r="B465" s="31"/>
      <c r="C465" s="31"/>
      <c r="D465" s="24"/>
      <c r="E465" s="24"/>
      <c r="F465" s="24"/>
      <c r="G465" s="24"/>
    </row>
    <row r="466" customFormat="false" ht="12.75" hidden="false" customHeight="false" outlineLevel="0" collapsed="false">
      <c r="B466" s="31"/>
      <c r="C466" s="31"/>
      <c r="D466" s="24"/>
      <c r="E466" s="24"/>
      <c r="F466" s="24"/>
      <c r="G466" s="24"/>
    </row>
    <row r="467" customFormat="false" ht="12.75" hidden="false" customHeight="false" outlineLevel="0" collapsed="false">
      <c r="B467" s="31"/>
      <c r="C467" s="31"/>
      <c r="D467" s="24"/>
      <c r="E467" s="24"/>
      <c r="F467" s="24"/>
      <c r="G467" s="24"/>
    </row>
    <row r="468" customFormat="false" ht="12.75" hidden="false" customHeight="false" outlineLevel="0" collapsed="false">
      <c r="B468" s="31"/>
      <c r="C468" s="31"/>
      <c r="D468" s="24"/>
      <c r="E468" s="24"/>
      <c r="F468" s="24"/>
      <c r="G468" s="24"/>
    </row>
    <row r="469" customFormat="false" ht="12.75" hidden="false" customHeight="false" outlineLevel="0" collapsed="false">
      <c r="B469" s="31"/>
      <c r="C469" s="31"/>
      <c r="D469" s="24"/>
      <c r="E469" s="24"/>
      <c r="F469" s="24"/>
      <c r="G469" s="24"/>
    </row>
    <row r="470" customFormat="false" ht="12.75" hidden="false" customHeight="false" outlineLevel="0" collapsed="false">
      <c r="B470" s="31"/>
      <c r="C470" s="31"/>
      <c r="D470" s="24"/>
      <c r="E470" s="24"/>
      <c r="F470" s="24"/>
      <c r="G470" s="24"/>
    </row>
    <row r="471" customFormat="false" ht="12.75" hidden="false" customHeight="false" outlineLevel="0" collapsed="false">
      <c r="B471" s="31"/>
      <c r="C471" s="31"/>
    </row>
    <row r="472" customFormat="false" ht="12.75" hidden="false" customHeight="false" outlineLevel="0" collapsed="false">
      <c r="B472" s="31"/>
      <c r="C472" s="31"/>
    </row>
    <row r="473" customFormat="false" ht="12.75" hidden="false" customHeight="false" outlineLevel="0" collapsed="false">
      <c r="B473" s="31"/>
      <c r="C473" s="31"/>
    </row>
    <row r="474" customFormat="false" ht="12.75" hidden="false" customHeight="false" outlineLevel="0" collapsed="false">
      <c r="B474" s="31"/>
      <c r="C474" s="31"/>
    </row>
    <row r="475" customFormat="false" ht="12.75" hidden="false" customHeight="false" outlineLevel="0" collapsed="false">
      <c r="B475" s="31"/>
      <c r="C475" s="31"/>
    </row>
    <row r="476" customFormat="false" ht="12.75" hidden="false" customHeight="false" outlineLevel="0" collapsed="false">
      <c r="B476" s="31"/>
      <c r="C476" s="31"/>
    </row>
    <row r="477" customFormat="false" ht="12.75" hidden="false" customHeight="false" outlineLevel="0" collapsed="false">
      <c r="B477" s="31"/>
      <c r="C477" s="31"/>
    </row>
    <row r="478" customFormat="false" ht="12.75" hidden="false" customHeight="false" outlineLevel="0" collapsed="false">
      <c r="B478" s="31"/>
      <c r="C478" s="31"/>
    </row>
    <row r="479" customFormat="false" ht="12.75" hidden="false" customHeight="false" outlineLevel="0" collapsed="false">
      <c r="B479" s="31"/>
      <c r="C479" s="31"/>
    </row>
    <row r="480" customFormat="false" ht="12.75" hidden="false" customHeight="false" outlineLevel="0" collapsed="false">
      <c r="B480" s="31"/>
      <c r="C480" s="31"/>
    </row>
    <row r="481" customFormat="false" ht="12.75" hidden="false" customHeight="false" outlineLevel="0" collapsed="false">
      <c r="B481" s="31"/>
      <c r="C481" s="31"/>
    </row>
    <row r="482" customFormat="false" ht="12.75" hidden="false" customHeight="false" outlineLevel="0" collapsed="false">
      <c r="B482" s="31"/>
      <c r="C482" s="31"/>
    </row>
    <row r="483" customFormat="false" ht="12.75" hidden="false" customHeight="false" outlineLevel="0" collapsed="false">
      <c r="B483" s="31"/>
      <c r="C483" s="31"/>
    </row>
    <row r="484" customFormat="false" ht="12.75" hidden="false" customHeight="false" outlineLevel="0" collapsed="false">
      <c r="B484" s="31"/>
      <c r="C484" s="31"/>
    </row>
    <row r="485" customFormat="false" ht="12.75" hidden="false" customHeight="false" outlineLevel="0" collapsed="false">
      <c r="B485" s="31"/>
      <c r="C485" s="31"/>
    </row>
    <row r="486" customFormat="false" ht="12.75" hidden="false" customHeight="false" outlineLevel="0" collapsed="false">
      <c r="B486" s="31"/>
      <c r="C486" s="31"/>
    </row>
    <row r="487" customFormat="false" ht="12.75" hidden="false" customHeight="false" outlineLevel="0" collapsed="false">
      <c r="B487" s="31"/>
      <c r="C487" s="31"/>
    </row>
    <row r="488" customFormat="false" ht="12.75" hidden="false" customHeight="false" outlineLevel="0" collapsed="false">
      <c r="B488" s="31"/>
      <c r="C488" s="31"/>
    </row>
    <row r="489" customFormat="false" ht="12.75" hidden="false" customHeight="false" outlineLevel="0" collapsed="false">
      <c r="B489" s="31"/>
      <c r="C489" s="31"/>
    </row>
    <row r="490" customFormat="false" ht="12.75" hidden="false" customHeight="false" outlineLevel="0" collapsed="false">
      <c r="B490" s="31"/>
      <c r="C490" s="31"/>
    </row>
    <row r="491" customFormat="false" ht="12.75" hidden="false" customHeight="false" outlineLevel="0" collapsed="false">
      <c r="B491" s="31"/>
      <c r="C491" s="31"/>
    </row>
    <row r="492" customFormat="false" ht="12.75" hidden="false" customHeight="false" outlineLevel="0" collapsed="false">
      <c r="B492" s="31"/>
      <c r="C492" s="31"/>
    </row>
    <row r="493" customFormat="false" ht="12.75" hidden="false" customHeight="false" outlineLevel="0" collapsed="false">
      <c r="B493" s="31"/>
      <c r="C493" s="31"/>
    </row>
    <row r="494" customFormat="false" ht="12.75" hidden="false" customHeight="false" outlineLevel="0" collapsed="false">
      <c r="B494" s="31"/>
      <c r="C494" s="31"/>
    </row>
    <row r="495" customFormat="false" ht="12.75" hidden="false" customHeight="false" outlineLevel="0" collapsed="false">
      <c r="B495" s="31"/>
      <c r="C495" s="31"/>
    </row>
    <row r="496" customFormat="false" ht="12.75" hidden="false" customHeight="false" outlineLevel="0" collapsed="false">
      <c r="B496" s="31"/>
      <c r="C496" s="31"/>
    </row>
    <row r="497" customFormat="false" ht="12.75" hidden="false" customHeight="false" outlineLevel="0" collapsed="false">
      <c r="B497" s="31"/>
      <c r="C497" s="31"/>
    </row>
    <row r="498" customFormat="false" ht="12.75" hidden="false" customHeight="false" outlineLevel="0" collapsed="false">
      <c r="B498" s="31"/>
      <c r="C498" s="31"/>
    </row>
    <row r="499" customFormat="false" ht="12.75" hidden="false" customHeight="false" outlineLevel="0" collapsed="false">
      <c r="B499" s="31"/>
      <c r="C499" s="31"/>
    </row>
    <row r="500" customFormat="false" ht="12.75" hidden="false" customHeight="false" outlineLevel="0" collapsed="false">
      <c r="B500" s="31"/>
      <c r="C500" s="31"/>
    </row>
    <row r="501" customFormat="false" ht="12.75" hidden="false" customHeight="false" outlineLevel="0" collapsed="false">
      <c r="B501" s="31"/>
      <c r="C50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1999-11-28T01:46:50Z</dcterms:created>
  <dc:creator>.</dc:creator>
  <dc:description/>
  <dc:language>en-US</dc:language>
  <cp:lastModifiedBy>.</cp:lastModifiedBy>
  <dcterms:modified xsi:type="dcterms:W3CDTF">2001-08-18T22:02:15Z</dcterms:modified>
  <cp:revision>0</cp:revision>
  <dc:subject/>
  <dc:title/>
</cp:coreProperties>
</file>