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name="PAGE1" vbProcedure="false">#REF!</definedName>
    <definedName function="false" hidden="false" name="Print_Area_MI" vbProcedure="false">#REF!</definedName>
    <definedName function="false" hidden="false" name="\a" vbProcedure="false">#REF!</definedName>
    <definedName function="false" hidden="false" name="\b" vbProcedure="false">#REF!</definedName>
    <definedName function="false" hidden="false" name="\c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<sst xmlns="http://schemas.openxmlformats.org/spreadsheetml/2006/main" count="49" uniqueCount="43">
  <si>
    <t xml:space="preserve">INPUT DATA BELOW:</t>
  </si>
  <si>
    <t xml:space="preserve">Name</t>
  </si>
  <si>
    <t xml:space="preserve">ABC PIPELINE</t>
  </si>
  <si>
    <t xml:space="preserve">Gross Plant</t>
  </si>
  <si>
    <t xml:space="preserve">Rate Base    </t>
  </si>
  <si>
    <t xml:space="preserve">Equity       </t>
  </si>
  <si>
    <t xml:space="preserve">Cost of Debt </t>
  </si>
  <si>
    <t xml:space="preserve">ROE          </t>
  </si>
  <si>
    <t xml:space="preserve">O&amp;M Expense</t>
  </si>
  <si>
    <t xml:space="preserve">A&amp;G Expense</t>
  </si>
  <si>
    <t xml:space="preserve">Inflation Factor</t>
  </si>
  <si>
    <t xml:space="preserve">Depreciation</t>
  </si>
  <si>
    <t xml:space="preserve">Ad Valorem Taxes</t>
  </si>
  <si>
    <t xml:space="preserve">ALT A</t>
  </si>
  <si>
    <t xml:space="preserve">-</t>
  </si>
  <si>
    <t xml:space="preserve">ALT B</t>
  </si>
  <si>
    <t xml:space="preserve">ALT C</t>
  </si>
  <si>
    <t xml:space="preserve">         Florida Gas Transmission Company</t>
  </si>
  <si>
    <t xml:space="preserve">Capitalization, Rate of Return and Pretax Return</t>
  </si>
  <si>
    <t xml:space="preserve">Percent of Total</t>
  </si>
  <si>
    <t xml:space="preserve">Weighted</t>
  </si>
  <si>
    <t xml:space="preserve">Pre-tax</t>
  </si>
  <si>
    <t xml:space="preserve">Description</t>
  </si>
  <si>
    <t xml:space="preserve">Capitalization</t>
  </si>
  <si>
    <t xml:space="preserve">Cost (%)</t>
  </si>
  <si>
    <t xml:space="preserve">Average Cost(%)</t>
  </si>
  <si>
    <t xml:space="preserve">Return</t>
  </si>
  <si>
    <t xml:space="preserve">Cost</t>
  </si>
  <si>
    <t xml:space="preserve">DEBT</t>
  </si>
  <si>
    <t xml:space="preserve">COMMON EQUITY</t>
  </si>
  <si>
    <t xml:space="preserve">TOTAL</t>
  </si>
  <si>
    <t xml:space="preserve">Year</t>
  </si>
  <si>
    <t xml:space="preserve">Average Rate Base</t>
  </si>
  <si>
    <t xml:space="preserve">Cost of Service:</t>
  </si>
  <si>
    <t xml:space="preserve">O&amp; M</t>
  </si>
  <si>
    <t xml:space="preserve">A&amp;G</t>
  </si>
  <si>
    <t xml:space="preserve">Depr. Exp</t>
  </si>
  <si>
    <t xml:space="preserve">Return &amp; Taxes</t>
  </si>
  <si>
    <t xml:space="preserve">Total Cost of Service</t>
  </si>
  <si>
    <t xml:space="preserve">Avg. Daily Throughput (MMBtu/D)</t>
  </si>
  <si>
    <t xml:space="preserve">Annual Billing Units</t>
  </si>
  <si>
    <t xml:space="preserve">Daily Unit Rate</t>
  </si>
  <si>
    <t xml:space="preserve">Monthly Rate</t>
  </si>
</sst>
</file>

<file path=xl/styles.xml><?xml version="1.0" encoding="utf-8"?>
<styleSheet xmlns="http://schemas.openxmlformats.org/spreadsheetml/2006/main">
  <numFmts count="9">
    <numFmt numFmtId="164" formatCode="[$-409]#,##0_);\(#,##0\)"/>
    <numFmt numFmtId="165" formatCode="\$#,##0_);[RED]&quot;($&quot;#,##0\)"/>
    <numFmt numFmtId="166" formatCode="[$-409]0.00%"/>
    <numFmt numFmtId="167" formatCode="0.000%"/>
    <numFmt numFmtId="168" formatCode="\$#,##0_);&quot;($&quot;#,##0\)"/>
    <numFmt numFmtId="169" formatCode="0.0000%"/>
    <numFmt numFmtId="170" formatCode="0.000_)"/>
    <numFmt numFmtId="171" formatCode="0_)"/>
    <numFmt numFmtId="172" formatCode="\$#,##0.0000_);&quot;($&quot;#,##0.0000\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0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4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4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4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28"/>
    <col collapsed="false" customWidth="true" hidden="false" outlineLevel="0" max="2" min="2" style="0" width="14.56"/>
  </cols>
  <sheetData>
    <row r="1" customFormat="false" ht="12.75" hidden="false" customHeight="false" outlineLevel="0" collapsed="false">
      <c r="A1" s="1"/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customFormat="false" ht="12.75" hidden="false" customHeight="false" outlineLevel="0" collapsed="false">
      <c r="A2" s="3" t="s">
        <v>0</v>
      </c>
      <c r="B2" s="1"/>
      <c r="C2" s="1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customFormat="false" ht="12.75" hidden="false" customHeight="false" outlineLevel="0" collapsed="false">
      <c r="A3" s="3"/>
      <c r="B3" s="1"/>
      <c r="C3" s="1"/>
      <c r="D3" s="1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customFormat="false" ht="12.75" hidden="false" customHeight="false" outlineLevel="0" collapsed="false">
      <c r="A4" s="4" t="s">
        <v>1</v>
      </c>
      <c r="B4" s="5" t="s">
        <v>2</v>
      </c>
      <c r="C4" s="4"/>
      <c r="D4" s="4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customFormat="false" ht="12.75" hidden="false" customHeight="false" outlineLevel="0" collapsed="false">
      <c r="A5" s="4"/>
      <c r="B5" s="5"/>
      <c r="C5" s="4"/>
      <c r="D5" s="4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customFormat="false" ht="12.75" hidden="false" customHeight="false" outlineLevel="0" collapsed="false">
      <c r="A6" s="1" t="s">
        <v>3</v>
      </c>
      <c r="B6" s="1" t="n">
        <v>900000000</v>
      </c>
      <c r="C6" s="1"/>
      <c r="D6" s="6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customFormat="false" ht="12.75" hidden="false" customHeight="false" outlineLevel="0" collapsed="false">
      <c r="A7" s="1"/>
      <c r="B7" s="1"/>
      <c r="C7" s="1"/>
      <c r="D7" s="6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</row>
    <row r="8" customFormat="false" ht="12.75" hidden="false" customHeight="false" outlineLevel="0" collapsed="false">
      <c r="A8" s="3" t="s">
        <v>4</v>
      </c>
      <c r="B8" s="7" t="n">
        <v>900000000</v>
      </c>
      <c r="C8" s="1"/>
      <c r="D8" s="6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</row>
    <row r="9" customFormat="false" ht="12.75" hidden="false" customHeight="false" outlineLevel="0" collapsed="false">
      <c r="A9" s="1"/>
      <c r="B9" s="5"/>
      <c r="C9" s="1"/>
      <c r="D9" s="4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</row>
    <row r="10" customFormat="false" ht="12.75" hidden="false" customHeight="false" outlineLevel="0" collapsed="false">
      <c r="A10" s="3" t="s">
        <v>5</v>
      </c>
      <c r="B10" s="8" t="n">
        <v>0.5</v>
      </c>
      <c r="C10" s="1"/>
      <c r="D10" s="4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customFormat="false" ht="12.75" hidden="false" customHeight="false" outlineLevel="0" collapsed="false">
      <c r="A11" s="1"/>
      <c r="B11" s="5"/>
      <c r="C11" s="1"/>
      <c r="D11" s="4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 customFormat="false" ht="12.75" hidden="false" customHeight="false" outlineLevel="0" collapsed="false">
      <c r="A12" s="3" t="s">
        <v>6</v>
      </c>
      <c r="B12" s="9" t="n">
        <v>0.09</v>
      </c>
      <c r="C12" s="1"/>
      <c r="D12" s="4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</row>
    <row r="13" customFormat="false" ht="12.75" hidden="false" customHeight="false" outlineLevel="0" collapsed="false">
      <c r="A13" s="1"/>
      <c r="B13" s="5"/>
      <c r="C13" s="1"/>
      <c r="D13" s="4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</row>
    <row r="14" customFormat="false" ht="12.75" hidden="false" customHeight="false" outlineLevel="0" collapsed="false">
      <c r="A14" s="3" t="s">
        <v>7</v>
      </c>
      <c r="B14" s="9" t="n">
        <v>0.14</v>
      </c>
      <c r="C14" s="1"/>
      <c r="D14" s="4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</row>
    <row r="15" customFormat="false" ht="12.75" hidden="false" customHeight="false" outlineLevel="0" collapsed="false">
      <c r="A15" s="1"/>
      <c r="B15" s="1"/>
      <c r="C15" s="1"/>
      <c r="D15" s="4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</row>
    <row r="16" customFormat="false" ht="12.75" hidden="false" customHeight="false" outlineLevel="0" collapsed="false">
      <c r="A16" s="0" t="s">
        <v>8</v>
      </c>
      <c r="B16" s="10" t="n">
        <v>50000000</v>
      </c>
      <c r="C16" s="1"/>
      <c r="D16" s="4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</row>
    <row r="17" customFormat="false" ht="12.75" hidden="false" customHeight="false" outlineLevel="0" collapsed="false">
      <c r="B17" s="10"/>
      <c r="C17" s="1"/>
      <c r="D17" s="4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customFormat="false" ht="12.75" hidden="false" customHeight="false" outlineLevel="0" collapsed="false">
      <c r="A18" s="4" t="s">
        <v>9</v>
      </c>
      <c r="B18" s="11" t="n">
        <v>50000000</v>
      </c>
      <c r="C18" s="4"/>
      <c r="D18" s="4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customFormat="false" ht="12.75" hidden="false" customHeight="false" outlineLevel="0" collapsed="false">
      <c r="A19" s="1"/>
      <c r="B19" s="1"/>
      <c r="C19" s="1"/>
      <c r="D19" s="1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customFormat="false" ht="12.75" hidden="false" customHeight="false" outlineLevel="0" collapsed="false">
      <c r="A20" s="1" t="s">
        <v>10</v>
      </c>
      <c r="B20" s="12" t="n">
        <v>0.02</v>
      </c>
      <c r="C20" s="1"/>
      <c r="D20" s="1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customFormat="false" ht="12.75" hidden="false" customHeight="false" outlineLevel="0" collapsed="false">
      <c r="A21" s="1"/>
      <c r="B21" s="1"/>
      <c r="C21" s="1"/>
      <c r="D21" s="1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customFormat="false" ht="12.75" hidden="false" customHeight="false" outlineLevel="0" collapsed="false">
      <c r="A22" s="3" t="s">
        <v>11</v>
      </c>
      <c r="B22" s="13" t="n">
        <v>0.05</v>
      </c>
      <c r="C22" s="1"/>
      <c r="D22" s="1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customFormat="false" ht="12.75" hidden="false" customHeight="false" outlineLevel="0" collapsed="false">
      <c r="A23" s="1"/>
      <c r="B23" s="1"/>
      <c r="C23" s="1"/>
      <c r="D23" s="1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customFormat="false" ht="12.75" hidden="false" customHeight="false" outlineLevel="0" collapsed="false">
      <c r="A24" s="14" t="s">
        <v>12</v>
      </c>
      <c r="B24" s="15" t="n">
        <v>0</v>
      </c>
      <c r="C24" s="1"/>
      <c r="D24" s="1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customFormat="false" ht="12.75" hidden="false" customHeight="false" outlineLevel="0" collapsed="false">
      <c r="A25" s="16"/>
      <c r="B25" s="16"/>
      <c r="C25" s="16"/>
      <c r="D25" s="16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customFormat="false" ht="12.75" hidden="false" customHeight="false" outlineLevel="0" collapsed="false">
      <c r="A26" s="14"/>
      <c r="B26" s="3"/>
      <c r="C26" s="1"/>
      <c r="D26" s="1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customFormat="false" ht="12.75" hidden="false" customHeight="false" outlineLevel="0" collapsed="false">
      <c r="A27" s="1"/>
      <c r="B27" s="1"/>
      <c r="C27" s="1"/>
      <c r="D27" s="1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customFormat="false" ht="12.75" hidden="false" customHeight="false" outlineLevel="0" collapsed="false">
      <c r="A28" s="14"/>
      <c r="B28" s="3"/>
      <c r="C28" s="1"/>
      <c r="D28" s="1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customFormat="false" ht="12.75" hidden="false" customHeight="false" outlineLevel="0" collapsed="false">
      <c r="A29" s="1"/>
      <c r="B29" s="1"/>
      <c r="C29" s="1"/>
      <c r="D29" s="1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customFormat="false" ht="12.75" hidden="false" customHeight="false" outlineLevel="0" collapsed="false">
      <c r="A30" s="14"/>
      <c r="B30" s="3"/>
      <c r="C30" s="1"/>
      <c r="D30" s="1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customFormat="false" ht="12.75" hidden="false" customHeight="false" outlineLevel="0" collapsed="false">
      <c r="A31" s="1"/>
      <c r="B31" s="1"/>
      <c r="C31" s="1"/>
      <c r="D31" s="1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customFormat="false" ht="12.75" hidden="false" customHeight="false" outlineLevel="0" collapsed="false">
      <c r="A32" s="16"/>
      <c r="B32" s="16"/>
      <c r="C32" s="16"/>
      <c r="D32" s="16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customFormat="false" ht="12.75" hidden="false" customHeight="false" outlineLevel="0" collapsed="false">
      <c r="A33" s="1"/>
      <c r="B33" s="1"/>
      <c r="C33" s="1"/>
      <c r="D33" s="1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customFormat="false" ht="12.75" hidden="false" customHeight="false" outlineLevel="0" collapsed="false">
      <c r="A34" s="1"/>
      <c r="B34" s="1"/>
      <c r="C34" s="1"/>
      <c r="D34" s="1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customFormat="false" ht="12.75" hidden="false" customHeight="false" outlineLevel="0" collapsed="false">
      <c r="A35" s="1"/>
      <c r="B35" s="1"/>
      <c r="C35" s="1"/>
      <c r="D35" s="1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customFormat="false" ht="12.75" hidden="false" customHeight="false" outlineLevel="0" collapsed="false">
      <c r="A36" s="1"/>
      <c r="B36" s="1"/>
      <c r="C36" s="1"/>
      <c r="D36" s="1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customFormat="false" ht="12.75" hidden="false" customHeight="false" outlineLevel="0" collapsed="false">
      <c r="A37" s="1"/>
      <c r="B37" s="1"/>
      <c r="C37" s="1"/>
      <c r="D37" s="1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customFormat="false" ht="12.75" hidden="false" customHeight="fals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customFormat="false" ht="12.75" hidden="false" customHeight="false" outlineLevel="0" collapsed="false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customFormat="false" ht="12.75" hidden="false" customHeight="false" outlineLevel="0" collapsed="false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customFormat="false" ht="12.75" hidden="false" customHeight="fals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customFormat="false" ht="12.75" hidden="false" customHeight="false" outlineLevel="0" collapsed="false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customFormat="false" ht="12.75" hidden="false" customHeight="fals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customFormat="false" ht="12.75" hidden="false" customHeight="fals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customFormat="false" ht="12.75" hidden="false" customHeight="false" outlineLevel="0" collapsed="false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customFormat="false" ht="12.75" hidden="false" customHeight="false" outlineLevel="0" collapsed="false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customFormat="false" ht="12.75" hidden="false" customHeight="false" outlineLevel="0" collapsed="false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customFormat="false" ht="12.75" hidden="false" customHeight="false" outlineLevel="0" collapsed="false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customFormat="false" ht="12.75" hidden="false" customHeight="false" outlineLevel="0" collapsed="false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customFormat="false" ht="12.75" hidden="false" customHeight="false" outlineLevel="0" collapsed="false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customFormat="false" ht="12.75" hidden="false" customHeight="false" outlineLevel="0" collapsed="false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customFormat="false" ht="12.75" hidden="false" customHeight="false" outlineLevel="0" collapsed="false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customFormat="false" ht="12.75" hidden="false" customHeight="false" outlineLevel="0" collapsed="false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customFormat="false" ht="12.75" hidden="false" customHeight="false" outlineLevel="0" collapsed="false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customFormat="false" ht="12.75" hidden="false" customHeight="false" outlineLevel="0" collapsed="false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customFormat="false" ht="12.75" hidden="false" customHeight="false" outlineLevel="0" collapsed="false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customFormat="false" ht="12.75" hidden="false" customHeight="false" outlineLevel="0" collapsed="false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customFormat="false" ht="12.75" hidden="false" customHeight="fals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customFormat="false" ht="12.75" hidden="false" customHeight="false" outlineLevel="0" collapsed="false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customFormat="false" ht="12.75" hidden="false" customHeight="false" outlineLevel="0" collapsed="false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customFormat="false" ht="12.75" hidden="false" customHeight="false" outlineLevel="0" collapsed="false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customFormat="false" ht="12.75" hidden="false" customHeight="false" outlineLevel="0" collapsed="false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customFormat="false" ht="12.75" hidden="false" customHeight="false" outlineLevel="0" collapsed="false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customFormat="false" ht="12.75" hidden="false" customHeight="false" outlineLevel="0" collapsed="false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customFormat="false" ht="12.75" hidden="false" customHeight="false" outlineLevel="0" collapsed="false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customFormat="false" ht="12.75" hidden="false" customHeight="false" outlineLevel="0" collapsed="false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customFormat="false" ht="12.75" hidden="false" customHeight="false" outlineLevel="0" collapsed="false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customFormat="false" ht="12.75" hidden="false" customHeight="false" outlineLevel="0" collapsed="false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customFormat="false" ht="12.75" hidden="false" customHeight="false" outlineLevel="0" collapsed="false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customFormat="false" ht="12.75" hidden="false" customHeight="false" outlineLevel="0" collapsed="false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customFormat="false" ht="12.75" hidden="false" customHeight="false" outlineLevel="0" collapsed="false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customFormat="false" ht="12.75" hidden="false" customHeight="false" outlineLevel="0" collapsed="false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customFormat="false" ht="12.75" hidden="false" customHeight="false" outlineLevel="0" collapsed="false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customFormat="false" ht="12.75" hidden="false" customHeight="false" outlineLevel="0" collapsed="false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customFormat="false" ht="12.75" hidden="false" customHeight="false" outlineLevel="0" collapsed="false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customFormat="false" ht="12.75" hidden="false" customHeight="false" outlineLevel="0" collapsed="false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customFormat="false" ht="12.75" hidden="false" customHeight="false" outlineLevel="0" collapsed="false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customFormat="false" ht="12.75" hidden="false" customHeight="false" outlineLevel="0" collapsed="false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customFormat="false" ht="12.75" hidden="false" customHeight="false" outlineLevel="0" collapsed="false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customFormat="false" ht="12.75" hidden="false" customHeight="false" outlineLevel="0" collapsed="false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customFormat="false" ht="12.75" hidden="false" customHeight="false" outlineLevel="0" collapsed="false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customFormat="false" ht="12.75" hidden="false" customHeight="false" outlineLevel="0" collapsed="false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customFormat="false" ht="12.75" hidden="false" customHeight="false" outlineLevel="0" collapsed="false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customFormat="false" ht="12.75" hidden="false" customHeight="false" outlineLevel="0" collapsed="false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customFormat="false" ht="12.75" hidden="false" customHeight="false" outlineLevel="0" collapsed="false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customFormat="false" ht="12.75" hidden="false" customHeight="false" outlineLevel="0" collapsed="false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customFormat="false" ht="12.75" hidden="false" customHeight="false" outlineLevel="0" collapsed="false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customFormat="false" ht="12.75" hidden="false" customHeight="false" outlineLevel="0" collapsed="false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customFormat="false" ht="12.75" hidden="false" customHeight="false" outlineLevel="0" collapsed="false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customFormat="false" ht="12.75" hidden="false" customHeight="false" outlineLevel="0" collapsed="false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customFormat="false" ht="12.75" hidden="false" customHeight="false" outlineLevel="0" collapsed="false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customFormat="false" ht="12.75" hidden="false" customHeight="false" outlineLevel="0" collapsed="false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customFormat="false" ht="12.75" hidden="false" customHeight="false" outlineLevel="0" collapsed="false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customFormat="false" ht="12.75" hidden="false" customHeight="false" outlineLevel="0" collapsed="false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customFormat="false" ht="12.75" hidden="false" customHeight="false" outlineLevel="0" collapsed="false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customFormat="false" ht="12.75" hidden="false" customHeight="false" outlineLevel="0" collapsed="false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customFormat="false" ht="12.75" hidden="false" customHeight="false" outlineLevel="0" collapsed="false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customFormat="false" ht="12.75" hidden="false" customHeight="false" outlineLevel="0" collapsed="false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customFormat="false" ht="12.75" hidden="false" customHeight="false" outlineLevel="0" collapsed="false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customFormat="false" ht="12.75" hidden="false" customHeight="false" outlineLevel="0" collapsed="false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</row>
    <row r="101" customFormat="false" ht="12.75" hidden="false" customHeight="false" outlineLevel="0" collapsed="false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</row>
    <row r="102" customFormat="false" ht="12.75" hidden="false" customHeight="false" outlineLevel="0" collapsed="false">
      <c r="A102" s="1"/>
      <c r="B102" s="1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</row>
    <row r="103" customFormat="false" ht="12.75" hidden="false" customHeight="false" outlineLevel="0" collapsed="false">
      <c r="A103" s="3" t="s">
        <v>13</v>
      </c>
      <c r="B103" s="1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</row>
    <row r="104" customFormat="false" ht="12.75" hidden="false" customHeight="false" outlineLevel="0" collapsed="false">
      <c r="A104" s="16" t="s">
        <v>14</v>
      </c>
      <c r="B104" s="3" t="s">
        <v>14</v>
      </c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</row>
    <row r="105" customFormat="false" ht="12.75" hidden="false" customHeight="false" outlineLevel="0" collapsed="false">
      <c r="A105" s="1"/>
      <c r="B105" s="1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</row>
    <row r="106" customFormat="false" ht="12.75" hidden="false" customHeight="false" outlineLevel="0" collapsed="false">
      <c r="A106" s="1"/>
      <c r="B106" s="1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</row>
    <row r="107" customFormat="false" ht="12.75" hidden="false" customHeight="false" outlineLevel="0" collapsed="false">
      <c r="A107" s="1"/>
      <c r="B107" s="1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</row>
    <row r="108" customFormat="false" ht="12.75" hidden="false" customHeight="false" outlineLevel="0" collapsed="false">
      <c r="A108" s="1"/>
      <c r="B108" s="1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</row>
    <row r="109" customFormat="false" ht="12.75" hidden="false" customHeight="false" outlineLevel="0" collapsed="false">
      <c r="A109" s="1"/>
      <c r="B109" s="1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</row>
    <row r="110" customFormat="false" ht="12.75" hidden="false" customHeight="false" outlineLevel="0" collapsed="false">
      <c r="A110" s="1"/>
      <c r="B110" s="1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</row>
    <row r="111" customFormat="false" ht="12.75" hidden="false" customHeight="false" outlineLevel="0" collapsed="false">
      <c r="A111" s="1"/>
      <c r="B111" s="1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</row>
    <row r="112" customFormat="false" ht="12.75" hidden="false" customHeight="false" outlineLevel="0" collapsed="false">
      <c r="A112" s="1"/>
      <c r="B112" s="1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</row>
    <row r="113" customFormat="false" ht="12.75" hidden="false" customHeight="false" outlineLevel="0" collapsed="false">
      <c r="A113" s="1"/>
      <c r="B113" s="1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</row>
    <row r="114" customFormat="false" ht="12.75" hidden="false" customHeight="false" outlineLevel="0" collapsed="false">
      <c r="A114" s="1"/>
      <c r="B114" s="1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</row>
    <row r="115" customFormat="false" ht="12.75" hidden="false" customHeight="false" outlineLevel="0" collapsed="false">
      <c r="A115" s="1"/>
      <c r="B115" s="1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</row>
    <row r="116" customFormat="false" ht="12.75" hidden="false" customHeight="false" outlineLevel="0" collapsed="false">
      <c r="A116" s="1"/>
      <c r="B116" s="1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</row>
    <row r="117" customFormat="false" ht="12.75" hidden="false" customHeight="false" outlineLevel="0" collapsed="false">
      <c r="A117" s="1"/>
      <c r="B117" s="1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</row>
    <row r="118" customFormat="false" ht="12.75" hidden="false" customHeight="false" outlineLevel="0" collapsed="false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</row>
    <row r="119" customFormat="false" ht="12.75" hidden="false" customHeight="false" outlineLevel="0" collapsed="false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</row>
    <row r="120" customFormat="false" ht="12.75" hidden="false" customHeight="false" outlineLevel="0" collapsed="false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</row>
    <row r="121" customFormat="false" ht="12.75" hidden="false" customHeight="false" outlineLevel="0" collapsed="false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</row>
    <row r="122" customFormat="false" ht="12.75" hidden="false" customHeight="false" outlineLevel="0" collapsed="false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</row>
    <row r="123" customFormat="false" ht="12.75" hidden="false" customHeight="false" outlineLevel="0" collapsed="false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</row>
    <row r="124" customFormat="false" ht="12.75" hidden="false" customHeight="false" outlineLevel="0" collapsed="false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</row>
    <row r="125" customFormat="false" ht="12.75" hidden="false" customHeight="false" outlineLevel="0" collapsed="false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</row>
    <row r="126" customFormat="false" ht="12.75" hidden="false" customHeight="false" outlineLevel="0" collapsed="false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</row>
    <row r="127" customFormat="false" ht="12.75" hidden="false" customHeight="false" outlineLevel="0" collapsed="false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</row>
    <row r="128" customFormat="false" ht="12.75" hidden="false" customHeight="false" outlineLevel="0" collapsed="false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</row>
    <row r="129" customFormat="false" ht="12.75" hidden="false" customHeight="false" outlineLevel="0" collapsed="false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</row>
    <row r="130" customFormat="false" ht="12.75" hidden="false" customHeight="false" outlineLevel="0" collapsed="false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</row>
    <row r="131" customFormat="false" ht="12.75" hidden="false" customHeight="false" outlineLevel="0" collapsed="false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</row>
    <row r="132" customFormat="false" ht="12.75" hidden="false" customHeight="false" outlineLevel="0" collapsed="false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</row>
    <row r="133" customFormat="false" ht="12.75" hidden="false" customHeight="false" outlineLevel="0" collapsed="false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</row>
    <row r="134" customFormat="false" ht="12.75" hidden="false" customHeight="false" outlineLevel="0" collapsed="false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</row>
    <row r="135" customFormat="false" ht="12.75" hidden="false" customHeight="false" outlineLevel="0" collapsed="false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</row>
    <row r="136" customFormat="false" ht="12.75" hidden="false" customHeight="false" outlineLevel="0" collapsed="false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</row>
    <row r="137" customFormat="false" ht="12.75" hidden="false" customHeight="false" outlineLevel="0" collapsed="false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</row>
    <row r="138" customFormat="false" ht="12.75" hidden="false" customHeight="false" outlineLevel="0" collapsed="false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</row>
    <row r="139" customFormat="false" ht="12.75" hidden="false" customHeight="false" outlineLevel="0" collapsed="false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</row>
    <row r="140" customFormat="false" ht="12.75" hidden="false" customHeight="false" outlineLevel="0" collapsed="false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</row>
    <row r="141" customFormat="false" ht="12.75" hidden="false" customHeight="false" outlineLevel="0" collapsed="false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</row>
    <row r="142" customFormat="false" ht="12.75" hidden="false" customHeight="false" outlineLevel="0" collapsed="false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</row>
    <row r="143" customFormat="false" ht="12.75" hidden="false" customHeight="false" outlineLevel="0" collapsed="false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</row>
    <row r="144" customFormat="false" ht="12.75" hidden="false" customHeight="false" outlineLevel="0" collapsed="false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</row>
    <row r="145" customFormat="false" ht="12.75" hidden="false" customHeight="false" outlineLevel="0" collapsed="false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</row>
    <row r="146" customFormat="false" ht="12.75" hidden="false" customHeight="false" outlineLevel="0" collapsed="false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</row>
    <row r="147" customFormat="false" ht="12.75" hidden="false" customHeight="false" outlineLevel="0" collapsed="false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</row>
    <row r="148" customFormat="false" ht="12.75" hidden="false" customHeight="false" outlineLevel="0" collapsed="false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</row>
    <row r="149" customFormat="false" ht="12.75" hidden="false" customHeight="false" outlineLevel="0" collapsed="false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</row>
    <row r="150" customFormat="false" ht="12.75" hidden="false" customHeight="false" outlineLevel="0" collapsed="false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</row>
    <row r="151" customFormat="false" ht="12.75" hidden="false" customHeight="false" outlineLevel="0" collapsed="false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</row>
    <row r="152" customFormat="false" ht="12.75" hidden="false" customHeight="false" outlineLevel="0" collapsed="false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</row>
    <row r="153" customFormat="false" ht="12.75" hidden="false" customHeight="false" outlineLevel="0" collapsed="false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</row>
    <row r="154" customFormat="false" ht="12.75" hidden="false" customHeight="false" outlineLevel="0" collapsed="false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</row>
    <row r="155" customFormat="false" ht="12.75" hidden="false" customHeight="false" outlineLevel="0" collapsed="false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</row>
    <row r="156" customFormat="false" ht="12.75" hidden="false" customHeight="false" outlineLevel="0" collapsed="false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</row>
    <row r="157" customFormat="false" ht="12.75" hidden="false" customHeight="false" outlineLevel="0" collapsed="false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</row>
    <row r="158" customFormat="false" ht="12.75" hidden="false" customHeight="false" outlineLevel="0" collapsed="false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</row>
    <row r="159" customFormat="false" ht="12.75" hidden="false" customHeight="false" outlineLevel="0" collapsed="false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</row>
    <row r="160" customFormat="false" ht="12.75" hidden="false" customHeight="false" outlineLevel="0" collapsed="false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</row>
    <row r="161" customFormat="false" ht="12.75" hidden="false" customHeight="false" outlineLevel="0" collapsed="false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</row>
    <row r="162" customFormat="false" ht="12.75" hidden="false" customHeight="false" outlineLevel="0" collapsed="false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</row>
    <row r="163" customFormat="false" ht="12.75" hidden="false" customHeight="false" outlineLevel="0" collapsed="false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</row>
    <row r="164" customFormat="false" ht="12.75" hidden="false" customHeight="false" outlineLevel="0" collapsed="false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</row>
    <row r="165" customFormat="false" ht="12.75" hidden="false" customHeight="false" outlineLevel="0" collapsed="false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</row>
    <row r="166" customFormat="false" ht="12.75" hidden="false" customHeight="false" outlineLevel="0" collapsed="false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</row>
    <row r="167" customFormat="false" ht="12.75" hidden="false" customHeight="false" outlineLevel="0" collapsed="false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</row>
    <row r="168" customFormat="false" ht="12.75" hidden="false" customHeight="false" outlineLevel="0" collapsed="false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</row>
    <row r="169" customFormat="false" ht="12.75" hidden="false" customHeight="false" outlineLevel="0" collapsed="false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</row>
    <row r="170" customFormat="false" ht="12.75" hidden="false" customHeight="false" outlineLevel="0" collapsed="false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</row>
    <row r="171" customFormat="false" ht="12.75" hidden="false" customHeight="false" outlineLevel="0" collapsed="false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</row>
    <row r="172" customFormat="false" ht="12.75" hidden="false" customHeight="false" outlineLevel="0" collapsed="false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</row>
    <row r="173" customFormat="false" ht="12.75" hidden="false" customHeight="false" outlineLevel="0" collapsed="false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</row>
    <row r="174" customFormat="false" ht="12.75" hidden="false" customHeight="false" outlineLevel="0" collapsed="false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</row>
    <row r="175" customFormat="false" ht="12.75" hidden="false" customHeight="false" outlineLevel="0" collapsed="false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</row>
    <row r="176" customFormat="false" ht="12.75" hidden="false" customHeight="false" outlineLevel="0" collapsed="false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</row>
    <row r="177" customFormat="false" ht="12.75" hidden="false" customHeight="false" outlineLevel="0" collapsed="false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</row>
    <row r="178" customFormat="false" ht="12.75" hidden="false" customHeight="false" outlineLevel="0" collapsed="false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</row>
    <row r="179" customFormat="false" ht="12.75" hidden="false" customHeight="false" outlineLevel="0" collapsed="false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</row>
    <row r="180" customFormat="false" ht="12.75" hidden="false" customHeight="false" outlineLevel="0" collapsed="false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</row>
    <row r="181" customFormat="false" ht="12.75" hidden="false" customHeight="false" outlineLevel="0" collapsed="false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</row>
    <row r="182" customFormat="false" ht="12.75" hidden="false" customHeight="false" outlineLevel="0" collapsed="false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</row>
    <row r="183" customFormat="false" ht="12.75" hidden="false" customHeight="false" outlineLevel="0" collapsed="false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</row>
    <row r="184" customFormat="false" ht="12.75" hidden="false" customHeight="false" outlineLevel="0" collapsed="false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</row>
    <row r="185" customFormat="false" ht="12.75" hidden="false" customHeight="false" outlineLevel="0" collapsed="false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</row>
    <row r="186" customFormat="false" ht="12.75" hidden="false" customHeight="false" outlineLevel="0" collapsed="false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</row>
    <row r="187" customFormat="false" ht="12.75" hidden="false" customHeight="false" outlineLevel="0" collapsed="false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</row>
    <row r="188" customFormat="false" ht="12.75" hidden="false" customHeight="false" outlineLevel="0" collapsed="false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</row>
    <row r="189" customFormat="false" ht="12.75" hidden="false" customHeight="false" outlineLevel="0" collapsed="false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</row>
    <row r="190" customFormat="false" ht="12.75" hidden="false" customHeight="false" outlineLevel="0" collapsed="false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</row>
    <row r="191" customFormat="false" ht="12.75" hidden="false" customHeight="false" outlineLevel="0" collapsed="false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</row>
    <row r="192" customFormat="false" ht="12.75" hidden="false" customHeight="false" outlineLevel="0" collapsed="false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</row>
    <row r="193" customFormat="false" ht="12.75" hidden="false" customHeight="false" outlineLevel="0" collapsed="false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</row>
    <row r="194" customFormat="false" ht="12.75" hidden="false" customHeight="false" outlineLevel="0" collapsed="false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</row>
    <row r="195" customFormat="false" ht="12.75" hidden="false" customHeight="false" outlineLevel="0" collapsed="false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</row>
    <row r="196" customFormat="false" ht="12.75" hidden="false" customHeight="false" outlineLevel="0" collapsed="false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</row>
    <row r="197" customFormat="false" ht="12.75" hidden="false" customHeight="false" outlineLevel="0" collapsed="false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</row>
    <row r="198" customFormat="false" ht="12.75" hidden="false" customHeight="false" outlineLevel="0" collapsed="false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</row>
    <row r="199" customFormat="false" ht="12.75" hidden="false" customHeight="false" outlineLevel="0" collapsed="false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</row>
    <row r="200" customFormat="false" ht="12.75" hidden="false" customHeight="false" outlineLevel="0" collapsed="false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</row>
    <row r="201" customFormat="false" ht="12.75" hidden="false" customHeight="false" outlineLevel="0" collapsed="false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</row>
    <row r="202" customFormat="false" ht="12.75" hidden="false" customHeight="false" outlineLevel="0" collapsed="false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</row>
    <row r="203" customFormat="false" ht="12.75" hidden="false" customHeight="false" outlineLevel="0" collapsed="false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</row>
    <row r="204" customFormat="false" ht="12.75" hidden="false" customHeight="false" outlineLevel="0" collapsed="false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</row>
    <row r="205" customFormat="false" ht="12.75" hidden="false" customHeight="false" outlineLevel="0" collapsed="false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</row>
    <row r="206" customFormat="false" ht="12.75" hidden="false" customHeight="false" outlineLevel="0" collapsed="false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</row>
    <row r="207" customFormat="false" ht="12.75" hidden="false" customHeight="false" outlineLevel="0" collapsed="false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</row>
    <row r="208" customFormat="false" ht="12.75" hidden="false" customHeight="false" outlineLevel="0" collapsed="false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</row>
    <row r="209" customFormat="false" ht="12.75" hidden="false" customHeight="false" outlineLevel="0" collapsed="false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</row>
    <row r="210" customFormat="false" ht="12.75" hidden="false" customHeight="false" outlineLevel="0" collapsed="false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</row>
    <row r="211" customFormat="false" ht="12.75" hidden="false" customHeight="false" outlineLevel="0" collapsed="false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</row>
    <row r="212" customFormat="false" ht="12.75" hidden="false" customHeight="false" outlineLevel="0" collapsed="false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</row>
    <row r="213" customFormat="false" ht="12.75" hidden="false" customHeight="false" outlineLevel="0" collapsed="false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</row>
    <row r="214" customFormat="false" ht="12.75" hidden="false" customHeight="false" outlineLevel="0" collapsed="false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</row>
    <row r="215" customFormat="false" ht="12.75" hidden="false" customHeight="false" outlineLevel="0" collapsed="false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</row>
    <row r="216" customFormat="false" ht="12.75" hidden="false" customHeight="false" outlineLevel="0" collapsed="false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</row>
    <row r="217" customFormat="false" ht="12.75" hidden="false" customHeight="false" outlineLevel="0" collapsed="false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</row>
    <row r="218" customFormat="false" ht="12.75" hidden="false" customHeight="false" outlineLevel="0" collapsed="false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</row>
    <row r="219" customFormat="false" ht="12.75" hidden="false" customHeight="false" outlineLevel="0" collapsed="false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</row>
    <row r="220" customFormat="false" ht="12.75" hidden="false" customHeight="false" outlineLevel="0" collapsed="false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</row>
    <row r="221" customFormat="false" ht="12.75" hidden="false" customHeight="false" outlineLevel="0" collapsed="false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</row>
    <row r="222" customFormat="false" ht="12.75" hidden="false" customHeight="false" outlineLevel="0" collapsed="false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</row>
    <row r="223" customFormat="false" ht="12.75" hidden="false" customHeight="false" outlineLevel="0" collapsed="false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</row>
    <row r="224" customFormat="false" ht="12.75" hidden="false" customHeight="false" outlineLevel="0" collapsed="false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</row>
    <row r="225" customFormat="false" ht="12.75" hidden="false" customHeight="false" outlineLevel="0" collapsed="false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</row>
    <row r="226" customFormat="false" ht="12.75" hidden="false" customHeight="false" outlineLevel="0" collapsed="false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</row>
    <row r="227" customFormat="false" ht="12.75" hidden="false" customHeight="false" outlineLevel="0" collapsed="false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</row>
    <row r="228" customFormat="false" ht="12.75" hidden="false" customHeight="false" outlineLevel="0" collapsed="false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</row>
    <row r="229" customFormat="false" ht="12.75" hidden="false" customHeight="false" outlineLevel="0" collapsed="false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</row>
    <row r="230" customFormat="false" ht="12.75" hidden="false" customHeight="false" outlineLevel="0" collapsed="false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</row>
    <row r="231" customFormat="false" ht="12.75" hidden="false" customHeight="false" outlineLevel="0" collapsed="false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</row>
    <row r="232" customFormat="false" ht="12.75" hidden="false" customHeight="false" outlineLevel="0" collapsed="false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</row>
    <row r="233" customFormat="false" ht="12.75" hidden="false" customHeight="false" outlineLevel="0" collapsed="false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</row>
    <row r="234" customFormat="false" ht="12.75" hidden="false" customHeight="false" outlineLevel="0" collapsed="false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</row>
    <row r="235" customFormat="false" ht="12.75" hidden="false" customHeight="false" outlineLevel="0" collapsed="false">
      <c r="A235" s="3" t="s">
        <v>15</v>
      </c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</row>
    <row r="236" customFormat="false" ht="12.75" hidden="false" customHeight="false" outlineLevel="0" collapsed="false">
      <c r="A236" s="16" t="s">
        <v>14</v>
      </c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</row>
    <row r="237" customFormat="false" ht="12.75" hidden="false" customHeight="false" outlineLevel="0" collapsed="false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</row>
    <row r="238" customFormat="false" ht="12.75" hidden="false" customHeight="false" outlineLevel="0" collapsed="false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</row>
    <row r="239" customFormat="false" ht="12.75" hidden="false" customHeight="false" outlineLevel="0" collapsed="false">
      <c r="A239" s="3" t="s">
        <v>16</v>
      </c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</row>
    <row r="240" customFormat="false" ht="12.75" hidden="false" customHeight="false" outlineLevel="0" collapsed="false">
      <c r="A240" s="16" t="s">
        <v>14</v>
      </c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</row>
    <row r="241" customFormat="false" ht="12.75" hidden="false" customHeight="false" outlineLevel="0" collapsed="false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</row>
    <row r="242" customFormat="false" ht="12.75" hidden="false" customHeight="false" outlineLevel="0" collapsed="false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</row>
    <row r="243" customFormat="false" ht="12.75" hidden="false" customHeight="false" outlineLevel="0" collapsed="false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</row>
    <row r="244" customFormat="false" ht="12.75" hidden="false" customHeight="false" outlineLevel="0" collapsed="false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</row>
    <row r="245" customFormat="false" ht="12.75" hidden="false" customHeight="false" outlineLevel="0" collapsed="false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</row>
    <row r="246" customFormat="false" ht="12.75" hidden="false" customHeight="false" outlineLevel="0" collapsed="false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</row>
    <row r="247" customFormat="false" ht="12.75" hidden="false" customHeight="false" outlineLevel="0" collapsed="false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</row>
    <row r="248" customFormat="false" ht="12.75" hidden="false" customHeight="false" outlineLevel="0" collapsed="false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</row>
    <row r="249" customFormat="false" ht="12.75" hidden="false" customHeight="false" outlineLevel="0" collapsed="false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</row>
    <row r="250" customFormat="false" ht="12.75" hidden="false" customHeight="false" outlineLevel="0" collapsed="false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</row>
    <row r="251" customFormat="false" ht="12.75" hidden="false" customHeight="false" outlineLevel="0" collapsed="false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</row>
    <row r="252" customFormat="false" ht="12.75" hidden="false" customHeight="false" outlineLevel="0" collapsed="false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</row>
    <row r="253" customFormat="false" ht="12.75" hidden="false" customHeight="false" outlineLevel="0" collapsed="false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</row>
    <row r="254" customFormat="false" ht="12.75" hidden="false" customHeight="false" outlineLevel="0" collapsed="false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</row>
    <row r="255" customFormat="false" ht="12.75" hidden="false" customHeight="false" outlineLevel="0" collapsed="false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</row>
    <row r="256" customFormat="false" ht="12.75" hidden="false" customHeight="false" outlineLevel="0" collapsed="false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</row>
    <row r="257" customFormat="false" ht="12.75" hidden="false" customHeight="false" outlineLevel="0" collapsed="false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</row>
    <row r="258" customFormat="false" ht="12.75" hidden="false" customHeight="false" outlineLevel="0" collapsed="false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</row>
    <row r="259" customFormat="false" ht="12.75" hidden="false" customHeight="false" outlineLevel="0" collapsed="false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</row>
    <row r="260" customFormat="false" ht="12.75" hidden="false" customHeight="false" outlineLevel="0" collapsed="false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</row>
    <row r="261" customFormat="false" ht="12.75" hidden="false" customHeight="false" outlineLevel="0" collapsed="false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</row>
    <row r="262" customFormat="false" ht="12.75" hidden="false" customHeight="false" outlineLevel="0" collapsed="false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</row>
    <row r="263" customFormat="false" ht="12.75" hidden="false" customHeight="false" outlineLevel="0" collapsed="false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</row>
    <row r="264" customFormat="false" ht="12.75" hidden="false" customHeight="false" outlineLevel="0" collapsed="false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</row>
    <row r="265" customFormat="false" ht="12.75" hidden="false" customHeight="false" outlineLevel="0" collapsed="false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</row>
    <row r="266" customFormat="false" ht="12.75" hidden="false" customHeight="false" outlineLevel="0" collapsed="false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</row>
    <row r="267" customFormat="false" ht="12.75" hidden="false" customHeight="false" outlineLevel="0" collapsed="false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</row>
    <row r="268" customFormat="false" ht="12.75" hidden="false" customHeight="false" outlineLevel="0" collapsed="false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</row>
    <row r="269" customFormat="false" ht="12.75" hidden="false" customHeight="false" outlineLevel="0" collapsed="false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</row>
    <row r="270" customFormat="false" ht="12.75" hidden="false" customHeight="false" outlineLevel="0" collapsed="false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</row>
    <row r="271" customFormat="false" ht="12.75" hidden="false" customHeight="false" outlineLevel="0" collapsed="false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</row>
    <row r="272" customFormat="false" ht="12.75" hidden="false" customHeight="false" outlineLevel="0" collapsed="false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</row>
    <row r="273" customFormat="false" ht="12.75" hidden="false" customHeight="false" outlineLevel="0" collapsed="false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</row>
    <row r="274" customFormat="false" ht="12.75" hidden="false" customHeight="false" outlineLevel="0" collapsed="false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</row>
    <row r="275" customFormat="false" ht="12.75" hidden="false" customHeight="false" outlineLevel="0" collapsed="false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</row>
    <row r="276" customFormat="false" ht="12.75" hidden="false" customHeight="false" outlineLevel="0" collapsed="false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</row>
    <row r="277" customFormat="false" ht="12.75" hidden="false" customHeight="false" outlineLevel="0" collapsed="false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</row>
    <row r="278" customFormat="false" ht="12.75" hidden="false" customHeight="false" outlineLevel="0" collapsed="false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</row>
    <row r="279" customFormat="false" ht="12.75" hidden="false" customHeight="false" outlineLevel="0" collapsed="false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</row>
    <row r="280" customFormat="false" ht="12.75" hidden="false" customHeight="false" outlineLevel="0" collapsed="false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</row>
    <row r="281" customFormat="false" ht="12.75" hidden="false" customHeight="false" outlineLevel="0" collapsed="false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</row>
    <row r="282" customFormat="false" ht="12.75" hidden="false" customHeight="false" outlineLevel="0" collapsed="false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</row>
    <row r="283" customFormat="false" ht="12.75" hidden="false" customHeight="false" outlineLevel="0" collapsed="false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</row>
    <row r="284" customFormat="false" ht="12.75" hidden="false" customHeight="false" outlineLevel="0" collapsed="false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</row>
    <row r="285" customFormat="false" ht="12.75" hidden="false" customHeight="false" outlineLevel="0" collapsed="false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</row>
    <row r="286" customFormat="false" ht="12.75" hidden="false" customHeight="false" outlineLevel="0" collapsed="false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</row>
    <row r="287" customFormat="false" ht="12.75" hidden="false" customHeight="false" outlineLevel="0" collapsed="false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</row>
    <row r="288" customFormat="false" ht="12.75" hidden="false" customHeight="false" outlineLevel="0" collapsed="false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</row>
    <row r="289" customFormat="false" ht="12.75" hidden="false" customHeight="false" outlineLevel="0" collapsed="false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</row>
    <row r="290" customFormat="false" ht="12.75" hidden="false" customHeight="false" outlineLevel="0" collapsed="false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</row>
    <row r="291" customFormat="false" ht="12.75" hidden="false" customHeight="false" outlineLevel="0" collapsed="false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</row>
    <row r="292" customFormat="false" ht="12.75" hidden="false" customHeight="false" outlineLevel="0" collapsed="false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</row>
    <row r="293" customFormat="false" ht="12.75" hidden="false" customHeight="false" outlineLevel="0" collapsed="false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</row>
    <row r="294" customFormat="false" ht="12.75" hidden="false" customHeight="false" outlineLevel="0" collapsed="false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</row>
    <row r="295" customFormat="false" ht="12.75" hidden="false" customHeight="false" outlineLevel="0" collapsed="false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</row>
    <row r="296" customFormat="false" ht="12.75" hidden="false" customHeight="false" outlineLevel="0" collapsed="false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</row>
    <row r="297" customFormat="false" ht="12.75" hidden="false" customHeight="false" outlineLevel="0" collapsed="false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</row>
    <row r="298" customFormat="false" ht="12.75" hidden="false" customHeight="false" outlineLevel="0" collapsed="false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</row>
    <row r="299" customFormat="false" ht="12.75" hidden="false" customHeight="false" outlineLevel="0" collapsed="false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</row>
    <row r="300" customFormat="false" ht="12.75" hidden="false" customHeight="false" outlineLevel="0" collapsed="false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</row>
    <row r="301" customFormat="false" ht="12.75" hidden="false" customHeight="false" outlineLevel="0" collapsed="false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</row>
    <row r="302" customFormat="false" ht="12.75" hidden="false" customHeight="false" outlineLevel="0" collapsed="false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</row>
    <row r="303" customFormat="false" ht="12.75" hidden="false" customHeight="false" outlineLevel="0" collapsed="false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</row>
    <row r="304" customFormat="false" ht="12.75" hidden="false" customHeight="false" outlineLevel="0" collapsed="false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</row>
    <row r="305" customFormat="false" ht="12.75" hidden="false" customHeight="false" outlineLevel="0" collapsed="false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</row>
    <row r="306" customFormat="false" ht="12.75" hidden="false" customHeight="false" outlineLevel="0" collapsed="false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</row>
    <row r="307" customFormat="false" ht="12.75" hidden="false" customHeight="false" outlineLevel="0" collapsed="false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</row>
    <row r="308" customFormat="false" ht="12.75" hidden="false" customHeight="false" outlineLevel="0" collapsed="false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</row>
    <row r="309" customFormat="false" ht="12.75" hidden="false" customHeight="false" outlineLevel="0" collapsed="false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</row>
    <row r="310" customFormat="false" ht="12.75" hidden="false" customHeight="false" outlineLevel="0" collapsed="false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</row>
    <row r="311" customFormat="false" ht="12.75" hidden="false" customHeight="false" outlineLevel="0" collapsed="false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</row>
    <row r="312" customFormat="false" ht="12.75" hidden="false" customHeight="false" outlineLevel="0" collapsed="false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</row>
    <row r="313" customFormat="false" ht="12.75" hidden="false" customHeight="false" outlineLevel="0" collapsed="false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</row>
    <row r="314" customFormat="false" ht="12.75" hidden="false" customHeight="false" outlineLevel="0" collapsed="false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</row>
    <row r="315" customFormat="false" ht="12.75" hidden="false" customHeight="false" outlineLevel="0" collapsed="false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</row>
    <row r="316" customFormat="false" ht="12.75" hidden="false" customHeight="false" outlineLevel="0" collapsed="false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</row>
    <row r="317" customFormat="false" ht="12.75" hidden="false" customHeight="false" outlineLevel="0" collapsed="false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</row>
    <row r="318" customFormat="false" ht="12.75" hidden="false" customHeight="false" outlineLevel="0" collapsed="false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</row>
    <row r="319" customFormat="false" ht="12.75" hidden="false" customHeight="false" outlineLevel="0" collapsed="false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</row>
    <row r="320" customFormat="false" ht="12.75" hidden="false" customHeight="false" outlineLevel="0" collapsed="false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</row>
    <row r="321" customFormat="false" ht="12.75" hidden="false" customHeight="false" outlineLevel="0" collapsed="false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</row>
    <row r="322" customFormat="false" ht="12.75" hidden="false" customHeight="false" outlineLevel="0" collapsed="false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</row>
    <row r="323" customFormat="false" ht="12.75" hidden="false" customHeight="false" outlineLevel="0" collapsed="false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</row>
    <row r="324" customFormat="false" ht="12.75" hidden="false" customHeight="false" outlineLevel="0" collapsed="false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</row>
    <row r="325" customFormat="false" ht="12.75" hidden="false" customHeight="false" outlineLevel="0" collapsed="false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</row>
    <row r="326" customFormat="false" ht="12.75" hidden="false" customHeight="false" outlineLevel="0" collapsed="false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</row>
    <row r="327" customFormat="false" ht="12.75" hidden="false" customHeight="false" outlineLevel="0" collapsed="false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</row>
    <row r="328" customFormat="false" ht="12.75" hidden="false" customHeight="false" outlineLevel="0" collapsed="false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</row>
    <row r="329" customFormat="false" ht="12.75" hidden="false" customHeight="false" outlineLevel="0" collapsed="false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</row>
    <row r="330" customFormat="false" ht="12.75" hidden="false" customHeight="false" outlineLevel="0" collapsed="false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</row>
    <row r="331" customFormat="false" ht="12.75" hidden="false" customHeight="false" outlineLevel="0" collapsed="false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</row>
    <row r="332" customFormat="false" ht="12.75" hidden="false" customHeight="false" outlineLevel="0" collapsed="false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</row>
    <row r="333" customFormat="false" ht="12.75" hidden="false" customHeight="false" outlineLevel="0" collapsed="false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</row>
    <row r="334" customFormat="false" ht="12.75" hidden="false" customHeight="false" outlineLevel="0" collapsed="false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</row>
    <row r="335" customFormat="false" ht="12.75" hidden="false" customHeight="false" outlineLevel="0" collapsed="false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</row>
    <row r="336" customFormat="false" ht="12.75" hidden="false" customHeight="false" outlineLevel="0" collapsed="false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</row>
    <row r="337" customFormat="false" ht="12.75" hidden="false" customHeight="false" outlineLevel="0" collapsed="false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</row>
    <row r="338" customFormat="false" ht="12.75" hidden="false" customHeight="false" outlineLevel="0" collapsed="false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</row>
    <row r="339" customFormat="false" ht="12.75" hidden="false" customHeight="false" outlineLevel="0" collapsed="false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</row>
    <row r="340" customFormat="false" ht="12.75" hidden="false" customHeight="false" outlineLevel="0" collapsed="false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</row>
    <row r="341" customFormat="false" ht="12.75" hidden="false" customHeight="false" outlineLevel="0" collapsed="false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</row>
    <row r="342" customFormat="false" ht="12.75" hidden="false" customHeight="false" outlineLevel="0" collapsed="false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</row>
    <row r="343" customFormat="false" ht="12.75" hidden="false" customHeight="false" outlineLevel="0" collapsed="false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</row>
    <row r="344" customFormat="false" ht="12.75" hidden="false" customHeight="false" outlineLevel="0" collapsed="false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</row>
    <row r="345" customFormat="false" ht="12.75" hidden="false" customHeight="false" outlineLevel="0" collapsed="false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</row>
    <row r="346" customFormat="false" ht="12.75" hidden="false" customHeight="false" outlineLevel="0" collapsed="false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</row>
    <row r="347" customFormat="false" ht="12.75" hidden="false" customHeight="false" outlineLevel="0" collapsed="false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</row>
    <row r="348" customFormat="false" ht="12.75" hidden="false" customHeight="false" outlineLevel="0" collapsed="false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</row>
    <row r="349" customFormat="false" ht="12.75" hidden="false" customHeight="false" outlineLevel="0" collapsed="false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</row>
    <row r="350" customFormat="false" ht="12.75" hidden="false" customHeight="false" outlineLevel="0" collapsed="false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</row>
    <row r="351" customFormat="false" ht="12.75" hidden="false" customHeight="false" outlineLevel="0" collapsed="false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</row>
    <row r="352" customFormat="false" ht="12.75" hidden="false" customHeight="false" outlineLevel="0" collapsed="false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</row>
    <row r="353" customFormat="false" ht="12.75" hidden="false" customHeight="false" outlineLevel="0" collapsed="false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</row>
    <row r="354" customFormat="false" ht="12.75" hidden="false" customHeight="false" outlineLevel="0" collapsed="false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</row>
    <row r="355" customFormat="false" ht="12.75" hidden="false" customHeight="false" outlineLevel="0" collapsed="false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</row>
    <row r="356" customFormat="false" ht="12.75" hidden="false" customHeight="false" outlineLevel="0" collapsed="false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</row>
    <row r="357" customFormat="false" ht="12.75" hidden="false" customHeight="false" outlineLevel="0" collapsed="false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</row>
    <row r="358" customFormat="false" ht="12.75" hidden="false" customHeight="false" outlineLevel="0" collapsed="false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</row>
    <row r="359" customFormat="false" ht="12.75" hidden="false" customHeight="false" outlineLevel="0" collapsed="false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</row>
    <row r="360" customFormat="false" ht="12.75" hidden="false" customHeight="false" outlineLevel="0" collapsed="false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</row>
    <row r="361" customFormat="false" ht="12.75" hidden="false" customHeight="false" outlineLevel="0" collapsed="false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</row>
    <row r="362" customFormat="false" ht="12.75" hidden="false" customHeight="false" outlineLevel="0" collapsed="false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</row>
    <row r="363" customFormat="false" ht="12.75" hidden="false" customHeight="false" outlineLevel="0" collapsed="false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</row>
    <row r="364" customFormat="false" ht="12.75" hidden="false" customHeight="false" outlineLevel="0" collapsed="false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</row>
    <row r="365" customFormat="false" ht="12.75" hidden="false" customHeight="false" outlineLevel="0" collapsed="false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</row>
    <row r="366" customFormat="false" ht="12.75" hidden="false" customHeight="false" outlineLevel="0" collapsed="false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</row>
    <row r="367" customFormat="false" ht="12.75" hidden="false" customHeight="false" outlineLevel="0" collapsed="false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</row>
    <row r="368" customFormat="false" ht="12.75" hidden="false" customHeight="false" outlineLevel="0" collapsed="false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</row>
    <row r="369" customFormat="false" ht="12.75" hidden="false" customHeight="false" outlineLevel="0" collapsed="false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</row>
    <row r="370" customFormat="false" ht="12.75" hidden="false" customHeight="false" outlineLevel="0" collapsed="false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</row>
    <row r="371" customFormat="false" ht="12.75" hidden="false" customHeight="false" outlineLevel="0" collapsed="false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</row>
    <row r="372" customFormat="false" ht="12.75" hidden="false" customHeight="false" outlineLevel="0" collapsed="false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</row>
    <row r="373" customFormat="false" ht="12.75" hidden="false" customHeight="false" outlineLevel="0" collapsed="false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</row>
    <row r="374" customFormat="false" ht="12.75" hidden="false" customHeight="false" outlineLevel="0" collapsed="false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</row>
    <row r="375" customFormat="false" ht="12.75" hidden="false" customHeight="false" outlineLevel="0" collapsed="false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</row>
    <row r="376" customFormat="false" ht="12.75" hidden="false" customHeight="false" outlineLevel="0" collapsed="false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</row>
    <row r="377" customFormat="false" ht="12.75" hidden="false" customHeight="false" outlineLevel="0" collapsed="false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</row>
    <row r="378" customFormat="false" ht="12.75" hidden="false" customHeight="false" outlineLevel="0" collapsed="false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</row>
    <row r="379" customFormat="false" ht="12.75" hidden="false" customHeight="false" outlineLevel="0" collapsed="false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</row>
    <row r="380" customFormat="false" ht="12.75" hidden="false" customHeight="false" outlineLevel="0" collapsed="false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</row>
    <row r="381" customFormat="false" ht="12.75" hidden="false" customHeight="false" outlineLevel="0" collapsed="false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</row>
    <row r="382" customFormat="false" ht="12.75" hidden="false" customHeight="false" outlineLevel="0" collapsed="false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</row>
    <row r="383" customFormat="false" ht="12.75" hidden="false" customHeight="false" outlineLevel="0" collapsed="false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</row>
    <row r="384" customFormat="false" ht="12.75" hidden="false" customHeight="false" outlineLevel="0" collapsed="false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</row>
    <row r="385" customFormat="false" ht="12.75" hidden="false" customHeight="false" outlineLevel="0" collapsed="false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</row>
    <row r="386" customFormat="false" ht="12.75" hidden="false" customHeight="false" outlineLevel="0" collapsed="false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</row>
    <row r="387" customFormat="false" ht="12.75" hidden="false" customHeight="false" outlineLevel="0" collapsed="false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</row>
    <row r="388" customFormat="false" ht="12.75" hidden="false" customHeight="false" outlineLevel="0" collapsed="false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</row>
    <row r="389" customFormat="false" ht="12.75" hidden="false" customHeight="false" outlineLevel="0" collapsed="false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</row>
    <row r="390" customFormat="false" ht="12.75" hidden="false" customHeight="false" outlineLevel="0" collapsed="false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</row>
    <row r="391" customFormat="false" ht="12.75" hidden="false" customHeight="false" outlineLevel="0" collapsed="false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</row>
    <row r="392" customFormat="false" ht="12.75" hidden="false" customHeight="false" outlineLevel="0" collapsed="false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</row>
    <row r="393" customFormat="false" ht="12.75" hidden="false" customHeight="false" outlineLevel="0" collapsed="false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</row>
    <row r="394" customFormat="false" ht="12.75" hidden="false" customHeight="false" outlineLevel="0" collapsed="false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</row>
    <row r="395" customFormat="false" ht="12.75" hidden="false" customHeight="false" outlineLevel="0" collapsed="false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</row>
    <row r="396" customFormat="false" ht="12.75" hidden="false" customHeight="false" outlineLevel="0" collapsed="false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</row>
    <row r="397" customFormat="false" ht="12.75" hidden="false" customHeight="false" outlineLevel="0" collapsed="false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</row>
    <row r="398" customFormat="false" ht="12.75" hidden="false" customHeight="false" outlineLevel="0" collapsed="false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</row>
    <row r="399" customFormat="false" ht="12.75" hidden="false" customHeight="false" outlineLevel="0" collapsed="false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</row>
    <row r="400" customFormat="false" ht="12.75" hidden="false" customHeight="false" outlineLevel="0" collapsed="false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</row>
    <row r="401" customFormat="false" ht="12.75" hidden="false" customHeight="false" outlineLevel="0" collapsed="false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</row>
    <row r="402" customFormat="false" ht="12.75" hidden="false" customHeight="false" outlineLevel="0" collapsed="false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</row>
    <row r="403" customFormat="false" ht="12.75" hidden="false" customHeight="false" outlineLevel="0" collapsed="false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</row>
    <row r="404" customFormat="false" ht="12.75" hidden="false" customHeight="false" outlineLevel="0" collapsed="false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</row>
    <row r="405" customFormat="false" ht="12.75" hidden="false" customHeight="false" outlineLevel="0" collapsed="false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</row>
    <row r="406" customFormat="false" ht="12.75" hidden="false" customHeight="false" outlineLevel="0" collapsed="false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</row>
    <row r="407" customFormat="false" ht="12.75" hidden="false" customHeight="false" outlineLevel="0" collapsed="false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</row>
    <row r="408" customFormat="false" ht="12.75" hidden="false" customHeight="false" outlineLevel="0" collapsed="false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</row>
    <row r="409" customFormat="false" ht="12.75" hidden="false" customHeight="false" outlineLevel="0" collapsed="false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</row>
    <row r="410" customFormat="false" ht="12.75" hidden="false" customHeight="false" outlineLevel="0" collapsed="false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</row>
    <row r="411" customFormat="false" ht="12.75" hidden="false" customHeight="false" outlineLevel="0" collapsed="false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</row>
    <row r="412" customFormat="false" ht="12.75" hidden="false" customHeight="false" outlineLevel="0" collapsed="false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</row>
    <row r="413" customFormat="false" ht="12.75" hidden="false" customHeight="false" outlineLevel="0" collapsed="false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</row>
    <row r="414" customFormat="false" ht="12.75" hidden="false" customHeight="false" outlineLevel="0" collapsed="false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</row>
    <row r="415" customFormat="false" ht="12.75" hidden="false" customHeight="false" outlineLevel="0" collapsed="false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</row>
    <row r="416" customFormat="false" ht="12.75" hidden="false" customHeight="false" outlineLevel="0" collapsed="false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</row>
    <row r="417" customFormat="false" ht="12.75" hidden="false" customHeight="false" outlineLevel="0" collapsed="false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</row>
    <row r="418" customFormat="false" ht="12.75" hidden="false" customHeight="false" outlineLevel="0" collapsed="false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</row>
    <row r="419" customFormat="false" ht="12.75" hidden="false" customHeight="false" outlineLevel="0" collapsed="false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</row>
    <row r="420" customFormat="false" ht="12.75" hidden="false" customHeight="false" outlineLevel="0" collapsed="false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</row>
    <row r="421" customFormat="false" ht="12.75" hidden="false" customHeight="false" outlineLevel="0" collapsed="false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</row>
    <row r="422" customFormat="false" ht="12.75" hidden="false" customHeight="false" outlineLevel="0" collapsed="false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</row>
    <row r="423" customFormat="false" ht="12.75" hidden="false" customHeight="false" outlineLevel="0" collapsed="false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</row>
    <row r="424" customFormat="false" ht="12.75" hidden="false" customHeight="false" outlineLevel="0" collapsed="false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</row>
    <row r="425" customFormat="false" ht="12.75" hidden="false" customHeight="false" outlineLevel="0" collapsed="false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</row>
    <row r="426" customFormat="false" ht="12.75" hidden="false" customHeight="false" outlineLevel="0" collapsed="false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</row>
    <row r="427" customFormat="false" ht="12.75" hidden="false" customHeight="false" outlineLevel="0" collapsed="false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</row>
    <row r="428" customFormat="false" ht="12.75" hidden="false" customHeight="false" outlineLevel="0" collapsed="false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</row>
    <row r="429" customFormat="false" ht="12.75" hidden="false" customHeight="false" outlineLevel="0" collapsed="false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</row>
    <row r="430" customFormat="false" ht="12.75" hidden="false" customHeight="false" outlineLevel="0" collapsed="false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</row>
    <row r="431" customFormat="false" ht="12.75" hidden="false" customHeight="false" outlineLevel="0" collapsed="false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</row>
    <row r="432" customFormat="false" ht="12.75" hidden="false" customHeight="false" outlineLevel="0" collapsed="false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</row>
    <row r="433" customFormat="false" ht="12.75" hidden="false" customHeight="false" outlineLevel="0" collapsed="false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</row>
    <row r="434" customFormat="false" ht="12.75" hidden="false" customHeight="false" outlineLevel="0" collapsed="false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</row>
    <row r="435" customFormat="false" ht="12.75" hidden="false" customHeight="false" outlineLevel="0" collapsed="false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</row>
    <row r="436" customFormat="false" ht="12.75" hidden="false" customHeight="false" outlineLevel="0" collapsed="false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</row>
    <row r="437" customFormat="false" ht="12.75" hidden="false" customHeight="false" outlineLevel="0" collapsed="false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</row>
    <row r="438" customFormat="false" ht="12.75" hidden="false" customHeight="false" outlineLevel="0" collapsed="false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</row>
    <row r="439" customFormat="false" ht="12.75" hidden="false" customHeight="false" outlineLevel="0" collapsed="false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</row>
    <row r="440" customFormat="false" ht="12.75" hidden="false" customHeight="false" outlineLevel="0" collapsed="false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</row>
    <row r="441" customFormat="false" ht="12.75" hidden="false" customHeight="false" outlineLevel="0" collapsed="false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</row>
    <row r="442" customFormat="false" ht="12.75" hidden="false" customHeight="false" outlineLevel="0" collapsed="false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</row>
    <row r="443" customFormat="false" ht="12.75" hidden="false" customHeight="false" outlineLevel="0" collapsed="false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</row>
    <row r="444" customFormat="false" ht="12.75" hidden="false" customHeight="false" outlineLevel="0" collapsed="false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</row>
    <row r="445" customFormat="false" ht="12.75" hidden="false" customHeight="false" outlineLevel="0" collapsed="false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</row>
    <row r="446" customFormat="false" ht="12.75" hidden="false" customHeight="false" outlineLevel="0" collapsed="false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</row>
    <row r="447" customFormat="false" ht="12.75" hidden="false" customHeight="false" outlineLevel="0" collapsed="false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</row>
    <row r="448" customFormat="false" ht="12.75" hidden="false" customHeight="false" outlineLevel="0" collapsed="false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</row>
    <row r="449" customFormat="false" ht="12.75" hidden="false" customHeight="false" outlineLevel="0" collapsed="false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</row>
    <row r="450" customFormat="false" ht="12.75" hidden="false" customHeight="false" outlineLevel="0" collapsed="false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</row>
    <row r="451" customFormat="false" ht="12.75" hidden="false" customHeight="false" outlineLevel="0" collapsed="false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</row>
    <row r="452" customFormat="false" ht="12.75" hidden="false" customHeight="false" outlineLevel="0" collapsed="false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</row>
    <row r="453" customFormat="false" ht="12.75" hidden="false" customHeight="false" outlineLevel="0" collapsed="false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</row>
    <row r="454" customFormat="false" ht="12.75" hidden="false" customHeight="false" outlineLevel="0" collapsed="false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</row>
    <row r="455" customFormat="false" ht="12.75" hidden="false" customHeight="false" outlineLevel="0" collapsed="false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</row>
    <row r="456" customFormat="false" ht="12.75" hidden="false" customHeight="false" outlineLevel="0" collapsed="false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</row>
    <row r="457" customFormat="false" ht="12.75" hidden="false" customHeight="false" outlineLevel="0" collapsed="false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</row>
    <row r="458" customFormat="false" ht="12.75" hidden="false" customHeight="false" outlineLevel="0" collapsed="false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</row>
    <row r="459" customFormat="false" ht="12.75" hidden="false" customHeight="false" outlineLevel="0" collapsed="false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</row>
    <row r="460" customFormat="false" ht="12.75" hidden="false" customHeight="false" outlineLevel="0" collapsed="false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</row>
    <row r="461" customFormat="false" ht="12.75" hidden="false" customHeight="false" outlineLevel="0" collapsed="false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</row>
    <row r="462" customFormat="false" ht="12.75" hidden="false" customHeight="false" outlineLevel="0" collapsed="false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</row>
    <row r="463" customFormat="false" ht="12.75" hidden="false" customHeight="false" outlineLevel="0" collapsed="false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</row>
    <row r="464" customFormat="false" ht="12.75" hidden="false" customHeight="false" outlineLevel="0" collapsed="false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</row>
    <row r="465" customFormat="false" ht="12.75" hidden="false" customHeight="false" outlineLevel="0" collapsed="false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</row>
    <row r="466" customFormat="false" ht="12.75" hidden="false" customHeight="false" outlineLevel="0" collapsed="false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</row>
    <row r="467" customFormat="false" ht="12.75" hidden="false" customHeight="false" outlineLevel="0" collapsed="false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</row>
    <row r="468" customFormat="false" ht="12.75" hidden="false" customHeight="false" outlineLevel="0" collapsed="false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</row>
    <row r="469" customFormat="false" ht="12.75" hidden="false" customHeight="false" outlineLevel="0" collapsed="false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</row>
    <row r="470" customFormat="false" ht="12.75" hidden="false" customHeight="false" outlineLevel="0" collapsed="false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</row>
    <row r="471" customFormat="false" ht="12.75" hidden="false" customHeight="false" outlineLevel="0" collapsed="false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</row>
    <row r="472" customFormat="false" ht="12.75" hidden="false" customHeight="false" outlineLevel="0" collapsed="false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</row>
    <row r="473" customFormat="false" ht="12.75" hidden="false" customHeight="false" outlineLevel="0" collapsed="false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</row>
    <row r="474" customFormat="false" ht="12.75" hidden="false" customHeight="false" outlineLevel="0" collapsed="false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</row>
    <row r="475" customFormat="false" ht="12.75" hidden="false" customHeight="false" outlineLevel="0" collapsed="false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3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K19" activeCellId="0" sqref="K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8" min="8" style="0" width="12.85"/>
    <col collapsed="false" customWidth="true" hidden="false" outlineLevel="0" max="9" min="9" style="0" width="2.13"/>
    <col collapsed="false" customWidth="true" hidden="false" outlineLevel="0" max="10" min="10" style="0" width="14.28"/>
    <col collapsed="false" customWidth="true" hidden="false" outlineLevel="0" max="11" min="11" style="0" width="10.28"/>
  </cols>
  <sheetData>
    <row r="1" customFormat="false" ht="12.75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12.75" hidden="false" customHeight="false" outlineLevel="0" collapsed="false">
      <c r="A2" s="3" t="s">
        <v>17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customFormat="false" ht="12.75" hidden="false" customHeight="false" outlineLevel="0" collapsed="false">
      <c r="A4" s="3" t="s">
        <v>18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customFormat="false" ht="12.75" hidden="false" customHeight="false" outlineLevel="0" collapsed="false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customFormat="false" ht="12.75" hidden="false" customHeight="false" outlineLevel="0" collapsed="false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customFormat="false" ht="12.75" hidden="false" customHeight="false" outlineLevel="0" collapsed="false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customFormat="false" ht="12.75" hidden="false" customHeight="false" outlineLevel="0" collapsed="false">
      <c r="A8" s="1"/>
      <c r="B8" s="14" t="s">
        <v>19</v>
      </c>
      <c r="C8" s="1"/>
      <c r="D8" s="1"/>
      <c r="E8" s="1"/>
      <c r="F8" s="14" t="s">
        <v>20</v>
      </c>
      <c r="G8" s="1"/>
      <c r="H8" s="1"/>
      <c r="I8" s="1"/>
      <c r="J8" s="14" t="s">
        <v>21</v>
      </c>
      <c r="K8" s="14" t="s">
        <v>21</v>
      </c>
      <c r="L8" s="1"/>
    </row>
    <row r="9" customFormat="false" ht="12.75" hidden="false" customHeight="false" outlineLevel="0" collapsed="false">
      <c r="A9" s="17" t="s">
        <v>22</v>
      </c>
      <c r="B9" s="18" t="s">
        <v>23</v>
      </c>
      <c r="C9" s="1"/>
      <c r="D9" s="18" t="s">
        <v>24</v>
      </c>
      <c r="E9" s="1"/>
      <c r="F9" s="18" t="s">
        <v>25</v>
      </c>
      <c r="G9" s="1"/>
      <c r="H9" s="18" t="s">
        <v>26</v>
      </c>
      <c r="I9" s="1"/>
      <c r="J9" s="18" t="s">
        <v>26</v>
      </c>
      <c r="K9" s="18" t="s">
        <v>27</v>
      </c>
      <c r="L9" s="1"/>
    </row>
    <row r="10" customFormat="false" ht="12.75" hidden="false" customHeight="false" outlineLevel="0" collapsed="false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1"/>
    </row>
    <row r="11" customFormat="false" ht="12.75" hidden="false" customHeight="false" outlineLevel="0" collapsed="false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customFormat="false" ht="12.75" hidden="false" customHeight="false" outlineLevel="0" collapsed="false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customFormat="false" ht="12.75" hidden="false" customHeight="false" outlineLevel="0" collapsed="false">
      <c r="A13" s="3" t="s">
        <v>28</v>
      </c>
      <c r="B13" s="13" t="n">
        <f aca="false">1-B16</f>
        <v>0.5</v>
      </c>
      <c r="C13" s="13"/>
      <c r="D13" s="13" t="n">
        <f aca="false">+Sheet1!B12</f>
        <v>0.09</v>
      </c>
      <c r="E13" s="13"/>
      <c r="F13" s="13" t="n">
        <f aca="false">ROUND(B13*D13,4)</f>
        <v>0.045</v>
      </c>
      <c r="G13" s="1"/>
      <c r="H13" s="19" t="n">
        <f aca="false">ROUND(Sheet1!B8*F13,0)</f>
        <v>40500000</v>
      </c>
      <c r="I13" s="1"/>
      <c r="J13" s="19" t="n">
        <f aca="false">H13</f>
        <v>40500000</v>
      </c>
      <c r="K13" s="13" t="n">
        <f aca="false">F13</f>
        <v>0.045</v>
      </c>
      <c r="L13" s="1"/>
    </row>
    <row r="14" customFormat="false" ht="12.75" hidden="false" customHeight="false" outlineLevel="0" collapsed="false">
      <c r="A14" s="1"/>
      <c r="B14" s="13"/>
      <c r="C14" s="13"/>
      <c r="D14" s="13"/>
      <c r="E14" s="13"/>
      <c r="F14" s="13"/>
      <c r="G14" s="1"/>
      <c r="H14" s="1"/>
      <c r="I14" s="1"/>
      <c r="J14" s="1"/>
      <c r="K14" s="20"/>
      <c r="L14" s="1"/>
    </row>
    <row r="15" customFormat="false" ht="12.75" hidden="false" customHeight="false" outlineLevel="0" collapsed="false">
      <c r="A15" s="1"/>
      <c r="B15" s="13"/>
      <c r="C15" s="13"/>
      <c r="D15" s="13"/>
      <c r="E15" s="13"/>
      <c r="F15" s="13"/>
      <c r="G15" s="1"/>
      <c r="H15" s="1"/>
      <c r="I15" s="1"/>
      <c r="J15" s="1"/>
      <c r="K15" s="20"/>
      <c r="L15" s="1"/>
    </row>
    <row r="16" customFormat="false" ht="12.75" hidden="false" customHeight="false" outlineLevel="0" collapsed="false">
      <c r="A16" s="3" t="s">
        <v>29</v>
      </c>
      <c r="B16" s="21" t="n">
        <f aca="false">+Sheet1!B10</f>
        <v>0.5</v>
      </c>
      <c r="C16" s="13"/>
      <c r="D16" s="22" t="n">
        <f aca="false">+Sheet1!B14</f>
        <v>0.14</v>
      </c>
      <c r="E16" s="13"/>
      <c r="F16" s="21" t="n">
        <f aca="false">ROUND(B16*D16,4)</f>
        <v>0.07</v>
      </c>
      <c r="G16" s="1"/>
      <c r="H16" s="23" t="n">
        <f aca="false">ROUND(Sheet1!B8*F16,0)</f>
        <v>63000000</v>
      </c>
      <c r="I16" s="1"/>
      <c r="J16" s="23" t="n">
        <f aca="false">ROUND(Sheet1!B8*K16,0)</f>
        <v>102446100</v>
      </c>
      <c r="K16" s="24" t="n">
        <f aca="false">ROUND(F16/(1-0.385044),6)</f>
        <v>0.113829</v>
      </c>
      <c r="L16" s="1"/>
    </row>
    <row r="17" customFormat="false" ht="12.75" hidden="false" customHeight="false" outlineLevel="0" collapsed="false">
      <c r="A17" s="1"/>
      <c r="B17" s="13"/>
      <c r="C17" s="1"/>
      <c r="D17" s="25"/>
      <c r="E17" s="1"/>
      <c r="F17" s="25"/>
      <c r="G17" s="1"/>
      <c r="H17" s="1"/>
      <c r="I17" s="1"/>
      <c r="J17" s="1"/>
      <c r="K17" s="20"/>
      <c r="L17" s="1"/>
    </row>
    <row r="18" customFormat="false" ht="12.75" hidden="false" customHeight="false" outlineLevel="0" collapsed="false">
      <c r="A18" s="1"/>
      <c r="B18" s="2"/>
      <c r="C18" s="1"/>
      <c r="D18" s="1"/>
      <c r="E18" s="1"/>
      <c r="F18" s="2"/>
      <c r="G18" s="2"/>
      <c r="H18" s="2"/>
      <c r="I18" s="2"/>
      <c r="J18" s="2"/>
      <c r="K18" s="2"/>
      <c r="L18" s="1"/>
    </row>
    <row r="19" customFormat="false" ht="13.5" hidden="false" customHeight="false" outlineLevel="0" collapsed="false">
      <c r="A19" s="3" t="s">
        <v>30</v>
      </c>
      <c r="B19" s="26" t="n">
        <f aca="false">SUM(B13:B16)</f>
        <v>1</v>
      </c>
      <c r="C19" s="1"/>
      <c r="D19" s="20"/>
      <c r="E19" s="1"/>
      <c r="F19" s="26" t="n">
        <f aca="false">SUM(F13:F17)</f>
        <v>0.115</v>
      </c>
      <c r="G19" s="1"/>
      <c r="H19" s="27" t="n">
        <f aca="false">SUM(H13:H17)</f>
        <v>103500000</v>
      </c>
      <c r="I19" s="1"/>
      <c r="J19" s="27" t="n">
        <f aca="false">SUM(J13:J17)</f>
        <v>142946100</v>
      </c>
      <c r="K19" s="28" t="n">
        <f aca="false">SUM(K13:K17)</f>
        <v>0.158829</v>
      </c>
      <c r="L19" s="1"/>
    </row>
    <row r="20" customFormat="false" ht="13.5" hidden="false" customHeight="false" outlineLevel="0" collapsed="false">
      <c r="A20" s="1"/>
      <c r="B20" s="29"/>
      <c r="C20" s="1"/>
      <c r="D20" s="2"/>
      <c r="E20" s="1"/>
      <c r="F20" s="2"/>
      <c r="G20" s="2"/>
      <c r="H20" s="2"/>
      <c r="I20" s="2"/>
      <c r="J20" s="2"/>
      <c r="K20" s="2"/>
      <c r="L20" s="1"/>
    </row>
    <row r="21" customFormat="false" ht="12.75" hidden="false" customHeight="false" outlineLevel="0" collapsed="false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customFormat="false" ht="12.75" hidden="false" customHeight="false" outlineLevel="0" collapsed="false">
      <c r="A22" s="1"/>
      <c r="B22" s="1"/>
      <c r="C22" s="1"/>
      <c r="D22" s="1"/>
      <c r="E22" s="1"/>
      <c r="F22" s="1"/>
      <c r="G22" s="1"/>
      <c r="H22" s="1"/>
      <c r="I22" s="1"/>
      <c r="J22" s="1"/>
      <c r="K22" s="30"/>
      <c r="L22" s="1"/>
    </row>
    <row r="23" customFormat="false" ht="12.75" hidden="false" customHeight="false" outlineLevel="0" collapsed="false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H65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A23" activeCellId="0" sqref="A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7"/>
    <col collapsed="false" customWidth="true" hidden="false" outlineLevel="0" max="2" min="2" style="0" width="26.28"/>
    <col collapsed="false" customWidth="true" hidden="false" outlineLevel="0" max="3" min="3" style="0" width="12.85"/>
    <col collapsed="false" customWidth="true" hidden="false" outlineLevel="0" max="4" min="4" style="0" width="13.28"/>
    <col collapsed="false" customWidth="true" hidden="false" outlineLevel="0" max="5" min="5" style="0" width="12.7"/>
    <col collapsed="false" customWidth="true" hidden="false" outlineLevel="0" max="6" min="6" style="0" width="11.7"/>
    <col collapsed="false" customWidth="true" hidden="false" outlineLevel="0" max="7" min="7" style="0" width="13.28"/>
    <col collapsed="false" customWidth="true" hidden="false" outlineLevel="0" max="8" min="8" style="0" width="11.99"/>
    <col collapsed="false" customWidth="true" hidden="false" outlineLevel="0" max="9" min="9" style="0" width="11.85"/>
    <col collapsed="false" customWidth="true" hidden="false" outlineLevel="0" max="10" min="10" style="0" width="13.28"/>
    <col collapsed="false" customWidth="true" hidden="false" outlineLevel="0" max="11" min="11" style="0" width="11.13"/>
    <col collapsed="false" customWidth="true" hidden="false" outlineLevel="0" max="12" min="12" style="0" width="13.7"/>
    <col collapsed="false" customWidth="true" hidden="false" outlineLevel="0" max="13" min="13" style="0" width="11.28"/>
    <col collapsed="false" customWidth="true" hidden="false" outlineLevel="0" max="15" min="14" style="0" width="11.7"/>
    <col collapsed="false" customWidth="true" hidden="false" outlineLevel="0" max="16" min="16" style="0" width="11.28"/>
    <col collapsed="false" customWidth="true" hidden="false" outlineLevel="0" max="17" min="17" style="0" width="12.56"/>
    <col collapsed="false" customWidth="true" hidden="false" outlineLevel="0" max="18" min="18" style="0" width="11.56"/>
    <col collapsed="false" customWidth="true" hidden="false" outlineLevel="0" max="19" min="19" style="0" width="11.28"/>
    <col collapsed="false" customWidth="true" hidden="false" outlineLevel="0" max="20" min="20" style="0" width="11.56"/>
    <col collapsed="false" customWidth="true" hidden="false" outlineLevel="0" max="21" min="21" style="0" width="12.56"/>
    <col collapsed="false" customWidth="true" hidden="false" outlineLevel="0" max="22" min="22" style="0" width="11.7"/>
  </cols>
  <sheetData>
    <row r="1" customFormat="false" ht="12.75" hidden="false" customHeight="false" outlineLevel="0" collapsed="false">
      <c r="A1" s="1"/>
    </row>
    <row r="2" customFormat="false" ht="12.75" hidden="false" customHeight="false" outlineLevel="0" collapsed="false">
      <c r="A2" s="1"/>
      <c r="B2" s="0" t="str">
        <f aca="false">+Sheet1!B4</f>
        <v>ABC PIPELINE</v>
      </c>
    </row>
    <row r="3" customFormat="false" ht="12.75" hidden="false" customHeight="false" outlineLevel="0" collapsed="false">
      <c r="A3" s="1"/>
    </row>
    <row r="4" customFormat="false" ht="12.75" hidden="false" customHeight="false" outlineLevel="0" collapsed="false">
      <c r="A4" s="1"/>
    </row>
    <row r="5" customFormat="false" ht="12.75" hidden="false" customHeight="false" outlineLevel="0" collapsed="false">
      <c r="A5" s="1"/>
      <c r="C5" s="31" t="s">
        <v>31</v>
      </c>
    </row>
    <row r="6" customFormat="false" ht="12.75" hidden="false" customHeight="false" outlineLevel="0" collapsed="false">
      <c r="A6" s="1"/>
      <c r="C6" s="31" t="n">
        <v>1</v>
      </c>
      <c r="D6" s="31" t="n">
        <f aca="false">+C6+1</f>
        <v>2</v>
      </c>
      <c r="E6" s="31" t="n">
        <f aca="false">+D6+1</f>
        <v>3</v>
      </c>
      <c r="F6" s="31" t="n">
        <f aca="false">+E6+1</f>
        <v>4</v>
      </c>
      <c r="G6" s="31" t="n">
        <f aca="false">+F6+1</f>
        <v>5</v>
      </c>
      <c r="H6" s="31" t="n">
        <f aca="false">+G6+1</f>
        <v>6</v>
      </c>
      <c r="I6" s="31" t="n">
        <f aca="false">+H6+1</f>
        <v>7</v>
      </c>
      <c r="J6" s="31" t="n">
        <f aca="false">+I6+1</f>
        <v>8</v>
      </c>
      <c r="K6" s="31" t="n">
        <f aca="false">+J6+1</f>
        <v>9</v>
      </c>
      <c r="L6" s="31" t="n">
        <f aca="false">+K6+1</f>
        <v>10</v>
      </c>
      <c r="M6" s="31" t="n">
        <f aca="false">+L6+1</f>
        <v>11</v>
      </c>
      <c r="N6" s="31" t="n">
        <f aca="false">+M6+1</f>
        <v>12</v>
      </c>
      <c r="O6" s="31" t="n">
        <f aca="false">+N6+1</f>
        <v>13</v>
      </c>
      <c r="P6" s="31" t="n">
        <f aca="false">+O6+1</f>
        <v>14</v>
      </c>
      <c r="Q6" s="31" t="n">
        <f aca="false">+P6+1</f>
        <v>15</v>
      </c>
      <c r="R6" s="31" t="n">
        <f aca="false">+Q6+1</f>
        <v>16</v>
      </c>
      <c r="S6" s="31" t="n">
        <f aca="false">+R6+1</f>
        <v>17</v>
      </c>
      <c r="T6" s="31" t="n">
        <f aca="false">+S6+1</f>
        <v>18</v>
      </c>
      <c r="U6" s="31" t="n">
        <f aca="false">+T6+1</f>
        <v>19</v>
      </c>
      <c r="V6" s="31" t="n">
        <f aca="false">+U6+1</f>
        <v>20</v>
      </c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</row>
    <row r="7" customFormat="false" ht="12.75" hidden="false" customHeight="false" outlineLevel="0" collapsed="false">
      <c r="A7" s="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</row>
    <row r="8" customFormat="false" ht="12.75" hidden="false" customHeight="false" outlineLevel="0" collapsed="false">
      <c r="A8" s="1" t="s">
        <v>32</v>
      </c>
      <c r="C8" s="31" t="n">
        <f aca="false">AVERAGE(Sheet1!$B$8,Sheet1!$B$8-Sheet3!C13)</f>
        <v>877500000</v>
      </c>
      <c r="D8" s="31" t="n">
        <f aca="false">AVERAGE(Sheet1!$B$8-Sheet3!C13,Sheet1!$B$8-C13-D13)</f>
        <v>832500000</v>
      </c>
      <c r="E8" s="31" t="n">
        <f aca="false">AVERAGE(Sheet1!$B$8-Sheet3!D13,Sheet1!$B$8-D13-E13)</f>
        <v>832500000</v>
      </c>
      <c r="F8" s="31" t="n">
        <f aca="false">AVERAGE(Sheet1!$B$8-Sheet3!E13,Sheet1!$B$8-E13-F13)</f>
        <v>832500000</v>
      </c>
      <c r="G8" s="31" t="n">
        <f aca="false">AVERAGE(Sheet1!$B$8-Sheet3!F13,Sheet1!$B$8-F13-G13)</f>
        <v>832500000</v>
      </c>
      <c r="H8" s="31" t="n">
        <f aca="false">AVERAGE(Sheet1!$B$8-Sheet3!G13,Sheet1!$B$8-G13-H13)</f>
        <v>832500000</v>
      </c>
      <c r="I8" s="31" t="n">
        <f aca="false">AVERAGE(Sheet1!$B$8-Sheet3!H13,Sheet1!$B$8-H13-I13)</f>
        <v>832500000</v>
      </c>
      <c r="J8" s="31" t="n">
        <f aca="false">AVERAGE(Sheet1!$B$8-Sheet3!I13,Sheet1!$B$8-I13-J13)</f>
        <v>832500000</v>
      </c>
      <c r="K8" s="31" t="n">
        <f aca="false">AVERAGE(Sheet1!$B$8-Sheet3!J13,Sheet1!$B$8-J13-K13)</f>
        <v>832500000</v>
      </c>
      <c r="L8" s="31" t="n">
        <f aca="false">AVERAGE(Sheet1!$B$8-Sheet3!K13,Sheet1!$B$8-K13-L13)</f>
        <v>832500000</v>
      </c>
      <c r="M8" s="31" t="n">
        <f aca="false">AVERAGE(Sheet1!$B$8-Sheet3!L13,Sheet1!$B$8-L13-M13)</f>
        <v>832500000</v>
      </c>
      <c r="N8" s="31" t="n">
        <f aca="false">AVERAGE(Sheet1!$B$8-Sheet3!M13,Sheet1!$B$8-M13-N13)</f>
        <v>832500000</v>
      </c>
      <c r="O8" s="31" t="n">
        <f aca="false">AVERAGE(Sheet1!$B$8-Sheet3!N13,Sheet1!$B$8-N13-O13)</f>
        <v>832500000</v>
      </c>
      <c r="P8" s="31" t="n">
        <f aca="false">AVERAGE(Sheet1!$B$8-Sheet3!O13,Sheet1!$B$8-O13-P13)</f>
        <v>832500000</v>
      </c>
      <c r="Q8" s="31" t="n">
        <f aca="false">AVERAGE(Sheet1!$B$8-Sheet3!P13,Sheet1!$B$8-P13-Q13)</f>
        <v>832500000</v>
      </c>
      <c r="R8" s="31" t="n">
        <f aca="false">AVERAGE(Sheet1!$B$8-Sheet3!Q13,Sheet1!$B$8-Q13-R13)</f>
        <v>832500000</v>
      </c>
      <c r="S8" s="31" t="n">
        <f aca="false">AVERAGE(Sheet1!$B$8-Sheet3!R13,Sheet1!$B$8-R13-S13)</f>
        <v>832500000</v>
      </c>
      <c r="T8" s="31" t="n">
        <f aca="false">AVERAGE(Sheet1!$B$8-Sheet3!S13,Sheet1!$B$8-S13-T13)</f>
        <v>832500000</v>
      </c>
      <c r="U8" s="31" t="n">
        <f aca="false">AVERAGE(Sheet1!$B$8-Sheet3!T13,Sheet1!$B$8-T13-U13)</f>
        <v>832500000</v>
      </c>
      <c r="V8" s="31" t="n">
        <f aca="false">AVERAGE(Sheet1!$B$8-Sheet3!U13,Sheet1!$B$8-U13-V13)</f>
        <v>832500000</v>
      </c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</row>
    <row r="9" customFormat="false" ht="12.75" hidden="false" customHeight="false" outlineLevel="0" collapsed="false">
      <c r="A9" s="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</row>
    <row r="10" customFormat="false" ht="12.75" hidden="false" customHeight="false" outlineLevel="0" collapsed="false">
      <c r="A10" s="0" t="s">
        <v>33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</row>
    <row r="11" customFormat="false" ht="12.75" hidden="false" customHeight="false" outlineLevel="0" collapsed="false">
      <c r="A11" s="1"/>
      <c r="B11" s="0" t="s">
        <v>34</v>
      </c>
      <c r="C11" s="0" t="n">
        <f aca="false">+Sheet1!B16</f>
        <v>50000000</v>
      </c>
      <c r="D11" s="0" t="n">
        <f aca="false">+C11+ROUND(C11*Sheet1!$B$20,0)</f>
        <v>51000000</v>
      </c>
      <c r="E11" s="0" t="n">
        <f aca="false">+D11+ROUND(D11*Sheet1!$B$20,0)</f>
        <v>52020000</v>
      </c>
      <c r="F11" s="0" t="n">
        <f aca="false">+E11+ROUND(E11*Sheet1!$B$20,0)</f>
        <v>53060400</v>
      </c>
      <c r="G11" s="0" t="n">
        <f aca="false">+F11+ROUND(F11*Sheet1!$B$20,0)</f>
        <v>54121608</v>
      </c>
      <c r="H11" s="0" t="n">
        <f aca="false">+G11+ROUND(G11*Sheet1!$B$20,0)</f>
        <v>55204040</v>
      </c>
      <c r="I11" s="0" t="n">
        <f aca="false">+H11+ROUND(H11*Sheet1!$B$20,0)</f>
        <v>56308121</v>
      </c>
      <c r="J11" s="0" t="n">
        <f aca="false">+I11+ROUND(I11*Sheet1!$B$20,0)</f>
        <v>57434283</v>
      </c>
      <c r="K11" s="0" t="n">
        <f aca="false">+J11+ROUND(J11*Sheet1!$B$20,0)</f>
        <v>58582969</v>
      </c>
      <c r="L11" s="0" t="n">
        <f aca="false">+K11+ROUND(K11*Sheet1!$B$20,0)</f>
        <v>59754628</v>
      </c>
      <c r="M11" s="0" t="n">
        <f aca="false">+L11+ROUND(L11*Sheet1!$B$20,0)</f>
        <v>60949721</v>
      </c>
      <c r="N11" s="0" t="n">
        <f aca="false">+M11+ROUND(M11*Sheet1!$B$20,0)</f>
        <v>62168715</v>
      </c>
      <c r="O11" s="0" t="n">
        <f aca="false">+N11+ROUND(N11*Sheet1!$B$20,0)</f>
        <v>63412089</v>
      </c>
      <c r="P11" s="0" t="n">
        <f aca="false">+O11+ROUND(O11*Sheet1!$B$20,0)</f>
        <v>64680331</v>
      </c>
      <c r="Q11" s="0" t="n">
        <f aca="false">+P11+ROUND(P11*Sheet1!$B$20,0)</f>
        <v>65973938</v>
      </c>
      <c r="R11" s="0" t="n">
        <f aca="false">+Q11+ROUND(Q11*Sheet1!$B$20,0)</f>
        <v>67293417</v>
      </c>
      <c r="S11" s="0" t="n">
        <f aca="false">+R11+ROUND(R11*Sheet1!$B$20,0)</f>
        <v>68639285</v>
      </c>
      <c r="T11" s="0" t="n">
        <f aca="false">+S11+ROUND(S11*Sheet1!$B$20,0)</f>
        <v>70012071</v>
      </c>
      <c r="U11" s="0" t="n">
        <f aca="false">+T11+ROUND(T11*Sheet1!$B$20,0)</f>
        <v>71412312</v>
      </c>
      <c r="V11" s="0" t="n">
        <f aca="false">+U11+ROUND(U11*Sheet1!$B$20,0)</f>
        <v>72840558</v>
      </c>
    </row>
    <row r="12" customFormat="false" ht="12.75" hidden="false" customHeight="false" outlineLevel="0" collapsed="false">
      <c r="A12" s="1"/>
      <c r="B12" s="0" t="s">
        <v>35</v>
      </c>
      <c r="C12" s="0" t="n">
        <f aca="false">+Sheet1!B18</f>
        <v>50000000</v>
      </c>
      <c r="D12" s="0" t="n">
        <f aca="false">+C12+ROUND(C12*Sheet1!$B$20,0)</f>
        <v>51000000</v>
      </c>
      <c r="E12" s="0" t="n">
        <f aca="false">+D12+ROUND(D12*Sheet1!$B$20,0)</f>
        <v>52020000</v>
      </c>
      <c r="F12" s="0" t="n">
        <f aca="false">+E12+ROUND(E12*Sheet1!$B$20,0)</f>
        <v>53060400</v>
      </c>
      <c r="G12" s="0" t="n">
        <f aca="false">+F12+ROUND(F12*Sheet1!$B$20,0)</f>
        <v>54121608</v>
      </c>
      <c r="H12" s="0" t="n">
        <f aca="false">+G12+ROUND(G12*Sheet1!$B$20,0)</f>
        <v>55204040</v>
      </c>
      <c r="I12" s="0" t="n">
        <f aca="false">+H12+ROUND(H12*Sheet1!$B$20,0)</f>
        <v>56308121</v>
      </c>
      <c r="J12" s="0" t="n">
        <f aca="false">+I12+ROUND(I12*Sheet1!$B$20,0)</f>
        <v>57434283</v>
      </c>
      <c r="K12" s="0" t="n">
        <f aca="false">+J12+ROUND(J12*Sheet1!$B$20,0)</f>
        <v>58582969</v>
      </c>
      <c r="L12" s="0" t="n">
        <f aca="false">+K12+ROUND(K12*Sheet1!$B$20,0)</f>
        <v>59754628</v>
      </c>
      <c r="M12" s="0" t="n">
        <f aca="false">+L12+ROUND(L12*Sheet1!$B$20,0)</f>
        <v>60949721</v>
      </c>
      <c r="N12" s="0" t="n">
        <f aca="false">+M12+ROUND(M12*Sheet1!$B$20,0)</f>
        <v>62168715</v>
      </c>
      <c r="O12" s="0" t="n">
        <f aca="false">+N12+ROUND(N12*Sheet1!$B$20,0)</f>
        <v>63412089</v>
      </c>
      <c r="P12" s="0" t="n">
        <f aca="false">+O12+ROUND(O12*Sheet1!$B$20,0)</f>
        <v>64680331</v>
      </c>
      <c r="Q12" s="0" t="n">
        <f aca="false">+P12+ROUND(P12*Sheet1!$B$20,0)</f>
        <v>65973938</v>
      </c>
      <c r="R12" s="0" t="n">
        <f aca="false">+Q12+ROUND(Q12*Sheet1!$B$20,0)</f>
        <v>67293417</v>
      </c>
      <c r="S12" s="0" t="n">
        <f aca="false">+R12+ROUND(R12*Sheet1!$B$20,0)</f>
        <v>68639285</v>
      </c>
      <c r="T12" s="0" t="n">
        <f aca="false">+S12+ROUND(S12*Sheet1!$B$20,0)</f>
        <v>70012071</v>
      </c>
      <c r="U12" s="0" t="n">
        <f aca="false">+T12+ROUND(T12*Sheet1!$B$20,0)</f>
        <v>71412312</v>
      </c>
      <c r="V12" s="0" t="n">
        <f aca="false">+U12+ROUND(U12*Sheet1!$B$20,0)</f>
        <v>72840558</v>
      </c>
    </row>
    <row r="13" customFormat="false" ht="12.75" hidden="false" customHeight="false" outlineLevel="0" collapsed="false">
      <c r="A13" s="1"/>
      <c r="B13" s="0" t="s">
        <v>36</v>
      </c>
      <c r="C13" s="0" t="n">
        <f aca="false">ROUND(Sheet1!B8*Sheet1!B22,0)</f>
        <v>45000000</v>
      </c>
      <c r="D13" s="0" t="n">
        <f aca="false">+C13</f>
        <v>45000000</v>
      </c>
      <c r="E13" s="0" t="n">
        <f aca="false">+D13</f>
        <v>45000000</v>
      </c>
      <c r="F13" s="0" t="n">
        <f aca="false">+E13</f>
        <v>45000000</v>
      </c>
      <c r="G13" s="0" t="n">
        <f aca="false">+F13</f>
        <v>45000000</v>
      </c>
      <c r="H13" s="0" t="n">
        <f aca="false">+G13</f>
        <v>45000000</v>
      </c>
      <c r="I13" s="0" t="n">
        <f aca="false">+H13</f>
        <v>45000000</v>
      </c>
      <c r="J13" s="0" t="n">
        <f aca="false">+I13</f>
        <v>45000000</v>
      </c>
      <c r="K13" s="0" t="n">
        <f aca="false">+J13</f>
        <v>45000000</v>
      </c>
      <c r="L13" s="0" t="n">
        <f aca="false">+K13</f>
        <v>45000000</v>
      </c>
      <c r="M13" s="0" t="n">
        <f aca="false">+L13</f>
        <v>45000000</v>
      </c>
      <c r="N13" s="0" t="n">
        <f aca="false">+M13</f>
        <v>45000000</v>
      </c>
      <c r="O13" s="0" t="n">
        <f aca="false">+N13</f>
        <v>45000000</v>
      </c>
      <c r="P13" s="0" t="n">
        <f aca="false">+O13</f>
        <v>45000000</v>
      </c>
      <c r="Q13" s="0" t="n">
        <f aca="false">+P13</f>
        <v>45000000</v>
      </c>
      <c r="R13" s="0" t="n">
        <f aca="false">+Q13</f>
        <v>45000000</v>
      </c>
      <c r="S13" s="0" t="n">
        <f aca="false">+R13</f>
        <v>45000000</v>
      </c>
      <c r="T13" s="0" t="n">
        <f aca="false">+S13</f>
        <v>45000000</v>
      </c>
      <c r="U13" s="0" t="n">
        <f aca="false">+T13</f>
        <v>45000000</v>
      </c>
      <c r="V13" s="0" t="n">
        <f aca="false">+U13</f>
        <v>45000000</v>
      </c>
    </row>
    <row r="14" customFormat="false" ht="12.75" hidden="false" customHeight="false" outlineLevel="0" collapsed="false">
      <c r="A14" s="1"/>
      <c r="B14" s="0" t="s">
        <v>37</v>
      </c>
      <c r="C14" s="0" t="n">
        <f aca="false">ROUND(C8*Sheet2!K19,0)</f>
        <v>139372448</v>
      </c>
      <c r="D14" s="0" t="n">
        <f aca="false">ROUND(D8*Sheet2!K19,0)</f>
        <v>132225143</v>
      </c>
    </row>
    <row r="15" customFormat="false" ht="12.75" hidden="false" customHeight="false" outlineLevel="0" collapsed="false">
      <c r="A15" s="1"/>
      <c r="B15" s="0" t="s">
        <v>12</v>
      </c>
      <c r="C15" s="0" t="n">
        <f aca="false">+Sheet1!B24</f>
        <v>0</v>
      </c>
      <c r="D15" s="0" t="n">
        <f aca="false">+C15+ROUND(C15*Sheet1!$B$20,0)</f>
        <v>0</v>
      </c>
      <c r="E15" s="0" t="n">
        <f aca="false">+D15+ROUND(D15*Sheet1!$B$20,0)</f>
        <v>0</v>
      </c>
      <c r="F15" s="0" t="n">
        <f aca="false">+E15+ROUND(E15*Sheet1!$B$20,0)</f>
        <v>0</v>
      </c>
      <c r="G15" s="0" t="n">
        <f aca="false">+F15+ROUND(F15*Sheet1!$B$20,0)</f>
        <v>0</v>
      </c>
      <c r="H15" s="0" t="n">
        <f aca="false">+G15+ROUND(G15*Sheet1!$B$20,0)</f>
        <v>0</v>
      </c>
      <c r="I15" s="0" t="n">
        <f aca="false">+H15+ROUND(H15*Sheet1!$B$20,0)</f>
        <v>0</v>
      </c>
      <c r="J15" s="0" t="n">
        <f aca="false">+I15+ROUND(I15*Sheet1!$B$20,0)</f>
        <v>0</v>
      </c>
      <c r="K15" s="0" t="n">
        <f aca="false">+J15+ROUND(J15*Sheet1!$B$20,0)</f>
        <v>0</v>
      </c>
      <c r="L15" s="0" t="n">
        <f aca="false">+K15+ROUND(K15*Sheet1!$B$20,0)</f>
        <v>0</v>
      </c>
      <c r="M15" s="0" t="n">
        <f aca="false">+L15+ROUND(L15*Sheet1!$B$20,0)</f>
        <v>0</v>
      </c>
      <c r="N15" s="0" t="n">
        <f aca="false">+M15+ROUND(M15*Sheet1!$B$20,0)</f>
        <v>0</v>
      </c>
      <c r="O15" s="0" t="n">
        <f aca="false">+N15+ROUND(N15*Sheet1!$B$20,0)</f>
        <v>0</v>
      </c>
      <c r="P15" s="0" t="n">
        <f aca="false">+O15+ROUND(O15*Sheet1!$B$20,0)</f>
        <v>0</v>
      </c>
      <c r="Q15" s="0" t="n">
        <f aca="false">+P15+ROUND(P15*Sheet1!$B$20,0)</f>
        <v>0</v>
      </c>
      <c r="R15" s="0" t="n">
        <f aca="false">+Q15+ROUND(Q15*Sheet1!$B$20,0)</f>
        <v>0</v>
      </c>
      <c r="S15" s="0" t="n">
        <f aca="false">+R15+ROUND(R15*Sheet1!$B$20,0)</f>
        <v>0</v>
      </c>
      <c r="T15" s="0" t="n">
        <f aca="false">+S15+ROUND(S15*Sheet1!$B$20,0)</f>
        <v>0</v>
      </c>
      <c r="U15" s="0" t="n">
        <f aca="false">+T15+ROUND(T15*Sheet1!$B$20,0)</f>
        <v>0</v>
      </c>
      <c r="V15" s="0" t="n">
        <f aca="false">+U15+ROUND(U15*Sheet1!$B$20,0)</f>
        <v>0</v>
      </c>
    </row>
    <row r="16" customFormat="false" ht="12.75" hidden="false" customHeight="false" outlineLevel="0" collapsed="false">
      <c r="A16" s="1" t="s">
        <v>38</v>
      </c>
      <c r="C16" s="0" t="n">
        <f aca="false">SUM(C11:C15)</f>
        <v>284372448</v>
      </c>
      <c r="D16" s="0" t="n">
        <f aca="false">SUM(D11:D15)</f>
        <v>279225143</v>
      </c>
    </row>
    <row r="17" customFormat="false" ht="12.75" hidden="false" customHeight="false" outlineLevel="0" collapsed="false">
      <c r="A17" s="1"/>
    </row>
    <row r="18" customFormat="false" ht="12.75" hidden="false" customHeight="false" outlineLevel="0" collapsed="false">
      <c r="A18" s="1" t="s">
        <v>39</v>
      </c>
      <c r="C18" s="0" t="n">
        <v>1500000</v>
      </c>
    </row>
    <row r="19" customFormat="false" ht="12.75" hidden="false" customHeight="false" outlineLevel="0" collapsed="false">
      <c r="A19" s="1" t="s">
        <v>40</v>
      </c>
      <c r="C19" s="0" t="n">
        <f aca="false">ROUND(C18*365,0)</f>
        <v>547500000</v>
      </c>
    </row>
    <row r="20" customFormat="false" ht="12.75" hidden="false" customHeight="false" outlineLevel="0" collapsed="false">
      <c r="A20" s="1" t="s">
        <v>41</v>
      </c>
      <c r="C20" s="32" t="n">
        <f aca="false">ROUND(C16/C19,4)</f>
        <v>0.5194</v>
      </c>
    </row>
    <row r="21" customFormat="false" ht="12.75" hidden="false" customHeight="false" outlineLevel="0" collapsed="false">
      <c r="A21" s="1" t="s">
        <v>42</v>
      </c>
      <c r="C21" s="32" t="n">
        <f aca="false">ROUND(C20*30.4166666666667,4)</f>
        <v>15.7984</v>
      </c>
    </row>
    <row r="22" customFormat="false" ht="12.75" hidden="false" customHeight="false" outlineLevel="0" collapsed="false">
      <c r="A22" s="1"/>
    </row>
    <row r="23" customFormat="false" ht="12.75" hidden="false" customHeight="false" outlineLevel="0" collapsed="false">
      <c r="A23" s="1"/>
    </row>
    <row r="24" customFormat="false" ht="12.75" hidden="false" customHeight="false" outlineLevel="0" collapsed="false">
      <c r="A24" s="30"/>
    </row>
    <row r="25" customFormat="false" ht="12.75" hidden="false" customHeight="false" outlineLevel="0" collapsed="false">
      <c r="A25" s="30"/>
    </row>
    <row r="26" customFormat="false" ht="12.75" hidden="false" customHeight="false" outlineLevel="0" collapsed="false">
      <c r="A26" s="30"/>
    </row>
    <row r="27" customFormat="false" ht="12.75" hidden="false" customHeight="false" outlineLevel="0" collapsed="false">
      <c r="A27" s="33"/>
    </row>
    <row r="28" customFormat="false" ht="12.75" hidden="false" customHeight="false" outlineLevel="0" collapsed="false">
      <c r="A28" s="4"/>
    </row>
    <row r="29" customFormat="false" ht="12.75" hidden="false" customHeight="false" outlineLevel="0" collapsed="false">
      <c r="A29" s="4"/>
    </row>
    <row r="30" customFormat="false" ht="12.75" hidden="false" customHeight="false" outlineLevel="0" collapsed="false">
      <c r="A30" s="4"/>
    </row>
    <row r="31" customFormat="false" ht="12.75" hidden="false" customHeight="false" outlineLevel="0" collapsed="false">
      <c r="A31" s="4"/>
    </row>
    <row r="32" customFormat="false" ht="12.75" hidden="false" customHeight="false" outlineLevel="0" collapsed="false">
      <c r="A32" s="4"/>
    </row>
    <row r="33" customFormat="false" ht="12.75" hidden="false" customHeight="false" outlineLevel="0" collapsed="false">
      <c r="A33" s="4"/>
    </row>
    <row r="34" customFormat="false" ht="12.75" hidden="false" customHeight="false" outlineLevel="0" collapsed="false">
      <c r="A34" s="33"/>
    </row>
    <row r="35" customFormat="false" ht="12.75" hidden="false" customHeight="false" outlineLevel="0" collapsed="false">
      <c r="A35" s="30"/>
    </row>
    <row r="36" customFormat="false" ht="12.75" hidden="false" customHeight="false" outlineLevel="0" collapsed="false">
      <c r="A36" s="30"/>
    </row>
    <row r="37" customFormat="false" ht="12.75" hidden="false" customHeight="false" outlineLevel="0" collapsed="false">
      <c r="A37" s="30"/>
    </row>
    <row r="38" customFormat="false" ht="12.75" hidden="false" customHeight="false" outlineLevel="0" collapsed="false">
      <c r="A38" s="1"/>
    </row>
    <row r="39" customFormat="false" ht="12.75" hidden="false" customHeight="false" outlineLevel="0" collapsed="false">
      <c r="A39" s="1"/>
    </row>
    <row r="40" customFormat="false" ht="12.75" hidden="false" customHeight="false" outlineLevel="0" collapsed="false">
      <c r="A40" s="2"/>
    </row>
    <row r="41" customFormat="false" ht="12.75" hidden="false" customHeight="false" outlineLevel="0" collapsed="false">
      <c r="A41" s="2"/>
    </row>
    <row r="42" customFormat="false" ht="12.75" hidden="false" customHeight="false" outlineLevel="0" collapsed="false">
      <c r="A42" s="2"/>
    </row>
    <row r="43" customFormat="false" ht="12.75" hidden="false" customHeight="false" outlineLevel="0" collapsed="false">
      <c r="A43" s="2"/>
    </row>
    <row r="44" customFormat="false" ht="12.75" hidden="false" customHeight="false" outlineLevel="0" collapsed="false">
      <c r="A44" s="2"/>
    </row>
    <row r="45" customFormat="false" ht="12.75" hidden="false" customHeight="false" outlineLevel="0" collapsed="false">
      <c r="A45" s="2"/>
    </row>
    <row r="46" customFormat="false" ht="12.75" hidden="false" customHeight="false" outlineLevel="0" collapsed="false">
      <c r="A46" s="2"/>
    </row>
    <row r="47" customFormat="false" ht="12.75" hidden="false" customHeight="false" outlineLevel="0" collapsed="false">
      <c r="A47" s="2"/>
    </row>
    <row r="48" customFormat="false" ht="12.75" hidden="false" customHeight="false" outlineLevel="0" collapsed="false">
      <c r="A48" s="2"/>
    </row>
    <row r="49" customFormat="false" ht="12.75" hidden="false" customHeight="false" outlineLevel="0" collapsed="false">
      <c r="A49" s="2"/>
    </row>
    <row r="50" customFormat="false" ht="12.75" hidden="false" customHeight="false" outlineLevel="0" collapsed="false">
      <c r="A50" s="2"/>
    </row>
    <row r="51" customFormat="false" ht="12.75" hidden="false" customHeight="false" outlineLevel="0" collapsed="false">
      <c r="A51" s="2"/>
    </row>
    <row r="52" customFormat="false" ht="12.75" hidden="false" customHeight="false" outlineLevel="0" collapsed="false">
      <c r="A52" s="2"/>
    </row>
    <row r="53" customFormat="false" ht="12.75" hidden="false" customHeight="false" outlineLevel="0" collapsed="false">
      <c r="A53" s="2"/>
    </row>
    <row r="54" customFormat="false" ht="12.75" hidden="false" customHeight="false" outlineLevel="0" collapsed="false">
      <c r="A54" s="2"/>
    </row>
    <row r="55" customFormat="false" ht="12.75" hidden="false" customHeight="false" outlineLevel="0" collapsed="false">
      <c r="A55" s="2"/>
    </row>
    <row r="56" customFormat="false" ht="12.75" hidden="false" customHeight="false" outlineLevel="0" collapsed="false">
      <c r="A56" s="2"/>
    </row>
    <row r="57" customFormat="false" ht="12.75" hidden="false" customHeight="false" outlineLevel="0" collapsed="false">
      <c r="A57" s="2"/>
    </row>
    <row r="58" customFormat="false" ht="12.75" hidden="false" customHeight="false" outlineLevel="0" collapsed="false">
      <c r="A58" s="2"/>
    </row>
    <row r="59" customFormat="false" ht="12.75" hidden="false" customHeight="false" outlineLevel="0" collapsed="false">
      <c r="A59" s="2"/>
    </row>
    <row r="60" customFormat="false" ht="12.75" hidden="false" customHeight="false" outlineLevel="0" collapsed="false">
      <c r="A60" s="2"/>
    </row>
    <row r="61" customFormat="false" ht="12.75" hidden="false" customHeight="false" outlineLevel="0" collapsed="false">
      <c r="A61" s="2"/>
    </row>
    <row r="62" customFormat="false" ht="12.75" hidden="false" customHeight="false" outlineLevel="0" collapsed="false">
      <c r="A62" s="2"/>
    </row>
    <row r="63" customFormat="false" ht="12.75" hidden="false" customHeight="false" outlineLevel="0" collapsed="false">
      <c r="A63" s="2"/>
    </row>
    <row r="64" customFormat="false" ht="12.75" hidden="false" customHeight="false" outlineLevel="0" collapsed="false">
      <c r="A64" s="2"/>
    </row>
    <row r="65" customFormat="false" ht="12.75" hidden="false" customHeight="false" outlineLevel="0" collapsed="false">
      <c r="A6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1999-02-25T16:46:57Z</dcterms:created>
  <dc:creator>Thompson, Debbie E</dc:creator>
  <dc:description/>
  <dc:language>en-US</dc:language>
  <cp:lastModifiedBy>scorman</cp:lastModifiedBy>
  <dcterms:modified xsi:type="dcterms:W3CDTF">2002-03-07T18:26:15Z</dcterms:modified>
  <cp:revision>0</cp:revision>
  <dc:subject/>
  <dc:title/>
</cp:coreProperties>
</file>