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Citygate" sheetId="2" state="visible" r:id="rId4"/>
    <sheet name="Malin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upstream problems.
Do not charge customer.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0</xdr:row>
                <xdr:rowOff>7</xdr:rowOff>
              </xdr:from>
              <xdr:to>
                <xdr:col>4</xdr:col>
                <xdr:colOff>61</xdr:colOff>
                <xdr:row>4</xdr:row>
                <xdr:rowOff>14</xdr:rowOff>
              </xdr:to>
            </anchor>
          </commentPr>
        </mc:Choice>
        <mc:Fallback/>
      </mc:AlternateContent>
    </commen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cuts due to downstream constraints CUT BY 70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3</xdr:row>
                <xdr:rowOff>7</xdr:rowOff>
              </xdr:from>
              <xdr:to>
                <xdr:col>4</xdr:col>
                <xdr:colOff>61</xdr:colOff>
                <xdr:row>7</xdr:row>
                <xdr:rowOff>14</xdr:rowOff>
              </xdr:to>
            </anchor>
          </commentPr>
        </mc:Choice>
        <mc:Fallback/>
      </mc:AlternateContent>
    </comment>
    <comment ref="C6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cuts due to downstream constraints. 10000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4</xdr:row>
                <xdr:rowOff>7</xdr:rowOff>
              </xdr:from>
              <xdr:to>
                <xdr:col>4</xdr:col>
                <xdr:colOff>61</xdr:colOff>
                <xdr:row>8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cuts due to downstream constraints. 10000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5</xdr:row>
                <xdr:rowOff>7</xdr:rowOff>
              </xdr:from>
              <xdr:to>
                <xdr:col>4</xdr:col>
                <xdr:colOff>61</xdr:colOff>
                <xdr:row>9</xdr:row>
                <xdr:rowOff>14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cuts due to downstream constraints. 10000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6</xdr:row>
                <xdr:rowOff>7</xdr:rowOff>
              </xdr:from>
              <xdr:to>
                <xdr:col>4</xdr:col>
                <xdr:colOff>61</xdr:colOff>
                <xdr:row>10</xdr:row>
                <xdr:rowOff>14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Darcy Cole
net out  with purchase of 5000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7</xdr:row>
                <xdr:rowOff>7</xdr:rowOff>
              </xdr:from>
              <xdr:to>
                <xdr:col>4</xdr:col>
                <xdr:colOff>61</xdr:colOff>
                <xdr:row>11</xdr:row>
                <xdr:rowOff>14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5000 did not flow 
downstream problems
no makeup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14</xdr:row>
                <xdr:rowOff>7</xdr:rowOff>
              </xdr:from>
              <xdr:to>
                <xdr:col>4</xdr:col>
                <xdr:colOff>61</xdr:colOff>
                <xdr:row>18</xdr:row>
                <xdr:rowOff>14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CUTS DUE TO DOWNSTREAM PROBLEMS 
NO MAKEUP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17</xdr:row>
                <xdr:rowOff>7</xdr:rowOff>
              </xdr:from>
              <xdr:to>
                <xdr:col>4</xdr:col>
                <xdr:colOff>61</xdr:colOff>
                <xdr:row>21</xdr:row>
                <xdr:rowOff>14</xdr:rowOff>
              </xdr:to>
            </anchor>
          </commentPr>
        </mc:Choice>
        <mc:Fallback/>
      </mc:AlternateContent>
    </comment>
    <comment ref="C24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CUTS DUE TO DOWNSTREAM CONSTRAINTS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22</xdr:row>
                <xdr:rowOff>7</xdr:rowOff>
              </xdr:from>
              <xdr:to>
                <xdr:col>4</xdr:col>
                <xdr:colOff>61</xdr:colOff>
                <xdr:row>26</xdr:row>
                <xdr:rowOff>14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5000 did not flow due to PGE problems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25</xdr:row>
                <xdr:rowOff>7</xdr:rowOff>
              </xdr:from>
              <xdr:to>
                <xdr:col>4</xdr:col>
                <xdr:colOff>61</xdr:colOff>
                <xdr:row>29</xdr:row>
                <xdr:rowOff>14</xdr:rowOff>
              </xdr:to>
            </anchor>
          </commentPr>
        </mc:Choice>
        <mc:Fallback/>
      </mc:AlternateContent>
    </commen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4220 did not flow due to PGE problems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26</xdr:row>
                <xdr:rowOff>7</xdr:rowOff>
              </xdr:from>
              <xdr:to>
                <xdr:col>4</xdr:col>
                <xdr:colOff>61</xdr:colOff>
                <xdr:row>30</xdr:row>
                <xdr:rowOff>14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5000 did not flow due to PGE problems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27</xdr:row>
                <xdr:rowOff>7</xdr:rowOff>
              </xdr:from>
              <xdr:to>
                <xdr:col>4</xdr:col>
                <xdr:colOff>61</xdr:colOff>
                <xdr:row>31</xdr:row>
                <xdr:rowOff>14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5000 did not flow due to PGE problems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28</xdr:row>
                <xdr:rowOff>7</xdr:rowOff>
              </xdr:from>
              <xdr:to>
                <xdr:col>4</xdr:col>
                <xdr:colOff>61</xdr:colOff>
                <xdr:row>32</xdr:row>
                <xdr:rowOff>14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no flow due to downstream restsrictions.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10</xdr:colOff>
                <xdr:row>1</xdr:row>
                <xdr:rowOff>7</xdr:rowOff>
              </xdr:from>
              <xdr:to>
                <xdr:col>5</xdr:col>
                <xdr:colOff>5</xdr:colOff>
                <xdr:row>5</xdr:row>
                <xdr:rowOff>13</xdr:rowOff>
              </xdr:to>
            </anchor>
          </commentPr>
        </mc:Choice>
        <mc:Fallback/>
      </mc:AlternateContent>
    </comment>
    <comment ref="C4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cuts due to downstream 
restrictions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10</xdr:colOff>
                <xdr:row>2</xdr:row>
                <xdr:rowOff>7</xdr:rowOff>
              </xdr:from>
              <xdr:to>
                <xdr:col>5</xdr:col>
                <xdr:colOff>5</xdr:colOff>
                <xdr:row>6</xdr:row>
                <xdr:rowOff>13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Darcy Cole:
</t>
        </r>
        <r>
          <rPr>
            <sz val="8"/>
            <color rgb="FF000000"/>
            <rFont val="Tahoma"/>
            <family val="0"/>
          </rPr>
          <t xml:space="preserve">cuts due to downstream constraints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10</xdr:colOff>
                <xdr:row>9</xdr:row>
                <xdr:rowOff>7</xdr:rowOff>
              </xdr:from>
              <xdr:to>
                <xdr:col>5</xdr:col>
                <xdr:colOff>5</xdr:colOff>
                <xdr:row>13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<sst xmlns="http://schemas.openxmlformats.org/spreadsheetml/2006/main" count="33" uniqueCount="15">
  <si>
    <t xml:space="preserve">Enron Defficiency Charges</t>
  </si>
  <si>
    <t xml:space="preserve">Malin</t>
  </si>
  <si>
    <t xml:space="preserve">Citygate</t>
  </si>
  <si>
    <t xml:space="preserve">Total</t>
  </si>
  <si>
    <t xml:space="preserve">Sales Vol</t>
  </si>
  <si>
    <t xml:space="preserve">Purch Vol</t>
  </si>
  <si>
    <t xml:space="preserve">DCQ</t>
  </si>
  <si>
    <t xml:space="preserve">Ticket #</t>
  </si>
  <si>
    <t xml:space="preserve">Price</t>
  </si>
  <si>
    <t xml:space="preserve">Alberta</t>
  </si>
  <si>
    <t xml:space="preserve">Vol. Diff.</t>
  </si>
  <si>
    <t xml:space="preserve">Charge</t>
  </si>
  <si>
    <t xml:space="preserve">No Charge Upstream Problem</t>
  </si>
  <si>
    <t xml:space="preserve">No Charge Replacement Gas Bought Cheaper</t>
  </si>
  <si>
    <t xml:space="preserve">No Charge Cut Due to PG&amp;E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</si>
</sst>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.0000_);_(\$* \(#,##0.0000\);_(\$* \-??_);_(@_)"/>
    <numFmt numFmtId="169" formatCode="[$-409]m/d/yyyy"/>
    <numFmt numFmtId="170" formatCode="ddd"/>
    <numFmt numFmtId="171" formatCode="0;[RED]0"/>
    <numFmt numFmtId="172" formatCode="[$-409]#,##0_);\(#,##0\)"/>
    <numFmt numFmtId="173" formatCode="0_);\(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28"/>
  </cols>
  <sheetData>
    <row r="1" customFormat="false" ht="18" hidden="false" customHeight="false" outlineLevel="0" collapsed="false">
      <c r="A1" s="1" t="s">
        <v>0</v>
      </c>
    </row>
    <row r="3" customFormat="false" ht="12.75" hidden="false" customHeight="false" outlineLevel="0" collapsed="false">
      <c r="B3" s="0" t="s">
        <v>1</v>
      </c>
      <c r="C3" s="2" t="n">
        <f aca="false">Malin!I34</f>
        <v>20169.083</v>
      </c>
    </row>
    <row r="4" customFormat="false" ht="12.75" hidden="false" customHeight="false" outlineLevel="0" collapsed="false">
      <c r="B4" s="0" t="s">
        <v>2</v>
      </c>
      <c r="C4" s="2" t="n">
        <f aca="false">Citygate!P34+Citygate!R34</f>
        <v>154084.323</v>
      </c>
    </row>
    <row r="5" customFormat="false" ht="12.75" hidden="false" customHeight="false" outlineLevel="0" collapsed="false">
      <c r="B5" s="0" t="s">
        <v>3</v>
      </c>
      <c r="C5" s="3" t="n">
        <f aca="false">SUM(C3:C4)</f>
        <v>174253.406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C2" activeCellId="0" sqref="C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10.99"/>
    <col collapsed="false" customWidth="true" hidden="false" outlineLevel="0" max="2" min="2" style="4" width="4.85"/>
    <col collapsed="false" customWidth="true" hidden="false" outlineLevel="0" max="3" min="3" style="5" width="10.13"/>
    <col collapsed="false" customWidth="true" hidden="false" outlineLevel="0" max="4" min="4" style="5" width="10.28"/>
    <col collapsed="false" customWidth="true" hidden="false" outlineLevel="0" max="5" min="5" style="5" width="8.7"/>
    <col collapsed="false" customWidth="false" hidden="false" outlineLevel="0" max="6" min="6" style="4" width="9.14"/>
    <col collapsed="false" customWidth="true" hidden="false" outlineLevel="0" max="7" min="7" style="6" width="10.56"/>
    <col collapsed="false" customWidth="false" hidden="false" outlineLevel="0" max="8" min="8" style="5" width="9.14"/>
    <col collapsed="false" customWidth="false" hidden="false" outlineLevel="0" max="9" min="9" style="4" width="9.14"/>
    <col collapsed="false" customWidth="true" hidden="false" outlineLevel="0" max="10" min="10" style="6" width="10.56"/>
    <col collapsed="false" customWidth="false" hidden="false" outlineLevel="0" max="11" min="11" style="5" width="9.14"/>
    <col collapsed="false" customWidth="false" hidden="false" outlineLevel="0" max="12" min="12" style="4" width="9.14"/>
    <col collapsed="false" customWidth="true" hidden="false" outlineLevel="0" max="13" min="13" style="6" width="9.7"/>
    <col collapsed="false" customWidth="false" hidden="false" outlineLevel="0" max="15" min="14" style="4" width="9.14"/>
    <col collapsed="false" customWidth="true" hidden="false" outlineLevel="0" max="16" min="16" style="7" width="13.28"/>
    <col collapsed="false" customWidth="false" hidden="false" outlineLevel="0" max="17" min="17" style="4" width="9.14"/>
    <col collapsed="false" customWidth="true" hidden="false" outlineLevel="0" max="18" min="18" style="4" width="12.14"/>
    <col collapsed="false" customWidth="false" hidden="false" outlineLevel="0" max="257" min="19" style="4" width="9.14"/>
  </cols>
  <sheetData>
    <row r="1" customFormat="false" ht="12.75" hidden="false" customHeight="false" outlineLevel="0" collapsed="false">
      <c r="C1" s="5" t="s">
        <v>4</v>
      </c>
      <c r="D1" s="5" t="s">
        <v>5</v>
      </c>
      <c r="E1" s="5" t="s">
        <v>6</v>
      </c>
      <c r="F1" s="4" t="s">
        <v>7</v>
      </c>
      <c r="G1" s="6" t="s">
        <v>8</v>
      </c>
      <c r="H1" s="5" t="s">
        <v>6</v>
      </c>
      <c r="I1" s="4" t="s">
        <v>7</v>
      </c>
      <c r="J1" s="6" t="s">
        <v>8</v>
      </c>
      <c r="K1" s="5" t="s">
        <v>6</v>
      </c>
      <c r="L1" s="4" t="s">
        <v>7</v>
      </c>
      <c r="M1" s="6" t="s">
        <v>8</v>
      </c>
      <c r="N1" s="4" t="s">
        <v>9</v>
      </c>
      <c r="O1" s="4" t="s">
        <v>10</v>
      </c>
      <c r="P1" s="7" t="s">
        <v>11</v>
      </c>
      <c r="Q1" s="4" t="s">
        <v>10</v>
      </c>
      <c r="R1" s="7" t="s">
        <v>11</v>
      </c>
    </row>
    <row r="2" customFormat="false" ht="12.75" hidden="false" customHeight="false" outlineLevel="0" collapsed="false">
      <c r="A2" s="8" t="n">
        <v>37012</v>
      </c>
      <c r="B2" s="9" t="n">
        <f aca="false">A2</f>
        <v>37012</v>
      </c>
      <c r="C2" s="5" t="n">
        <v>2533</v>
      </c>
      <c r="E2" s="5" t="n">
        <v>5000</v>
      </c>
      <c r="F2" s="4" t="n">
        <v>5041334</v>
      </c>
      <c r="G2" s="6" t="n">
        <v>12</v>
      </c>
      <c r="N2" s="10" t="n">
        <v>4.1523</v>
      </c>
      <c r="O2" s="11" t="n">
        <f aca="false">E2-C2</f>
        <v>2467</v>
      </c>
      <c r="P2" s="12" t="n">
        <v>0</v>
      </c>
      <c r="Q2" s="13" t="n">
        <v>0</v>
      </c>
      <c r="R2" s="7" t="n">
        <f aca="false">(J2-N2)*Q2</f>
        <v>-0</v>
      </c>
      <c r="S2" s="4" t="s">
        <v>12</v>
      </c>
    </row>
    <row r="3" customFormat="false" ht="12.75" hidden="false" customHeight="false" outlineLevel="0" collapsed="false">
      <c r="A3" s="8" t="n">
        <f aca="false">A2+1</f>
        <v>37013</v>
      </c>
      <c r="B3" s="9" t="n">
        <f aca="false">A3</f>
        <v>37013</v>
      </c>
      <c r="C3" s="5" t="n">
        <v>10000</v>
      </c>
      <c r="E3" s="5" t="n">
        <v>5000</v>
      </c>
      <c r="F3" s="4" t="n">
        <v>5041491</v>
      </c>
      <c r="G3" s="6" t="n">
        <v>11.65</v>
      </c>
      <c r="H3" s="5" t="n">
        <v>5000</v>
      </c>
      <c r="I3" s="4" t="n">
        <v>5041493</v>
      </c>
      <c r="J3" s="6" t="n">
        <v>10.4</v>
      </c>
      <c r="N3" s="10" t="n">
        <v>4.1537</v>
      </c>
      <c r="O3" s="13" t="n">
        <v>0</v>
      </c>
      <c r="P3" s="7" t="n">
        <f aca="false">(G3-N3)*O3</f>
        <v>0</v>
      </c>
      <c r="Q3" s="13" t="n">
        <v>0</v>
      </c>
      <c r="R3" s="7" t="n">
        <f aca="false">(J3-N3)*Q3</f>
        <v>0</v>
      </c>
    </row>
    <row r="4" customFormat="false" ht="12.75" hidden="false" customHeight="false" outlineLevel="0" collapsed="false">
      <c r="A4" s="8" t="n">
        <f aca="false">A3+1</f>
        <v>37014</v>
      </c>
      <c r="B4" s="9" t="n">
        <f aca="false">A4</f>
        <v>37014</v>
      </c>
      <c r="N4" s="10" t="n">
        <v>4.1334</v>
      </c>
      <c r="O4" s="13" t="n">
        <f aca="false">E4-C4</f>
        <v>0</v>
      </c>
      <c r="P4" s="7" t="n">
        <f aca="false">(G4-N4)*O4</f>
        <v>-0</v>
      </c>
      <c r="Q4" s="13" t="n">
        <v>0</v>
      </c>
      <c r="R4" s="7" t="n">
        <f aca="false">(J4-N4)*Q4</f>
        <v>-0</v>
      </c>
    </row>
    <row r="5" customFormat="false" ht="12.75" hidden="false" customHeight="false" outlineLevel="0" collapsed="false">
      <c r="A5" s="8" t="n">
        <f aca="false">A4+1</f>
        <v>37015</v>
      </c>
      <c r="B5" s="9" t="n">
        <f aca="false">A5</f>
        <v>37015</v>
      </c>
      <c r="C5" s="5" t="n">
        <v>9930</v>
      </c>
      <c r="E5" s="5" t="n">
        <v>10000</v>
      </c>
      <c r="F5" s="4" t="n">
        <v>5041756</v>
      </c>
      <c r="G5" s="6" t="n">
        <v>8.45</v>
      </c>
      <c r="N5" s="10" t="n">
        <v>4.1311</v>
      </c>
      <c r="O5" s="13" t="n">
        <f aca="false">E5-C5</f>
        <v>70</v>
      </c>
      <c r="P5" s="7" t="n">
        <f aca="false">(G5-N5)*O5</f>
        <v>302.323</v>
      </c>
      <c r="Q5" s="13" t="n">
        <v>0</v>
      </c>
      <c r="R5" s="7" t="n">
        <f aca="false">(J5-N5)*Q5</f>
        <v>-0</v>
      </c>
    </row>
    <row r="6" customFormat="false" ht="12.75" hidden="false" customHeight="false" outlineLevel="0" collapsed="false">
      <c r="A6" s="8" t="n">
        <f aca="false">A5+1</f>
        <v>37016</v>
      </c>
      <c r="B6" s="9" t="n">
        <f aca="false">A6</f>
        <v>37016</v>
      </c>
      <c r="C6" s="5" t="n">
        <v>0</v>
      </c>
      <c r="E6" s="5" t="n">
        <v>5000</v>
      </c>
      <c r="F6" s="4" t="n">
        <v>5041915</v>
      </c>
      <c r="G6" s="6" t="n">
        <v>8.05</v>
      </c>
      <c r="H6" s="5" t="n">
        <v>5000</v>
      </c>
      <c r="I6" s="4" t="n">
        <v>5041919</v>
      </c>
      <c r="J6" s="6" t="n">
        <v>7.9</v>
      </c>
      <c r="N6" s="10" t="n">
        <v>4.0861</v>
      </c>
      <c r="O6" s="13" t="n">
        <f aca="false">E6-C6</f>
        <v>5000</v>
      </c>
      <c r="P6" s="7" t="n">
        <f aca="false">(G6-N6)*O6</f>
        <v>19819.5</v>
      </c>
      <c r="Q6" s="13" t="n">
        <v>5000</v>
      </c>
      <c r="R6" s="7" t="n">
        <f aca="false">(J6-N6)*Q6</f>
        <v>19069.5</v>
      </c>
    </row>
    <row r="7" customFormat="false" ht="12.75" hidden="false" customHeight="false" outlineLevel="0" collapsed="false">
      <c r="A7" s="8" t="n">
        <f aca="false">A6+1</f>
        <v>37017</v>
      </c>
      <c r="B7" s="9" t="n">
        <f aca="false">A7</f>
        <v>37017</v>
      </c>
      <c r="C7" s="5" t="n">
        <v>0</v>
      </c>
      <c r="E7" s="5" t="n">
        <v>5000</v>
      </c>
      <c r="F7" s="4" t="n">
        <v>5041915</v>
      </c>
      <c r="G7" s="6" t="n">
        <v>8.05</v>
      </c>
      <c r="H7" s="5" t="n">
        <v>5000</v>
      </c>
      <c r="I7" s="4" t="n">
        <v>5041919</v>
      </c>
      <c r="J7" s="6" t="n">
        <v>7.9</v>
      </c>
      <c r="N7" s="10" t="n">
        <v>4.0032</v>
      </c>
      <c r="O7" s="13" t="n">
        <f aca="false">E7-C7</f>
        <v>5000</v>
      </c>
      <c r="P7" s="7" t="n">
        <f aca="false">(G7-N7)*O7</f>
        <v>20234</v>
      </c>
      <c r="Q7" s="13" t="n">
        <v>5000</v>
      </c>
      <c r="R7" s="7" t="n">
        <f aca="false">(J7-N7)*Q7</f>
        <v>19484</v>
      </c>
    </row>
    <row r="8" customFormat="false" ht="12.75" hidden="false" customHeight="false" outlineLevel="0" collapsed="false">
      <c r="A8" s="8" t="n">
        <f aca="false">A7+1</f>
        <v>37018</v>
      </c>
      <c r="B8" s="9" t="n">
        <f aca="false">A8</f>
        <v>37018</v>
      </c>
      <c r="C8" s="5" t="n">
        <v>0</v>
      </c>
      <c r="E8" s="5" t="n">
        <v>5000</v>
      </c>
      <c r="F8" s="4" t="n">
        <v>5041915</v>
      </c>
      <c r="G8" s="6" t="n">
        <v>8.05</v>
      </c>
      <c r="H8" s="5" t="n">
        <v>5000</v>
      </c>
      <c r="I8" s="4" t="n">
        <v>5041919</v>
      </c>
      <c r="J8" s="6" t="n">
        <v>7.9</v>
      </c>
      <c r="N8" s="10" t="n">
        <v>3.9831</v>
      </c>
      <c r="O8" s="13" t="n">
        <f aca="false">E8-C8</f>
        <v>5000</v>
      </c>
      <c r="P8" s="7" t="n">
        <f aca="false">(G8-N8)*O8</f>
        <v>20334.5</v>
      </c>
      <c r="Q8" s="13" t="n">
        <v>5000</v>
      </c>
      <c r="R8" s="7" t="n">
        <f aca="false">(J8-N8)*Q8</f>
        <v>19584.5</v>
      </c>
    </row>
    <row r="9" customFormat="false" ht="12.75" hidden="false" customHeight="false" outlineLevel="0" collapsed="false">
      <c r="A9" s="8" t="n">
        <f aca="false">A8+1</f>
        <v>37019</v>
      </c>
      <c r="B9" s="9" t="n">
        <f aca="false">A9</f>
        <v>37019</v>
      </c>
      <c r="C9" s="5" t="n">
        <v>20000</v>
      </c>
      <c r="E9" s="5" t="n">
        <v>5000</v>
      </c>
      <c r="F9" s="4" t="n">
        <v>5042013</v>
      </c>
      <c r="G9" s="6" t="n">
        <v>7.8</v>
      </c>
      <c r="H9" s="5" t="n">
        <v>5000</v>
      </c>
      <c r="I9" s="4" t="n">
        <v>5042014</v>
      </c>
      <c r="J9" s="6" t="n">
        <v>7.5</v>
      </c>
      <c r="K9" s="5" t="n">
        <v>10000</v>
      </c>
      <c r="L9" s="4" t="n">
        <v>5042015</v>
      </c>
      <c r="M9" s="6" t="n">
        <v>7.15</v>
      </c>
      <c r="N9" s="10" t="n">
        <v>3.9351</v>
      </c>
      <c r="O9" s="13" t="n">
        <v>0</v>
      </c>
      <c r="P9" s="7" t="n">
        <f aca="false">(G9-N9)*O9</f>
        <v>0</v>
      </c>
      <c r="Q9" s="13" t="n">
        <v>0</v>
      </c>
      <c r="R9" s="7" t="n">
        <f aca="false">(J9-N9)*Q9</f>
        <v>0</v>
      </c>
    </row>
    <row r="10" customFormat="false" ht="12.75" hidden="false" customHeight="false" outlineLevel="0" collapsed="false">
      <c r="A10" s="8" t="n">
        <f aca="false">A9+1</f>
        <v>37020</v>
      </c>
      <c r="B10" s="9" t="n">
        <f aca="false">A10</f>
        <v>37020</v>
      </c>
      <c r="C10" s="5" t="n">
        <v>15000</v>
      </c>
      <c r="E10" s="5" t="n">
        <v>5000</v>
      </c>
      <c r="F10" s="4" t="n">
        <v>5042125</v>
      </c>
      <c r="G10" s="6" t="n">
        <v>8.75</v>
      </c>
      <c r="H10" s="5" t="n">
        <v>10000</v>
      </c>
      <c r="I10" s="4" t="n">
        <v>5042126</v>
      </c>
      <c r="J10" s="6" t="n">
        <v>8.75</v>
      </c>
      <c r="N10" s="10" t="n">
        <v>3.8568</v>
      </c>
      <c r="O10" s="13" t="n">
        <v>0</v>
      </c>
      <c r="P10" s="7" t="n">
        <f aca="false">(G10-N10)*O10</f>
        <v>0</v>
      </c>
      <c r="Q10" s="13" t="n">
        <v>0</v>
      </c>
      <c r="R10" s="7" t="n">
        <f aca="false">(J10-N10)*Q10</f>
        <v>0</v>
      </c>
    </row>
    <row r="11" customFormat="false" ht="12.75" hidden="false" customHeight="false" outlineLevel="0" collapsed="false">
      <c r="A11" s="8" t="n">
        <f aca="false">A10+1</f>
        <v>37021</v>
      </c>
      <c r="B11" s="9" t="n">
        <f aca="false">A11</f>
        <v>37021</v>
      </c>
      <c r="N11" s="10" t="n">
        <v>3.9087</v>
      </c>
      <c r="O11" s="13" t="n">
        <f aca="false">E11-C11</f>
        <v>0</v>
      </c>
      <c r="P11" s="7" t="n">
        <f aca="false">(G11-N11)*O11</f>
        <v>-0</v>
      </c>
      <c r="Q11" s="13" t="n">
        <v>0</v>
      </c>
      <c r="R11" s="7" t="n">
        <f aca="false">(J11-N11)*Q11</f>
        <v>-0</v>
      </c>
    </row>
    <row r="12" customFormat="false" ht="12.75" hidden="false" customHeight="false" outlineLevel="0" collapsed="false">
      <c r="A12" s="8" t="n">
        <f aca="false">A11+1</f>
        <v>37022</v>
      </c>
      <c r="B12" s="9" t="n">
        <f aca="false">A12</f>
        <v>37022</v>
      </c>
      <c r="N12" s="10" t="n">
        <v>3.8658</v>
      </c>
      <c r="O12" s="13" t="n">
        <f aca="false">E12-C12</f>
        <v>0</v>
      </c>
      <c r="P12" s="7" t="n">
        <f aca="false">(G12-N12)*O12</f>
        <v>-0</v>
      </c>
      <c r="Q12" s="13" t="n">
        <v>0</v>
      </c>
      <c r="R12" s="7" t="n">
        <f aca="false">(J12-N12)*Q12</f>
        <v>-0</v>
      </c>
    </row>
    <row r="13" customFormat="false" ht="12.75" hidden="false" customHeight="false" outlineLevel="0" collapsed="false">
      <c r="A13" s="8" t="n">
        <f aca="false">A12+1</f>
        <v>37023</v>
      </c>
      <c r="B13" s="9" t="n">
        <f aca="false">A13</f>
        <v>37023</v>
      </c>
      <c r="N13" s="10" t="n">
        <v>3.8516</v>
      </c>
      <c r="O13" s="13" t="n">
        <f aca="false">E13-C13</f>
        <v>0</v>
      </c>
      <c r="P13" s="7" t="n">
        <f aca="false">(G13-N13)*O13</f>
        <v>-0</v>
      </c>
      <c r="Q13" s="13" t="n">
        <v>0</v>
      </c>
      <c r="R13" s="7" t="n">
        <f aca="false">(J13-N13)*Q13</f>
        <v>-0</v>
      </c>
    </row>
    <row r="14" customFormat="false" ht="12.75" hidden="false" customHeight="false" outlineLevel="0" collapsed="false">
      <c r="A14" s="8" t="n">
        <f aca="false">A13+1</f>
        <v>37024</v>
      </c>
      <c r="B14" s="9" t="n">
        <f aca="false">A14</f>
        <v>37024</v>
      </c>
      <c r="N14" s="10" t="n">
        <v>3.969</v>
      </c>
      <c r="O14" s="13" t="n">
        <f aca="false">E14-C14</f>
        <v>0</v>
      </c>
      <c r="P14" s="7" t="n">
        <f aca="false">(G14-N14)*O14</f>
        <v>-0</v>
      </c>
      <c r="Q14" s="13" t="n">
        <v>0</v>
      </c>
      <c r="R14" s="7" t="n">
        <f aca="false">(J14-N14)*Q14</f>
        <v>-0</v>
      </c>
    </row>
    <row r="15" customFormat="false" ht="12.75" hidden="false" customHeight="false" outlineLevel="0" collapsed="false">
      <c r="A15" s="8" t="n">
        <f aca="false">A14+1</f>
        <v>37025</v>
      </c>
      <c r="B15" s="9" t="n">
        <f aca="false">A15</f>
        <v>37025</v>
      </c>
      <c r="N15" s="10" t="n">
        <v>3.9533</v>
      </c>
      <c r="O15" s="13" t="n">
        <f aca="false">E15-C15</f>
        <v>0</v>
      </c>
      <c r="P15" s="7" t="n">
        <f aca="false">(G15-N15)*O15</f>
        <v>-0</v>
      </c>
      <c r="Q15" s="13" t="n">
        <v>0</v>
      </c>
      <c r="R15" s="7" t="n">
        <f aca="false">(J15-N15)*Q15</f>
        <v>-0</v>
      </c>
    </row>
    <row r="16" customFormat="false" ht="12.75" hidden="false" customHeight="false" outlineLevel="0" collapsed="false">
      <c r="A16" s="8" t="n">
        <f aca="false">A15+1</f>
        <v>37026</v>
      </c>
      <c r="B16" s="9" t="n">
        <f aca="false">A16</f>
        <v>37026</v>
      </c>
      <c r="C16" s="5" t="n">
        <v>0</v>
      </c>
      <c r="E16" s="5" t="n">
        <v>5000</v>
      </c>
      <c r="F16" s="4" t="n">
        <v>5042667</v>
      </c>
      <c r="G16" s="6" t="n">
        <v>5</v>
      </c>
      <c r="N16" s="10" t="n">
        <v>4.1614</v>
      </c>
      <c r="O16" s="13" t="n">
        <f aca="false">E16-C16</f>
        <v>5000</v>
      </c>
      <c r="P16" s="7" t="n">
        <f aca="false">(G16-N16)*O16</f>
        <v>4193</v>
      </c>
      <c r="Q16" s="13" t="n">
        <v>0</v>
      </c>
      <c r="R16" s="7" t="n">
        <f aca="false">(J16-N16)*Q16</f>
        <v>-0</v>
      </c>
    </row>
    <row r="17" customFormat="false" ht="12.75" hidden="false" customHeight="false" outlineLevel="0" collapsed="false">
      <c r="A17" s="8" t="n">
        <f aca="false">A16+1</f>
        <v>37027</v>
      </c>
      <c r="B17" s="9" t="n">
        <f aca="false">A17</f>
        <v>37027</v>
      </c>
      <c r="N17" s="10" t="n">
        <v>4.0799</v>
      </c>
      <c r="O17" s="13" t="n">
        <f aca="false">E17-C17</f>
        <v>0</v>
      </c>
      <c r="P17" s="7" t="n">
        <f aca="false">(G17-N17)*O17</f>
        <v>-0</v>
      </c>
      <c r="Q17" s="13" t="n">
        <v>0</v>
      </c>
      <c r="R17" s="7" t="n">
        <f aca="false">(J17-N17)*Q17</f>
        <v>-0</v>
      </c>
    </row>
    <row r="18" customFormat="false" ht="12.75" hidden="false" customHeight="false" outlineLevel="0" collapsed="false">
      <c r="A18" s="8" t="n">
        <f aca="false">A17+1</f>
        <v>37028</v>
      </c>
      <c r="B18" s="9" t="n">
        <f aca="false">A18</f>
        <v>37028</v>
      </c>
      <c r="N18" s="10" t="n">
        <v>3.8569</v>
      </c>
      <c r="O18" s="13" t="n">
        <f aca="false">E18-C18</f>
        <v>0</v>
      </c>
      <c r="P18" s="7" t="n">
        <f aca="false">(G18-N18)*O18</f>
        <v>-0</v>
      </c>
      <c r="Q18" s="13" t="n">
        <v>0</v>
      </c>
      <c r="R18" s="7" t="n">
        <f aca="false">(J18-N18)*Q18</f>
        <v>-0</v>
      </c>
    </row>
    <row r="19" customFormat="false" ht="12.75" hidden="false" customHeight="false" outlineLevel="0" collapsed="false">
      <c r="A19" s="8" t="n">
        <f aca="false">A18+1</f>
        <v>37029</v>
      </c>
      <c r="B19" s="9" t="n">
        <f aca="false">A19</f>
        <v>37029</v>
      </c>
      <c r="C19" s="5" t="n">
        <v>0</v>
      </c>
      <c r="E19" s="5" t="n">
        <v>5000</v>
      </c>
      <c r="F19" s="4" t="n">
        <v>5043132</v>
      </c>
      <c r="G19" s="6" t="n">
        <v>4.5</v>
      </c>
      <c r="N19" s="10" t="n">
        <v>3.715</v>
      </c>
      <c r="O19" s="13" t="n">
        <f aca="false">E19-C19</f>
        <v>5000</v>
      </c>
      <c r="P19" s="7" t="n">
        <f aca="false">(G19-N19)*O19</f>
        <v>3925</v>
      </c>
      <c r="Q19" s="13" t="n">
        <v>0</v>
      </c>
      <c r="R19" s="7" t="n">
        <f aca="false">(J19-N19)*Q19</f>
        <v>-0</v>
      </c>
    </row>
    <row r="20" customFormat="false" ht="12.75" hidden="false" customHeight="false" outlineLevel="0" collapsed="false">
      <c r="A20" s="8" t="n">
        <f aca="false">A19+1</f>
        <v>37030</v>
      </c>
      <c r="B20" s="9" t="n">
        <f aca="false">A20</f>
        <v>37030</v>
      </c>
      <c r="N20" s="10" t="n">
        <v>3.6323</v>
      </c>
      <c r="O20" s="13" t="n">
        <f aca="false">E20-C20</f>
        <v>0</v>
      </c>
      <c r="P20" s="7" t="n">
        <f aca="false">(G20-N20)*O20</f>
        <v>-0</v>
      </c>
      <c r="Q20" s="13" t="n">
        <v>0</v>
      </c>
      <c r="R20" s="7" t="n">
        <f aca="false">(J20-N20)*Q20</f>
        <v>-0</v>
      </c>
    </row>
    <row r="21" customFormat="false" ht="12.75" hidden="false" customHeight="false" outlineLevel="0" collapsed="false">
      <c r="A21" s="8" t="n">
        <f aca="false">A20+1</f>
        <v>37031</v>
      </c>
      <c r="B21" s="9" t="n">
        <f aca="false">A21</f>
        <v>37031</v>
      </c>
      <c r="N21" s="10" t="n">
        <v>3.6274</v>
      </c>
      <c r="O21" s="13" t="n">
        <f aca="false">E21-C21</f>
        <v>0</v>
      </c>
      <c r="P21" s="7" t="n">
        <f aca="false">(G21-N21)*O21</f>
        <v>-0</v>
      </c>
      <c r="Q21" s="13" t="n">
        <v>0</v>
      </c>
      <c r="R21" s="7" t="n">
        <f aca="false">(J21-N21)*Q21</f>
        <v>-0</v>
      </c>
    </row>
    <row r="22" customFormat="false" ht="12.75" hidden="false" customHeight="false" outlineLevel="0" collapsed="false">
      <c r="A22" s="8" t="n">
        <f aca="false">A21+1</f>
        <v>37032</v>
      </c>
      <c r="B22" s="9" t="n">
        <f aca="false">A22</f>
        <v>37032</v>
      </c>
      <c r="N22" s="10" t="n">
        <v>3.7048</v>
      </c>
      <c r="O22" s="13" t="n">
        <f aca="false">E22-C22</f>
        <v>0</v>
      </c>
      <c r="P22" s="7" t="n">
        <f aca="false">(G22-N22)*O22</f>
        <v>-0</v>
      </c>
      <c r="Q22" s="13" t="n">
        <v>0</v>
      </c>
      <c r="R22" s="7" t="n">
        <f aca="false">(J22-N22)*Q22</f>
        <v>-0</v>
      </c>
    </row>
    <row r="23" customFormat="false" ht="12.75" hidden="false" customHeight="false" outlineLevel="0" collapsed="false">
      <c r="A23" s="8" t="n">
        <f aca="false">A22+1</f>
        <v>37033</v>
      </c>
      <c r="B23" s="9" t="n">
        <f aca="false">A23</f>
        <v>37033</v>
      </c>
      <c r="N23" s="10" t="n">
        <v>3.6423</v>
      </c>
      <c r="O23" s="13" t="n">
        <f aca="false">E23-C23</f>
        <v>0</v>
      </c>
      <c r="P23" s="7" t="n">
        <f aca="false">(G23-N23)*O23</f>
        <v>-0</v>
      </c>
      <c r="Q23" s="13" t="n">
        <v>0</v>
      </c>
      <c r="R23" s="7" t="n">
        <f aca="false">(J23-N23)*Q23</f>
        <v>-0</v>
      </c>
    </row>
    <row r="24" customFormat="false" ht="12.75" hidden="false" customHeight="false" outlineLevel="0" collapsed="false">
      <c r="A24" s="8" t="n">
        <f aca="false">A23+1</f>
        <v>37034</v>
      </c>
      <c r="B24" s="9" t="n">
        <f aca="false">A24</f>
        <v>37034</v>
      </c>
      <c r="C24" s="5" t="n">
        <v>0</v>
      </c>
      <c r="E24" s="5" t="n">
        <v>5000</v>
      </c>
      <c r="F24" s="4" t="n">
        <v>5043406</v>
      </c>
      <c r="G24" s="6" t="n">
        <v>9.15</v>
      </c>
      <c r="N24" s="10" t="n">
        <v>3.7224</v>
      </c>
      <c r="O24" s="13" t="n">
        <f aca="false">E24-C24</f>
        <v>5000</v>
      </c>
      <c r="P24" s="7" t="n">
        <f aca="false">(G24-N24)*O24</f>
        <v>27138</v>
      </c>
      <c r="Q24" s="13" t="n">
        <v>0</v>
      </c>
      <c r="R24" s="7" t="n">
        <f aca="false">(J24-N24)*Q24</f>
        <v>-0</v>
      </c>
    </row>
    <row r="25" customFormat="false" ht="12.75" hidden="false" customHeight="false" outlineLevel="0" collapsed="false">
      <c r="A25" s="8" t="n">
        <f aca="false">A24+1</f>
        <v>37035</v>
      </c>
      <c r="B25" s="9" t="n">
        <f aca="false">A25</f>
        <v>37035</v>
      </c>
      <c r="N25" s="10" t="n">
        <v>3.7945</v>
      </c>
      <c r="O25" s="13" t="n">
        <f aca="false">E25-C25</f>
        <v>0</v>
      </c>
      <c r="P25" s="7" t="n">
        <f aca="false">(G25-N25)*O25</f>
        <v>-0</v>
      </c>
      <c r="Q25" s="13" t="n">
        <v>0</v>
      </c>
      <c r="R25" s="7" t="n">
        <f aca="false">(J25-N25)*Q25</f>
        <v>-0</v>
      </c>
    </row>
    <row r="26" customFormat="false" ht="12.75" hidden="false" customHeight="false" outlineLevel="0" collapsed="false">
      <c r="A26" s="8" t="n">
        <f aca="false">A25+1</f>
        <v>37036</v>
      </c>
      <c r="B26" s="9" t="n">
        <f aca="false">A26</f>
        <v>37036</v>
      </c>
      <c r="C26" s="5" t="n">
        <v>1094</v>
      </c>
      <c r="D26" s="5" t="n">
        <v>0</v>
      </c>
      <c r="E26" s="5" t="n">
        <v>1094</v>
      </c>
      <c r="F26" s="4" t="n">
        <v>5043624</v>
      </c>
      <c r="G26" s="6" t="n">
        <v>9.3</v>
      </c>
      <c r="H26" s="5" t="n">
        <v>5000</v>
      </c>
      <c r="I26" s="4" t="n">
        <v>5043629</v>
      </c>
      <c r="J26" s="6" t="n">
        <v>7.95</v>
      </c>
      <c r="N26" s="10" t="n">
        <v>3.6008</v>
      </c>
      <c r="O26" s="14" t="n">
        <f aca="false">E26-C26</f>
        <v>0</v>
      </c>
      <c r="P26" s="7" t="n">
        <f aca="false">(J26-N26)*O26</f>
        <v>0</v>
      </c>
      <c r="Q26" s="11" t="n">
        <f aca="false">H26-D26</f>
        <v>5000</v>
      </c>
      <c r="R26" s="12" t="n">
        <v>0</v>
      </c>
      <c r="S26" s="4" t="s">
        <v>13</v>
      </c>
    </row>
    <row r="27" customFormat="false" ht="12.75" hidden="false" customHeight="false" outlineLevel="0" collapsed="false">
      <c r="A27" s="8" t="n">
        <f aca="false">A26+1</f>
        <v>37037</v>
      </c>
      <c r="B27" s="9" t="n">
        <f aca="false">A27</f>
        <v>37037</v>
      </c>
      <c r="C27" s="5" t="n">
        <v>0</v>
      </c>
      <c r="E27" s="5" t="n">
        <v>5000</v>
      </c>
      <c r="F27" s="4" t="n">
        <v>5043786</v>
      </c>
      <c r="G27" s="6" t="n">
        <v>3.85</v>
      </c>
      <c r="N27" s="10" t="n">
        <v>3.4839</v>
      </c>
      <c r="O27" s="11" t="n">
        <f aca="false">E27-C27</f>
        <v>5000</v>
      </c>
      <c r="P27" s="12" t="n">
        <v>0</v>
      </c>
      <c r="Q27" s="13" t="n">
        <v>0</v>
      </c>
      <c r="R27" s="7" t="n">
        <f aca="false">(J27-N27)*Q27</f>
        <v>-0</v>
      </c>
      <c r="S27" s="4" t="s">
        <v>14</v>
      </c>
    </row>
    <row r="28" customFormat="false" ht="12.75" hidden="false" customHeight="false" outlineLevel="0" collapsed="false">
      <c r="A28" s="8" t="n">
        <f aca="false">A27+1</f>
        <v>37038</v>
      </c>
      <c r="B28" s="9" t="n">
        <f aca="false">A28</f>
        <v>37038</v>
      </c>
      <c r="C28" s="5" t="n">
        <v>780</v>
      </c>
      <c r="E28" s="5" t="n">
        <v>5000</v>
      </c>
      <c r="F28" s="4" t="n">
        <v>5043786</v>
      </c>
      <c r="G28" s="6" t="n">
        <v>3.85</v>
      </c>
      <c r="N28" s="10" t="n">
        <v>3.3345</v>
      </c>
      <c r="O28" s="11" t="n">
        <f aca="false">E28-C28</f>
        <v>4220</v>
      </c>
      <c r="P28" s="12" t="n">
        <v>0</v>
      </c>
      <c r="Q28" s="13" t="n">
        <v>0</v>
      </c>
      <c r="R28" s="7" t="n">
        <f aca="false">(J28-N28)*Q28</f>
        <v>-0</v>
      </c>
      <c r="S28" s="4" t="s">
        <v>14</v>
      </c>
    </row>
    <row r="29" customFormat="false" ht="12.75" hidden="false" customHeight="false" outlineLevel="0" collapsed="false">
      <c r="A29" s="8" t="n">
        <f aca="false">A28+1</f>
        <v>37039</v>
      </c>
      <c r="B29" s="9" t="n">
        <f aca="false">A29</f>
        <v>37039</v>
      </c>
      <c r="C29" s="5" t="n">
        <v>0</v>
      </c>
      <c r="E29" s="5" t="n">
        <v>5000</v>
      </c>
      <c r="F29" s="4" t="n">
        <v>5043786</v>
      </c>
      <c r="G29" s="6" t="n">
        <v>3.85</v>
      </c>
      <c r="N29" s="10" t="n">
        <v>3.396</v>
      </c>
      <c r="O29" s="11" t="n">
        <f aca="false">E29-C29</f>
        <v>5000</v>
      </c>
      <c r="P29" s="12" t="n">
        <v>0</v>
      </c>
      <c r="Q29" s="13" t="n">
        <v>0</v>
      </c>
      <c r="R29" s="7" t="n">
        <f aca="false">(J29-N29)*Q29</f>
        <v>-0</v>
      </c>
      <c r="S29" s="4" t="s">
        <v>14</v>
      </c>
    </row>
    <row r="30" customFormat="false" ht="12.75" hidden="false" customHeight="false" outlineLevel="0" collapsed="false">
      <c r="A30" s="8" t="n">
        <f aca="false">A29+1</f>
        <v>37040</v>
      </c>
      <c r="B30" s="9" t="n">
        <f aca="false">A30</f>
        <v>37040</v>
      </c>
      <c r="C30" s="5" t="n">
        <v>0</v>
      </c>
      <c r="E30" s="5" t="n">
        <v>5000</v>
      </c>
      <c r="F30" s="4" t="n">
        <v>5043786</v>
      </c>
      <c r="G30" s="6" t="n">
        <v>3.85</v>
      </c>
      <c r="N30" s="10" t="n">
        <v>3.4141</v>
      </c>
      <c r="O30" s="11" t="n">
        <f aca="false">E30-C30</f>
        <v>5000</v>
      </c>
      <c r="P30" s="12" t="n">
        <v>0</v>
      </c>
      <c r="Q30" s="13" t="n">
        <v>0</v>
      </c>
      <c r="R30" s="7" t="n">
        <f aca="false">(J30-N30)*Q30</f>
        <v>-0</v>
      </c>
      <c r="S30" s="4" t="s">
        <v>14</v>
      </c>
    </row>
    <row r="31" customFormat="false" ht="12.75" hidden="false" customHeight="false" outlineLevel="0" collapsed="false">
      <c r="A31" s="8" t="n">
        <f aca="false">A30+1</f>
        <v>37041</v>
      </c>
      <c r="B31" s="9" t="n">
        <f aca="false">A31</f>
        <v>37041</v>
      </c>
      <c r="N31" s="10" t="n">
        <v>3.2958</v>
      </c>
      <c r="O31" s="13" t="n">
        <f aca="false">E31-C31</f>
        <v>0</v>
      </c>
      <c r="P31" s="7" t="n">
        <f aca="false">(G31-N31)*O31</f>
        <v>-0</v>
      </c>
      <c r="Q31" s="13" t="n">
        <v>0</v>
      </c>
      <c r="R31" s="7" t="n">
        <f aca="false">(J31-N31)*Q31</f>
        <v>-0</v>
      </c>
    </row>
    <row r="32" customFormat="false" ht="12.75" hidden="false" customHeight="false" outlineLevel="0" collapsed="false">
      <c r="A32" s="8" t="n">
        <f aca="false">A31+1</f>
        <v>37042</v>
      </c>
      <c r="B32" s="9" t="n">
        <f aca="false">A32</f>
        <v>37042</v>
      </c>
      <c r="N32" s="10" t="n">
        <v>3.3115</v>
      </c>
      <c r="O32" s="13" t="n">
        <f aca="false">E32-C32</f>
        <v>0</v>
      </c>
      <c r="P32" s="7" t="n">
        <f aca="false">(G32-N32)*O32</f>
        <v>-0</v>
      </c>
      <c r="Q32" s="13" t="n">
        <v>0</v>
      </c>
      <c r="R32" s="7" t="n">
        <f aca="false">(J32-N32)*Q32</f>
        <v>-0</v>
      </c>
    </row>
    <row r="34" customFormat="false" ht="12.75" hidden="false" customHeight="false" outlineLevel="0" collapsed="false">
      <c r="C34" s="5" t="n">
        <f aca="false">SUM(C2:C32)</f>
        <v>59337</v>
      </c>
      <c r="D34" s="5" t="n">
        <f aca="false">SUM(D2:D32)</f>
        <v>0</v>
      </c>
      <c r="E34" s="5" t="n">
        <f aca="false">SUM(E2:E32)</f>
        <v>81094</v>
      </c>
      <c r="O34" s="5" t="n">
        <f aca="false">SUM(O2:O32)</f>
        <v>51757</v>
      </c>
      <c r="P34" s="7" t="n">
        <f aca="false">SUM(P2:P32)</f>
        <v>95946.323</v>
      </c>
      <c r="Q34" s="5" t="n">
        <f aca="false">SUM(Q2:Q32)</f>
        <v>20000</v>
      </c>
      <c r="R34" s="7" t="n">
        <f aca="false">SUM(R2:R32)</f>
        <v>58138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C2" activeCellId="0" sqref="C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10.99"/>
    <col collapsed="false" customWidth="true" hidden="false" outlineLevel="0" max="2" min="2" style="4" width="4.85"/>
    <col collapsed="false" customWidth="true" hidden="false" outlineLevel="0" max="3" min="3" style="5" width="10.13"/>
    <col collapsed="false" customWidth="true" hidden="false" outlineLevel="0" max="4" min="4" style="5" width="8.7"/>
    <col collapsed="false" customWidth="true" hidden="false" outlineLevel="0" max="5" min="5" style="15" width="9.99"/>
    <col collapsed="false" customWidth="false" hidden="false" outlineLevel="0" max="7" min="6" style="6" width="9.14"/>
    <col collapsed="false" customWidth="false" hidden="false" outlineLevel="0" max="8" min="8" style="4" width="9.14"/>
    <col collapsed="false" customWidth="true" hidden="false" outlineLevel="0" max="9" min="9" style="7" width="12.14"/>
    <col collapsed="false" customWidth="false" hidden="false" outlineLevel="0" max="257" min="10" style="4" width="9.14"/>
  </cols>
  <sheetData>
    <row r="1" customFormat="false" ht="12.75" hidden="false" customHeight="false" outlineLevel="0" collapsed="false">
      <c r="C1" s="5" t="s">
        <v>4</v>
      </c>
      <c r="D1" s="5" t="s">
        <v>6</v>
      </c>
      <c r="E1" s="15" t="s">
        <v>7</v>
      </c>
      <c r="F1" s="6" t="s">
        <v>8</v>
      </c>
      <c r="G1" s="6" t="s">
        <v>9</v>
      </c>
      <c r="H1" s="4" t="s">
        <v>10</v>
      </c>
      <c r="I1" s="7" t="s">
        <v>11</v>
      </c>
    </row>
    <row r="2" customFormat="false" ht="12.75" hidden="false" customHeight="false" outlineLevel="0" collapsed="false">
      <c r="A2" s="8" t="n">
        <v>37012</v>
      </c>
      <c r="B2" s="9" t="n">
        <f aca="false">A2</f>
        <v>37012</v>
      </c>
      <c r="D2" s="16"/>
      <c r="E2" s="17"/>
      <c r="F2" s="10"/>
      <c r="G2" s="10" t="n">
        <v>4.1523</v>
      </c>
      <c r="H2" s="13" t="n">
        <f aca="false">D2-C2</f>
        <v>0</v>
      </c>
      <c r="I2" s="7" t="n">
        <f aca="false">H2*(F2-G2)</f>
        <v>-0</v>
      </c>
    </row>
    <row r="3" customFormat="false" ht="12.75" hidden="false" customHeight="false" outlineLevel="0" collapsed="false">
      <c r="A3" s="8" t="n">
        <f aca="false">A2+1</f>
        <v>37013</v>
      </c>
      <c r="B3" s="9" t="n">
        <f aca="false">A3</f>
        <v>37013</v>
      </c>
      <c r="C3" s="18" t="n">
        <v>0</v>
      </c>
      <c r="D3" s="16" t="n">
        <v>3200</v>
      </c>
      <c r="E3" s="17" t="n">
        <v>5041492</v>
      </c>
      <c r="F3" s="10" t="n">
        <v>8.1</v>
      </c>
      <c r="G3" s="10" t="n">
        <v>4.1537</v>
      </c>
      <c r="H3" s="13" t="n">
        <f aca="false">D3-C3</f>
        <v>3200</v>
      </c>
      <c r="I3" s="7" t="n">
        <f aca="false">H3*(F3-G3)</f>
        <v>12628.16</v>
      </c>
    </row>
    <row r="4" customFormat="false" ht="12.75" hidden="false" customHeight="false" outlineLevel="0" collapsed="false">
      <c r="A4" s="8" t="n">
        <f aca="false">A3+1</f>
        <v>37014</v>
      </c>
      <c r="B4" s="9" t="n">
        <f aca="false">A4</f>
        <v>37014</v>
      </c>
      <c r="C4" s="19" t="n">
        <v>1595</v>
      </c>
      <c r="D4" s="16" t="n">
        <v>3200</v>
      </c>
      <c r="E4" s="17" t="n">
        <v>5041630</v>
      </c>
      <c r="F4" s="10" t="n">
        <v>7.4</v>
      </c>
      <c r="G4" s="10" t="n">
        <v>4.1334</v>
      </c>
      <c r="H4" s="13" t="n">
        <f aca="false">D4-C4</f>
        <v>1605</v>
      </c>
      <c r="I4" s="7" t="n">
        <f aca="false">H4*(F4-G4)</f>
        <v>5242.893</v>
      </c>
    </row>
    <row r="5" customFormat="false" ht="12.75" hidden="false" customHeight="false" outlineLevel="0" collapsed="false">
      <c r="A5" s="8" t="n">
        <f aca="false">A4+1</f>
        <v>37015</v>
      </c>
      <c r="B5" s="9" t="n">
        <f aca="false">A5</f>
        <v>37015</v>
      </c>
      <c r="C5" s="19" t="n">
        <v>3200</v>
      </c>
      <c r="D5" s="16" t="n">
        <v>3200</v>
      </c>
      <c r="E5" s="17" t="n">
        <v>5041758</v>
      </c>
      <c r="F5" s="10" t="n">
        <v>5.5</v>
      </c>
      <c r="G5" s="10" t="n">
        <v>4.1311</v>
      </c>
      <c r="H5" s="13" t="n">
        <f aca="false">D5-C5</f>
        <v>0</v>
      </c>
      <c r="I5" s="7" t="n">
        <f aca="false">H5*(F5-G5)</f>
        <v>0</v>
      </c>
    </row>
    <row r="6" customFormat="false" ht="12.75" hidden="false" customHeight="false" outlineLevel="0" collapsed="false">
      <c r="A6" s="8" t="n">
        <f aca="false">A5+1</f>
        <v>37016</v>
      </c>
      <c r="B6" s="9" t="n">
        <f aca="false">A6</f>
        <v>37016</v>
      </c>
      <c r="C6" s="5" t="n">
        <v>3200</v>
      </c>
      <c r="D6" s="16" t="n">
        <v>3200</v>
      </c>
      <c r="E6" s="17" t="n">
        <v>5041917</v>
      </c>
      <c r="F6" s="10" t="n">
        <v>4.55</v>
      </c>
      <c r="G6" s="10" t="n">
        <v>4.0861</v>
      </c>
      <c r="H6" s="13" t="n">
        <f aca="false">D6-C6</f>
        <v>0</v>
      </c>
      <c r="I6" s="7" t="n">
        <f aca="false">H6*(F6-G6)</f>
        <v>0</v>
      </c>
    </row>
    <row r="7" customFormat="false" ht="12.75" hidden="false" customHeight="false" outlineLevel="0" collapsed="false">
      <c r="A7" s="8" t="n">
        <f aca="false">A6+1</f>
        <v>37017</v>
      </c>
      <c r="B7" s="9" t="n">
        <f aca="false">A7</f>
        <v>37017</v>
      </c>
      <c r="C7" s="5" t="n">
        <v>3200</v>
      </c>
      <c r="D7" s="16" t="n">
        <v>3200</v>
      </c>
      <c r="E7" s="17" t="n">
        <v>5041917</v>
      </c>
      <c r="F7" s="10" t="n">
        <v>4.55</v>
      </c>
      <c r="G7" s="10" t="n">
        <v>4.0032</v>
      </c>
      <c r="H7" s="13" t="n">
        <f aca="false">D7-C7</f>
        <v>0</v>
      </c>
      <c r="I7" s="7" t="n">
        <f aca="false">H7*(F7-G7)</f>
        <v>0</v>
      </c>
    </row>
    <row r="8" customFormat="false" ht="12.75" hidden="false" customHeight="false" outlineLevel="0" collapsed="false">
      <c r="A8" s="8" t="n">
        <f aca="false">A7+1</f>
        <v>37018</v>
      </c>
      <c r="B8" s="9" t="n">
        <f aca="false">A8</f>
        <v>37018</v>
      </c>
      <c r="C8" s="5" t="n">
        <v>3200</v>
      </c>
      <c r="D8" s="16" t="n">
        <v>3200</v>
      </c>
      <c r="E8" s="17" t="n">
        <v>5041917</v>
      </c>
      <c r="F8" s="10" t="n">
        <v>4.55</v>
      </c>
      <c r="G8" s="10" t="n">
        <v>3.9831</v>
      </c>
      <c r="H8" s="13" t="n">
        <f aca="false">D8-C8</f>
        <v>0</v>
      </c>
      <c r="I8" s="7" t="n">
        <f aca="false">H8*(F8-G8)</f>
        <v>0</v>
      </c>
    </row>
    <row r="9" customFormat="false" ht="12.75" hidden="false" customHeight="false" outlineLevel="0" collapsed="false">
      <c r="A9" s="8" t="n">
        <f aca="false">A8+1</f>
        <v>37019</v>
      </c>
      <c r="B9" s="9" t="n">
        <f aca="false">A9</f>
        <v>37019</v>
      </c>
      <c r="C9" s="5" t="n">
        <v>3200</v>
      </c>
      <c r="D9" s="16" t="n">
        <v>3200</v>
      </c>
      <c r="E9" s="17" t="n">
        <v>50420179</v>
      </c>
      <c r="F9" s="10" t="n">
        <v>4.95</v>
      </c>
      <c r="G9" s="10" t="n">
        <v>3.9351</v>
      </c>
      <c r="H9" s="13" t="n">
        <f aca="false">D9-C9</f>
        <v>0</v>
      </c>
      <c r="I9" s="7" t="n">
        <f aca="false">H9*(F9-G9)</f>
        <v>0</v>
      </c>
    </row>
    <row r="10" customFormat="false" ht="12.75" hidden="false" customHeight="false" outlineLevel="0" collapsed="false">
      <c r="A10" s="8" t="n">
        <f aca="false">A9+1</f>
        <v>37020</v>
      </c>
      <c r="B10" s="9" t="n">
        <f aca="false">A10</f>
        <v>37020</v>
      </c>
      <c r="C10" s="5" t="n">
        <v>3200</v>
      </c>
      <c r="D10" s="16" t="n">
        <v>3200</v>
      </c>
      <c r="E10" s="17" t="n">
        <v>5042128</v>
      </c>
      <c r="F10" s="10" t="n">
        <v>4.75</v>
      </c>
      <c r="G10" s="10" t="n">
        <v>3.8568</v>
      </c>
      <c r="H10" s="13" t="n">
        <f aca="false">D10-C10</f>
        <v>0</v>
      </c>
      <c r="I10" s="7" t="n">
        <f aca="false">H10*(F10-G10)</f>
        <v>0</v>
      </c>
    </row>
    <row r="11" customFormat="false" ht="12.75" hidden="false" customHeight="false" outlineLevel="0" collapsed="false">
      <c r="A11" s="8" t="n">
        <f aca="false">A10+1</f>
        <v>37021</v>
      </c>
      <c r="B11" s="9" t="n">
        <f aca="false">A11</f>
        <v>37021</v>
      </c>
      <c r="C11" s="20" t="n">
        <v>0</v>
      </c>
      <c r="D11" s="16" t="n">
        <v>3100</v>
      </c>
      <c r="E11" s="17" t="n">
        <v>5042275</v>
      </c>
      <c r="F11" s="10" t="n">
        <v>4.65</v>
      </c>
      <c r="G11" s="10" t="n">
        <v>3.9087</v>
      </c>
      <c r="H11" s="13" t="n">
        <f aca="false">D11-C11</f>
        <v>3100</v>
      </c>
      <c r="I11" s="7" t="n">
        <f aca="false">H11*(F11-G11)</f>
        <v>2298.03</v>
      </c>
    </row>
    <row r="12" customFormat="false" ht="12.75" hidden="false" customHeight="false" outlineLevel="0" collapsed="false">
      <c r="A12" s="8" t="n">
        <f aca="false">A11+1</f>
        <v>37022</v>
      </c>
      <c r="B12" s="9" t="n">
        <f aca="false">A12</f>
        <v>37022</v>
      </c>
      <c r="D12" s="16"/>
      <c r="E12" s="17"/>
      <c r="F12" s="10"/>
      <c r="G12" s="10" t="n">
        <v>3.8658</v>
      </c>
      <c r="H12" s="13" t="n">
        <f aca="false">D12-C12</f>
        <v>0</v>
      </c>
      <c r="I12" s="7" t="n">
        <f aca="false">H12*(F12-G12)</f>
        <v>-0</v>
      </c>
    </row>
    <row r="13" customFormat="false" ht="12.75" hidden="false" customHeight="false" outlineLevel="0" collapsed="false">
      <c r="A13" s="8" t="n">
        <f aca="false">A12+1</f>
        <v>37023</v>
      </c>
      <c r="B13" s="9" t="n">
        <f aca="false">A13</f>
        <v>37023</v>
      </c>
      <c r="C13" s="5" t="n">
        <v>10000</v>
      </c>
      <c r="D13" s="5" t="n">
        <v>10000</v>
      </c>
      <c r="E13" s="4" t="n">
        <v>5042547</v>
      </c>
      <c r="F13" s="6" t="n">
        <v>4.1</v>
      </c>
      <c r="G13" s="10" t="n">
        <v>3.8516</v>
      </c>
      <c r="H13" s="13" t="n">
        <f aca="false">D13-C13</f>
        <v>0</v>
      </c>
      <c r="I13" s="7" t="n">
        <f aca="false">H13*(F13-G13)</f>
        <v>0</v>
      </c>
    </row>
    <row r="14" customFormat="false" ht="12.75" hidden="false" customHeight="false" outlineLevel="0" collapsed="false">
      <c r="A14" s="8" t="n">
        <f aca="false">A13+1</f>
        <v>37024</v>
      </c>
      <c r="B14" s="9" t="n">
        <f aca="false">A14</f>
        <v>37024</v>
      </c>
      <c r="C14" s="5" t="n">
        <v>10000</v>
      </c>
      <c r="D14" s="5" t="n">
        <v>10000</v>
      </c>
      <c r="E14" s="4" t="n">
        <v>5042547</v>
      </c>
      <c r="F14" s="6" t="n">
        <v>4.1</v>
      </c>
      <c r="G14" s="10" t="n">
        <v>3.969</v>
      </c>
      <c r="H14" s="13" t="n">
        <f aca="false">D14-C14</f>
        <v>0</v>
      </c>
      <c r="I14" s="7" t="n">
        <f aca="false">H14*(F14-G14)</f>
        <v>0</v>
      </c>
    </row>
    <row r="15" customFormat="false" ht="12.75" hidden="false" customHeight="false" outlineLevel="0" collapsed="false">
      <c r="A15" s="8" t="n">
        <f aca="false">A14+1</f>
        <v>37025</v>
      </c>
      <c r="B15" s="9" t="n">
        <f aca="false">A15</f>
        <v>37025</v>
      </c>
      <c r="C15" s="5" t="n">
        <v>10000</v>
      </c>
      <c r="D15" s="5" t="n">
        <v>10000</v>
      </c>
      <c r="E15" s="4" t="n">
        <v>5042547</v>
      </c>
      <c r="F15" s="6" t="n">
        <v>4.1</v>
      </c>
      <c r="G15" s="10" t="n">
        <v>3.9533</v>
      </c>
      <c r="H15" s="13" t="n">
        <f aca="false">D15-C15</f>
        <v>0</v>
      </c>
      <c r="I15" s="7" t="n">
        <f aca="false">H15*(F15-G15)</f>
        <v>0</v>
      </c>
    </row>
    <row r="16" customFormat="false" ht="12.75" hidden="false" customHeight="false" outlineLevel="0" collapsed="false">
      <c r="A16" s="8" t="n">
        <f aca="false">A15+1</f>
        <v>37026</v>
      </c>
      <c r="B16" s="9" t="n">
        <f aca="false">A16</f>
        <v>37026</v>
      </c>
      <c r="D16" s="16"/>
      <c r="E16" s="17"/>
      <c r="F16" s="10"/>
      <c r="G16" s="10" t="n">
        <v>4.1614</v>
      </c>
      <c r="H16" s="13" t="n">
        <f aca="false">D16-C16</f>
        <v>0</v>
      </c>
      <c r="I16" s="7" t="n">
        <f aca="false">H16*(F16-G16)</f>
        <v>-0</v>
      </c>
    </row>
    <row r="17" customFormat="false" ht="12.75" hidden="false" customHeight="false" outlineLevel="0" collapsed="false">
      <c r="A17" s="8" t="n">
        <f aca="false">A16+1</f>
        <v>37027</v>
      </c>
      <c r="B17" s="9" t="n">
        <f aca="false">A17</f>
        <v>37027</v>
      </c>
      <c r="D17" s="16"/>
      <c r="E17" s="17"/>
      <c r="F17" s="10"/>
      <c r="G17" s="10" t="n">
        <v>4.0799</v>
      </c>
      <c r="H17" s="13" t="n">
        <f aca="false">D17-C17</f>
        <v>0</v>
      </c>
      <c r="I17" s="7" t="n">
        <f aca="false">H17*(F17-G17)</f>
        <v>-0</v>
      </c>
    </row>
    <row r="18" customFormat="false" ht="12.75" hidden="false" customHeight="false" outlineLevel="0" collapsed="false">
      <c r="A18" s="8" t="n">
        <f aca="false">A17+1</f>
        <v>37028</v>
      </c>
      <c r="B18" s="9" t="n">
        <f aca="false">A18</f>
        <v>37028</v>
      </c>
      <c r="C18" s="5" t="n">
        <v>3200</v>
      </c>
      <c r="D18" s="16" t="n">
        <v>3200</v>
      </c>
      <c r="E18" s="17" t="n">
        <v>5042975</v>
      </c>
      <c r="F18" s="10" t="n">
        <v>4.75</v>
      </c>
      <c r="G18" s="10" t="n">
        <v>3.8569</v>
      </c>
      <c r="H18" s="13" t="n">
        <f aca="false">D18-C18</f>
        <v>0</v>
      </c>
      <c r="I18" s="7" t="n">
        <f aca="false">H18*(F18-G18)</f>
        <v>0</v>
      </c>
    </row>
    <row r="19" customFormat="false" ht="12.75" hidden="false" customHeight="false" outlineLevel="0" collapsed="false">
      <c r="A19" s="8" t="n">
        <f aca="false">A18+1</f>
        <v>37029</v>
      </c>
      <c r="B19" s="9" t="n">
        <f aca="false">A19</f>
        <v>37029</v>
      </c>
      <c r="C19" s="5" t="n">
        <v>3200</v>
      </c>
      <c r="D19" s="16" t="n">
        <v>3200</v>
      </c>
      <c r="E19" s="17" t="n">
        <v>5043133</v>
      </c>
      <c r="F19" s="10" t="n">
        <v>4.15</v>
      </c>
      <c r="G19" s="10" t="n">
        <v>3.715</v>
      </c>
      <c r="H19" s="13" t="n">
        <f aca="false">D19-C19</f>
        <v>0</v>
      </c>
      <c r="I19" s="7" t="n">
        <f aca="false">H19*(F19-G19)</f>
        <v>0</v>
      </c>
    </row>
    <row r="20" customFormat="false" ht="12.75" hidden="false" customHeight="false" outlineLevel="0" collapsed="false">
      <c r="A20" s="8" t="n">
        <f aca="false">A19+1</f>
        <v>37030</v>
      </c>
      <c r="B20" s="9" t="n">
        <f aca="false">A20</f>
        <v>37030</v>
      </c>
      <c r="D20" s="16"/>
      <c r="E20" s="17"/>
      <c r="F20" s="10"/>
      <c r="G20" s="10" t="n">
        <v>3.6323</v>
      </c>
      <c r="H20" s="13" t="n">
        <f aca="false">D20-C20</f>
        <v>0</v>
      </c>
      <c r="I20" s="7" t="n">
        <f aca="false">H20*(F20-G20)</f>
        <v>-0</v>
      </c>
    </row>
    <row r="21" customFormat="false" ht="12.75" hidden="false" customHeight="false" outlineLevel="0" collapsed="false">
      <c r="A21" s="8" t="n">
        <f aca="false">A20+1</f>
        <v>37031</v>
      </c>
      <c r="B21" s="9" t="n">
        <f aca="false">A21</f>
        <v>37031</v>
      </c>
      <c r="D21" s="16"/>
      <c r="E21" s="17"/>
      <c r="F21" s="10"/>
      <c r="G21" s="10" t="n">
        <v>3.6274</v>
      </c>
      <c r="H21" s="13" t="n">
        <f aca="false">D21-C21</f>
        <v>0</v>
      </c>
      <c r="I21" s="7" t="n">
        <f aca="false">H21*(F21-G21)</f>
        <v>-0</v>
      </c>
    </row>
    <row r="22" customFormat="false" ht="12.75" hidden="false" customHeight="false" outlineLevel="0" collapsed="false">
      <c r="A22" s="8" t="n">
        <f aca="false">A21+1</f>
        <v>37032</v>
      </c>
      <c r="B22" s="9" t="n">
        <f aca="false">A22</f>
        <v>37032</v>
      </c>
      <c r="D22" s="16"/>
      <c r="E22" s="17"/>
      <c r="F22" s="10"/>
      <c r="G22" s="10" t="n">
        <v>3.7048</v>
      </c>
      <c r="H22" s="13" t="n">
        <f aca="false">D22-C22</f>
        <v>0</v>
      </c>
      <c r="I22" s="7" t="n">
        <f aca="false">H22*(F22-G22)</f>
        <v>-0</v>
      </c>
    </row>
    <row r="23" customFormat="false" ht="12.75" hidden="false" customHeight="false" outlineLevel="0" collapsed="false">
      <c r="A23" s="8" t="n">
        <f aca="false">A22+1</f>
        <v>37033</v>
      </c>
      <c r="B23" s="9" t="n">
        <f aca="false">A23</f>
        <v>37033</v>
      </c>
      <c r="C23" s="5" t="n">
        <v>3200</v>
      </c>
      <c r="D23" s="16" t="n">
        <v>3200</v>
      </c>
      <c r="E23" s="17" t="n">
        <v>5043286</v>
      </c>
      <c r="F23" s="10" t="n">
        <v>4.95</v>
      </c>
      <c r="G23" s="10" t="n">
        <v>3.6423</v>
      </c>
      <c r="H23" s="13" t="n">
        <f aca="false">D23-C23</f>
        <v>0</v>
      </c>
      <c r="I23" s="7" t="n">
        <f aca="false">H23*(F23-G23)</f>
        <v>0</v>
      </c>
    </row>
    <row r="24" customFormat="false" ht="12.75" hidden="false" customHeight="false" outlineLevel="0" collapsed="false">
      <c r="A24" s="8" t="n">
        <f aca="false">A23+1</f>
        <v>37034</v>
      </c>
      <c r="B24" s="9" t="n">
        <f aca="false">A24</f>
        <v>37034</v>
      </c>
      <c r="C24" s="5" t="n">
        <v>3200</v>
      </c>
      <c r="D24" s="16" t="n">
        <v>3200</v>
      </c>
      <c r="E24" s="17" t="n">
        <v>5043405</v>
      </c>
      <c r="F24" s="10" t="n">
        <v>5.2</v>
      </c>
      <c r="G24" s="10" t="n">
        <v>3.7224</v>
      </c>
      <c r="H24" s="13" t="n">
        <f aca="false">D24-C24</f>
        <v>0</v>
      </c>
      <c r="I24" s="7" t="n">
        <f aca="false">H24*(F24-G24)</f>
        <v>0</v>
      </c>
    </row>
    <row r="25" customFormat="false" ht="12.75" hidden="false" customHeight="false" outlineLevel="0" collapsed="false">
      <c r="A25" s="8" t="n">
        <f aca="false">A24+1</f>
        <v>37035</v>
      </c>
      <c r="B25" s="9" t="n">
        <f aca="false">A25</f>
        <v>37035</v>
      </c>
      <c r="D25" s="16"/>
      <c r="E25" s="17"/>
      <c r="F25" s="10"/>
      <c r="G25" s="10" t="n">
        <v>3.7945</v>
      </c>
      <c r="H25" s="13" t="n">
        <f aca="false">D25-C25</f>
        <v>0</v>
      </c>
      <c r="I25" s="7" t="n">
        <f aca="false">H25*(F25-G25)</f>
        <v>-0</v>
      </c>
    </row>
    <row r="26" customFormat="false" ht="12.75" hidden="false" customHeight="false" outlineLevel="0" collapsed="false">
      <c r="A26" s="8" t="n">
        <f aca="false">A25+1</f>
        <v>37036</v>
      </c>
      <c r="B26" s="9" t="n">
        <f aca="false">A26</f>
        <v>37036</v>
      </c>
      <c r="D26" s="16"/>
      <c r="E26" s="17"/>
      <c r="F26" s="10"/>
      <c r="G26" s="10" t="n">
        <v>3.6008</v>
      </c>
      <c r="H26" s="13" t="n">
        <f aca="false">D26-C26</f>
        <v>0</v>
      </c>
      <c r="I26" s="7" t="n">
        <f aca="false">H26*(F26-G26)</f>
        <v>-0</v>
      </c>
    </row>
    <row r="27" customFormat="false" ht="12.75" hidden="false" customHeight="false" outlineLevel="0" collapsed="false">
      <c r="A27" s="8" t="n">
        <f aca="false">A26+1</f>
        <v>37037</v>
      </c>
      <c r="B27" s="9" t="n">
        <f aca="false">A27</f>
        <v>37037</v>
      </c>
      <c r="D27" s="16"/>
      <c r="E27" s="17"/>
      <c r="F27" s="10"/>
      <c r="G27" s="10" t="n">
        <v>3.4839</v>
      </c>
      <c r="H27" s="13" t="n">
        <f aca="false">D27-C27</f>
        <v>0</v>
      </c>
      <c r="I27" s="7" t="n">
        <f aca="false">H27*(F27-G27)</f>
        <v>-0</v>
      </c>
    </row>
    <row r="28" customFormat="false" ht="12.75" hidden="false" customHeight="false" outlineLevel="0" collapsed="false">
      <c r="A28" s="8" t="n">
        <f aca="false">A27+1</f>
        <v>37038</v>
      </c>
      <c r="B28" s="9" t="n">
        <f aca="false">A28</f>
        <v>37038</v>
      </c>
      <c r="D28" s="16"/>
      <c r="E28" s="17"/>
      <c r="F28" s="10"/>
      <c r="G28" s="10" t="n">
        <v>3.3345</v>
      </c>
      <c r="H28" s="13" t="n">
        <f aca="false">D28-C28</f>
        <v>0</v>
      </c>
      <c r="I28" s="7" t="n">
        <f aca="false">H28*(F28-G28)</f>
        <v>-0</v>
      </c>
    </row>
    <row r="29" customFormat="false" ht="12.75" hidden="false" customHeight="false" outlineLevel="0" collapsed="false">
      <c r="A29" s="8" t="n">
        <f aca="false">A28+1</f>
        <v>37039</v>
      </c>
      <c r="B29" s="9" t="n">
        <f aca="false">A29</f>
        <v>37039</v>
      </c>
      <c r="D29" s="16"/>
      <c r="E29" s="17"/>
      <c r="F29" s="10"/>
      <c r="G29" s="10" t="n">
        <v>3.396</v>
      </c>
      <c r="H29" s="13" t="n">
        <f aca="false">D29-C29</f>
        <v>0</v>
      </c>
      <c r="I29" s="7" t="n">
        <f aca="false">H29*(F29-G29)</f>
        <v>-0</v>
      </c>
    </row>
    <row r="30" customFormat="false" ht="12.75" hidden="false" customHeight="false" outlineLevel="0" collapsed="false">
      <c r="A30" s="8" t="n">
        <f aca="false">A29+1</f>
        <v>37040</v>
      </c>
      <c r="B30" s="9" t="n">
        <f aca="false">A30</f>
        <v>37040</v>
      </c>
      <c r="D30" s="16"/>
      <c r="E30" s="17"/>
      <c r="F30" s="10"/>
      <c r="G30" s="10" t="n">
        <v>3.4141</v>
      </c>
      <c r="H30" s="13" t="n">
        <f aca="false">D30-C30</f>
        <v>0</v>
      </c>
      <c r="I30" s="7" t="n">
        <f aca="false">H30*(F30-G30)</f>
        <v>-0</v>
      </c>
    </row>
    <row r="31" customFormat="false" ht="12.75" hidden="false" customHeight="false" outlineLevel="0" collapsed="false">
      <c r="A31" s="8" t="n">
        <f aca="false">A30+1</f>
        <v>37041</v>
      </c>
      <c r="B31" s="9" t="n">
        <f aca="false">A31</f>
        <v>37041</v>
      </c>
      <c r="C31" s="5" t="n">
        <v>3100</v>
      </c>
      <c r="D31" s="16" t="n">
        <v>3100</v>
      </c>
      <c r="E31" s="17" t="n">
        <v>5043973</v>
      </c>
      <c r="F31" s="10" t="n">
        <v>4.15</v>
      </c>
      <c r="G31" s="10" t="n">
        <v>3.2958</v>
      </c>
      <c r="H31" s="13" t="n">
        <f aca="false">D31-C31</f>
        <v>0</v>
      </c>
      <c r="I31" s="7" t="n">
        <f aca="false">H31*(F31-G31)</f>
        <v>0</v>
      </c>
    </row>
    <row r="32" customFormat="false" ht="12.75" hidden="false" customHeight="false" outlineLevel="0" collapsed="false">
      <c r="A32" s="8" t="n">
        <f aca="false">A31+1</f>
        <v>37042</v>
      </c>
      <c r="B32" s="9" t="n">
        <f aca="false">A32</f>
        <v>37042</v>
      </c>
      <c r="C32" s="5" t="n">
        <v>3100</v>
      </c>
      <c r="D32" s="16" t="n">
        <v>3100</v>
      </c>
      <c r="E32" s="17" t="n">
        <v>5044151</v>
      </c>
      <c r="F32" s="10" t="n">
        <v>4.15</v>
      </c>
      <c r="G32" s="10" t="n">
        <v>3.3115</v>
      </c>
      <c r="H32" s="13" t="n">
        <f aca="false">D32-C32</f>
        <v>0</v>
      </c>
      <c r="I32" s="7" t="n">
        <f aca="false">H32*(F32-G32)</f>
        <v>0</v>
      </c>
    </row>
    <row r="34" customFormat="false" ht="12.75" hidden="false" customHeight="false" outlineLevel="0" collapsed="false">
      <c r="C34" s="5" t="n">
        <f aca="false">SUM(C2:C32)</f>
        <v>69795</v>
      </c>
      <c r="D34" s="5" t="n">
        <f aca="false">SUM(D2:D32)</f>
        <v>77700</v>
      </c>
      <c r="H34" s="5" t="n">
        <f aca="false">SUM(H2:H32)</f>
        <v>7905</v>
      </c>
      <c r="I34" s="7" t="n">
        <f aca="false">SUM(I2:I32)</f>
        <v>20169.083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2001-10-23T16:24:34Z</dcterms:created>
  <dc:creator>Michael_Huse</dc:creator>
  <dc:description/>
  <dc:language>en-US</dc:language>
  <cp:lastModifiedBy>Michael_Huse</cp:lastModifiedBy>
  <cp:revision>0</cp:revision>
  <dc:subject/>
  <dc:title/>
</cp:coreProperties>
</file>