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Detail!$A$1:$Q$179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Detail!$A$6:$S$268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<sst xmlns="http://schemas.openxmlformats.org/spreadsheetml/2006/main" count="415" uniqueCount="231">
  <si>
    <t xml:space="preserve">1.  Fill in the following information:</t>
  </si>
  <si>
    <t xml:space="preserve">Company Number</t>
  </si>
  <si>
    <t xml:space="preserve">Cost Center Number</t>
  </si>
  <si>
    <t xml:space="preserve">100233</t>
  </si>
  <si>
    <t xml:space="preserve">Cost Center Name</t>
  </si>
  <si>
    <t xml:space="preserve">Global Finance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</si>
  <si>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</si>
  <si>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</si>
  <si>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</si>
  <si>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</si>
  <si>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</si>
  <si>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</si>
  <si>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</si>
  <si>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</si>
  <si>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</si>
  <si>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</si>
  <si>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t xml:space="preserve">6.  Return completed file to Elizabeth Linnell via e-mail by August 9th.</t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</si>
  <si>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</si>
  <si>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</si>
  <si>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</si>
  <si>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</si>
  <si>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</si>
  <si>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</si>
  <si>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</si>
  <si>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</si>
  <si>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</si>
  <si>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</si>
  <si>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</si>
  <si>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</si>
  <si>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</si>
  <si>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</si>
  <si>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</si>
  <si>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</si>
  <si>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</si>
  <si>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</si>
  <si>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</si>
  <si>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</si>
  <si>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</si>
  <si>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</si>
  <si>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</si>
  <si>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</si>
  <si>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</si>
  <si>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</si>
  <si>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</si>
  <si>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</si>
  <si>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</si>
  <si>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</si>
  <si>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</si>
  <si>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</si>
  <si>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</si>
  <si>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</si>
  <si>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</si>
  <si>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</si>
  <si>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</si>
  <si>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</si>
  <si>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</si>
  <si>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</si>
  <si>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</si>
  <si>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Conferences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</si>
  <si>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</si>
  <si>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</si>
  <si>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</si>
  <si>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</si>
  <si>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</si>
  <si>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</si>
  <si>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</si>
  <si>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</si>
  <si>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</si>
  <si>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</si>
  <si>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</si>
  <si>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</si>
  <si>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</si>
  <si>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</si>
  <si>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</si>
  <si>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</si>
  <si>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</si>
  <si>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</si>
  <si>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</si>
  <si>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</si>
  <si>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</si>
  <si>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</si>
  <si>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</si>
  <si>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</si>
  <si>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</si>
  <si>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</si>
  <si>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</si>
  <si>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</si>
  <si>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</si>
  <si>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</si>
  <si>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</si>
  <si>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</si>
  <si>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</si>
  <si>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</si>
  <si>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</si>
  <si>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</si>
  <si>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</si>
  <si>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</si>
  <si>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</si>
  <si>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</si>
  <si>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</si>
  <si>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</si>
  <si>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</si>
  <si>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</si>
  <si>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</si>
  <si>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</si>
  <si>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</si>
  <si>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</si>
  <si>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</si>
  <si>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</si>
  <si>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</si>
  <si>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</si>
  <si>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</si>
  <si>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</si>
  <si>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</si>
  <si>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</si>
  <si>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</si>
  <si>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</si>
  <si>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</si>
  <si>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</si>
  <si>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</si>
  <si>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</si>
  <si>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</si>
  <si>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</si>
  <si>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</si>
  <si>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</si>
  <si>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</si>
  <si>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</si>
  <si>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</si>
  <si>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</si>
  <si>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</si>
  <si>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</si>
  <si>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</si>
  <si>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</si>
  <si>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</si>
  <si>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</si>
  <si>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</si>
  <si>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</si>
  <si>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</si>
  <si>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</si>
  <si>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</si>
  <si>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</si>
  <si>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</si>
  <si>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</si>
  <si>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</si>
  <si>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</si>
  <si>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</si>
  <si>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</si>
  <si>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</si>
  <si>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</si>
  <si>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</si>
  <si>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</si>
  <si>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</si>
  <si>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</si>
  <si>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</si>
  <si>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</si>
  <si>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Wash., DC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</si>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</sst>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[$-409]0"/>
    <numFmt numFmtId="166" formatCode="[$-409]m/d/yyyy\ h:mm"/>
    <numFmt numFmtId="167" formatCode="0000"/>
    <numFmt numFmtId="168" formatCode="0_);\(0\)"/>
    <numFmt numFmtId="169" formatCode="[$-409]General"/>
    <numFmt numFmtId="170" formatCode="[$-409]0%"/>
    <numFmt numFmtId="171" formatCode="[$-409]0.00%"/>
    <numFmt numFmtId="172" formatCode="000\-00\-0000"/>
    <numFmt numFmtId="173" formatCode="000"/>
  </numFmts>
  <fonts count="2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/>
    </row>
    <row r="3" customFormat="false" ht="15.75" hidden="false" customHeight="false" outlineLevel="0" collapsed="false">
      <c r="A3" s="0" t="s">
        <v>0</v>
      </c>
      <c r="D3" s="0" t="s">
        <v>1</v>
      </c>
      <c r="F3" s="2" t="n">
        <v>11</v>
      </c>
    </row>
    <row r="4" customFormat="false" ht="15.75" hidden="false" customHeight="false" outlineLevel="0" collapsed="false">
      <c r="D4" s="0" t="s">
        <v>2</v>
      </c>
      <c r="F4" s="2" t="s">
        <v>3</v>
      </c>
    </row>
    <row r="5" customFormat="false" ht="15.75" hidden="false" customHeight="false" outlineLevel="0" collapsed="false">
      <c r="D5" s="0" t="s">
        <v>4</v>
      </c>
      <c r="F5" s="2" t="s">
        <v>5</v>
      </c>
    </row>
    <row r="7" customFormat="false" ht="15" hidden="false" customHeight="false" outlineLevel="0" collapsed="false">
      <c r="A7" s="0" t="s">
        <v>6</v>
      </c>
    </row>
    <row r="9" customFormat="false" ht="15" hidden="false" customHeight="false" outlineLevel="0" collapsed="false">
      <c r="A9" s="0" t="s">
        <v>7</v>
      </c>
    </row>
    <row r="10" customFormat="false" ht="15" hidden="false" customHeight="false" outlineLevel="0" collapsed="false">
      <c r="B10" s="0" t="s">
        <v>8</v>
      </c>
    </row>
    <row r="11" customFormat="false" ht="15.75" hidden="false" customHeight="false" outlineLevel="0" collapsed="false">
      <c r="B11" s="0" t="s">
        <v>9</v>
      </c>
      <c r="J11" s="2" t="n">
        <v>45000</v>
      </c>
    </row>
    <row r="12" customFormat="false" ht="15" hidden="false" customHeight="false" outlineLevel="0" collapsed="false">
      <c r="B12" s="0" t="s">
        <v>10</v>
      </c>
    </row>
    <row r="13" customFormat="false" ht="15" hidden="false" customHeight="false" outlineLevel="0" collapsed="false">
      <c r="B13" s="0" t="s">
        <v>11</v>
      </c>
    </row>
    <row r="14" customFormat="false" ht="15" hidden="false" customHeight="false" outlineLevel="0" collapsed="false">
      <c r="B14" s="0" t="s">
        <v>12</v>
      </c>
    </row>
    <row r="16" customFormat="false" ht="15" hidden="false" customHeight="false" outlineLevel="0" collapsed="false">
      <c r="A16" s="0" t="s">
        <v>13</v>
      </c>
    </row>
    <row r="17" customFormat="false" ht="15" hidden="false" customHeight="false" outlineLevel="0" collapsed="false">
      <c r="B17" s="0" t="s">
        <v>14</v>
      </c>
    </row>
    <row r="19" customFormat="false" ht="15" hidden="false" customHeight="false" outlineLevel="0" collapsed="false">
      <c r="A19" s="0" t="s">
        <v>15</v>
      </c>
    </row>
    <row r="21" customFormat="false" ht="15" hidden="false" customHeight="false" outlineLevel="0" collapsed="false">
      <c r="A21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M10" activePane="bottomRight" state="frozen"/>
      <selection pane="topLeft" activeCell="A1" activeCellId="0" sqref="A1"/>
      <selection pane="topRight" activeCell="M1" activeCellId="0" sqref="M1"/>
      <selection pane="bottomLeft" activeCell="A10" activeCellId="0" sqref="A10"/>
      <selection pane="bottomRight" activeCell="A1" activeCellId="0" sqref="A1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3" width="11.1"/>
    <col collapsed="false" customWidth="true" hidden="false" outlineLevel="0" max="2" min="2" style="0" width="35.99"/>
    <col collapsed="false" customWidth="true" hidden="false" outlineLevel="0" max="4" min="3" style="4" width="10.77"/>
    <col collapsed="false" customWidth="true" hidden="false" outlineLevel="0" max="16" min="5" style="5" width="9.77"/>
    <col collapsed="false" customWidth="true" hidden="false" outlineLevel="0" max="17" min="17" style="5" width="10.77"/>
    <col collapsed="false" customWidth="true" hidden="true" outlineLevel="0" max="19" min="18" style="5" width="10.77"/>
  </cols>
  <sheetData>
    <row r="1" customFormat="false" ht="18" hidden="false" customHeight="false" outlineLevel="0" collapsed="false">
      <c r="A1" s="6" t="s">
        <v>17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1"/>
      <c r="S1" s="10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false" outlineLevel="0" collapsed="false">
      <c r="A2" s="12" t="s">
        <v>18</v>
      </c>
      <c r="B2" s="13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false" outlineLevel="0" collapsed="false">
      <c r="A3" s="17"/>
      <c r="B3" s="18" t="s">
        <v>19</v>
      </c>
      <c r="C3" s="19"/>
      <c r="D3" s="19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7"/>
      <c r="B4" s="21" t="s">
        <v>20</v>
      </c>
      <c r="C4" s="19"/>
      <c r="D4" s="19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22"/>
      <c r="B5" s="23"/>
      <c r="C5" s="24"/>
      <c r="D5" s="2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25" t="n">
        <f aca="false">Instructions!F3</f>
        <v>11</v>
      </c>
      <c r="B6" s="25"/>
      <c r="C6" s="26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/>
      <c r="R6" s="27"/>
      <c r="S6" s="27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8" hidden="false" customHeight="false" outlineLevel="0" collapsed="false">
      <c r="A7" s="28" t="str">
        <f aca="false">Instructions!F4</f>
        <v>100233</v>
      </c>
      <c r="B7" s="29" t="str">
        <f aca="false">Instructions!F5</f>
        <v>Global Finance</v>
      </c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n">
        <v>2001</v>
      </c>
      <c r="R7" s="32" t="n">
        <v>2002</v>
      </c>
      <c r="S7" s="32" t="n">
        <v>2003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5.75" hidden="false" customHeight="false" outlineLevel="0" collapsed="false">
      <c r="C8" s="33" t="n">
        <v>2000</v>
      </c>
      <c r="D8" s="33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4" t="s">
        <v>21</v>
      </c>
      <c r="R8" s="34" t="s">
        <v>21</v>
      </c>
      <c r="S8" s="34" t="s">
        <v>21</v>
      </c>
    </row>
    <row r="9" customFormat="false" ht="15.75" hidden="false" customHeight="false" outlineLevel="0" collapsed="false">
      <c r="A9" s="35"/>
      <c r="B9" s="36"/>
      <c r="C9" s="37" t="s">
        <v>22</v>
      </c>
      <c r="D9" s="37" t="s">
        <v>23</v>
      </c>
      <c r="E9" s="38" t="s">
        <v>24</v>
      </c>
      <c r="F9" s="38" t="s">
        <v>25</v>
      </c>
      <c r="G9" s="38" t="s">
        <v>26</v>
      </c>
      <c r="H9" s="38" t="s">
        <v>27</v>
      </c>
      <c r="I9" s="38" t="s">
        <v>28</v>
      </c>
      <c r="J9" s="38" t="s">
        <v>29</v>
      </c>
      <c r="K9" s="38" t="s">
        <v>30</v>
      </c>
      <c r="L9" s="38" t="s">
        <v>31</v>
      </c>
      <c r="M9" s="38" t="s">
        <v>32</v>
      </c>
      <c r="N9" s="38" t="s">
        <v>33</v>
      </c>
      <c r="O9" s="38" t="s">
        <v>34</v>
      </c>
      <c r="P9" s="38" t="s">
        <v>35</v>
      </c>
      <c r="Q9" s="39" t="s">
        <v>36</v>
      </c>
      <c r="R9" s="39" t="s">
        <v>36</v>
      </c>
      <c r="S9" s="39" t="s">
        <v>36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.75" hidden="false" customHeight="false" outlineLevel="0" collapsed="false">
      <c r="A10" s="40" t="s">
        <v>37</v>
      </c>
      <c r="B10" s="40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1"/>
      <c r="S10" s="41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false" outlineLevel="0" collapsed="false">
      <c r="A11" s="42"/>
      <c r="B11" s="31" t="s">
        <v>38</v>
      </c>
      <c r="C11" s="43" t="n">
        <v>4</v>
      </c>
      <c r="D11" s="43" t="n">
        <v>4</v>
      </c>
      <c r="E11" s="44" t="n">
        <v>0</v>
      </c>
      <c r="F11" s="44" t="n">
        <v>0</v>
      </c>
      <c r="G11" s="44" t="n">
        <v>0</v>
      </c>
      <c r="H11" s="44" t="n">
        <v>0</v>
      </c>
      <c r="I11" s="44" t="n">
        <v>0</v>
      </c>
      <c r="J11" s="44" t="n">
        <v>0</v>
      </c>
      <c r="K11" s="44" t="n">
        <v>0</v>
      </c>
      <c r="L11" s="44" t="n">
        <v>0</v>
      </c>
      <c r="M11" s="44" t="n">
        <v>0</v>
      </c>
      <c r="N11" s="44" t="n">
        <v>0</v>
      </c>
      <c r="O11" s="44" t="n">
        <v>0</v>
      </c>
      <c r="P11" s="45" t="n">
        <v>0</v>
      </c>
      <c r="Q11" s="30" t="n">
        <v>3</v>
      </c>
      <c r="R11" s="46" t="n">
        <v>0</v>
      </c>
      <c r="S11" s="46" t="n">
        <v>0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5" hidden="false" customHeight="false" outlineLevel="0" collapsed="false">
      <c r="A12" s="42"/>
      <c r="B12" s="31" t="s">
        <v>39</v>
      </c>
      <c r="C12" s="46" t="n">
        <v>0</v>
      </c>
      <c r="D12" s="46" t="n">
        <v>0</v>
      </c>
      <c r="E12" s="44" t="n">
        <v>0</v>
      </c>
      <c r="F12" s="44" t="n">
        <v>0</v>
      </c>
      <c r="G12" s="44" t="n">
        <v>0</v>
      </c>
      <c r="H12" s="44" t="n">
        <v>0</v>
      </c>
      <c r="I12" s="44" t="n">
        <v>0</v>
      </c>
      <c r="J12" s="44" t="n">
        <v>0</v>
      </c>
      <c r="K12" s="44" t="n">
        <v>0</v>
      </c>
      <c r="L12" s="44" t="n">
        <v>0</v>
      </c>
      <c r="M12" s="44" t="n">
        <v>0</v>
      </c>
      <c r="N12" s="44" t="n">
        <v>0</v>
      </c>
      <c r="O12" s="44" t="n">
        <v>0</v>
      </c>
      <c r="P12" s="47" t="n">
        <v>0</v>
      </c>
      <c r="Q12" s="30" t="n">
        <f aca="false">+P12</f>
        <v>0</v>
      </c>
      <c r="R12" s="46" t="n">
        <v>0</v>
      </c>
      <c r="S12" s="46" t="n">
        <v>0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" hidden="false" customHeight="false" outlineLevel="0" collapsed="false">
      <c r="A13" s="42"/>
      <c r="B13" s="31" t="s">
        <v>40</v>
      </c>
      <c r="C13" s="46" t="n">
        <v>0</v>
      </c>
      <c r="D13" s="46" t="n">
        <v>0</v>
      </c>
      <c r="E13" s="44" t="n">
        <v>0</v>
      </c>
      <c r="F13" s="44" t="n">
        <v>0</v>
      </c>
      <c r="G13" s="44" t="n">
        <v>0</v>
      </c>
      <c r="H13" s="44" t="n">
        <v>0</v>
      </c>
      <c r="I13" s="44" t="n">
        <v>0</v>
      </c>
      <c r="J13" s="44" t="n">
        <v>0</v>
      </c>
      <c r="K13" s="44" t="n">
        <v>0</v>
      </c>
      <c r="L13" s="44" t="n">
        <v>0</v>
      </c>
      <c r="M13" s="44" t="n">
        <v>0</v>
      </c>
      <c r="N13" s="44" t="n">
        <v>0</v>
      </c>
      <c r="O13" s="44" t="n">
        <v>0</v>
      </c>
      <c r="P13" s="47" t="n">
        <v>0</v>
      </c>
      <c r="Q13" s="30" t="n">
        <f aca="false">+P13</f>
        <v>0</v>
      </c>
      <c r="R13" s="46" t="n">
        <v>0</v>
      </c>
      <c r="S13" s="46" t="n">
        <v>0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42"/>
      <c r="B14" s="31" t="s">
        <v>41</v>
      </c>
      <c r="C14" s="46" t="n">
        <v>0</v>
      </c>
      <c r="D14" s="46" t="n">
        <v>0</v>
      </c>
      <c r="E14" s="44" t="n">
        <v>0</v>
      </c>
      <c r="F14" s="44" t="n">
        <v>0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7" t="n">
        <v>0</v>
      </c>
      <c r="Q14" s="30" t="n">
        <f aca="false">+P14</f>
        <v>0</v>
      </c>
      <c r="R14" s="46" t="n">
        <v>0</v>
      </c>
      <c r="S14" s="46" t="n">
        <v>0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5" hidden="false" customHeight="false" outlineLevel="0" collapsed="false">
      <c r="A15" s="42"/>
      <c r="B15" s="31" t="s">
        <v>42</v>
      </c>
      <c r="C15" s="46" t="n">
        <v>0</v>
      </c>
      <c r="D15" s="46" t="n">
        <v>0</v>
      </c>
      <c r="E15" s="44" t="n">
        <v>0</v>
      </c>
      <c r="F15" s="44" t="n">
        <v>0</v>
      </c>
      <c r="G15" s="44" t="n">
        <v>0</v>
      </c>
      <c r="H15" s="44" t="n">
        <v>0</v>
      </c>
      <c r="I15" s="44" t="n">
        <v>0</v>
      </c>
      <c r="J15" s="44" t="n">
        <v>0</v>
      </c>
      <c r="K15" s="44" t="n">
        <v>0</v>
      </c>
      <c r="L15" s="44" t="n">
        <v>0</v>
      </c>
      <c r="M15" s="44" t="n">
        <v>0</v>
      </c>
      <c r="N15" s="44" t="n">
        <v>0</v>
      </c>
      <c r="O15" s="44" t="n">
        <v>0</v>
      </c>
      <c r="P15" s="47" t="n">
        <v>0</v>
      </c>
      <c r="Q15" s="30" t="n">
        <f aca="false">+P15</f>
        <v>0</v>
      </c>
      <c r="R15" s="46" t="n">
        <v>0</v>
      </c>
      <c r="S15" s="46" t="n">
        <v>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customFormat="false" ht="15" hidden="false" customHeight="false" outlineLevel="0" collapsed="false">
      <c r="A16" s="42"/>
      <c r="B16" s="31" t="s">
        <v>43</v>
      </c>
      <c r="C16" s="46" t="n">
        <v>1</v>
      </c>
      <c r="D16" s="46" t="n">
        <v>1</v>
      </c>
      <c r="E16" s="44" t="n">
        <v>0</v>
      </c>
      <c r="F16" s="44" t="n">
        <v>0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7" t="n">
        <v>0</v>
      </c>
      <c r="Q16" s="30" t="n">
        <v>0</v>
      </c>
      <c r="R16" s="46" t="n">
        <v>0</v>
      </c>
      <c r="S16" s="46" t="n"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5.75" hidden="false" customHeight="false" outlineLevel="0" collapsed="false">
      <c r="A17" s="48"/>
      <c r="B17" s="1" t="s">
        <v>44</v>
      </c>
      <c r="C17" s="49" t="n">
        <f aca="false">SUM(C11:C16)</f>
        <v>5</v>
      </c>
      <c r="D17" s="49" t="n">
        <f aca="false">SUM(D11:D16)</f>
        <v>5</v>
      </c>
      <c r="E17" s="50" t="n">
        <f aca="false">SUM(E11:E16)</f>
        <v>0</v>
      </c>
      <c r="F17" s="50" t="n">
        <f aca="false">SUM(F11:F16)</f>
        <v>0</v>
      </c>
      <c r="G17" s="50" t="n">
        <f aca="false">SUM(G11:G16)</f>
        <v>0</v>
      </c>
      <c r="H17" s="50" t="n">
        <f aca="false">SUM(H11:H16)</f>
        <v>0</v>
      </c>
      <c r="I17" s="50" t="n">
        <f aca="false">SUM(I11:I16)</f>
        <v>0</v>
      </c>
      <c r="J17" s="50" t="n">
        <f aca="false">SUM(J11:J16)</f>
        <v>0</v>
      </c>
      <c r="K17" s="50" t="n">
        <f aca="false">SUM(K11:K16)</f>
        <v>0</v>
      </c>
      <c r="L17" s="50" t="n">
        <f aca="false">SUM(L11:L16)</f>
        <v>0</v>
      </c>
      <c r="M17" s="50" t="n">
        <f aca="false">SUM(M11:M16)</f>
        <v>0</v>
      </c>
      <c r="N17" s="50" t="n">
        <f aca="false">SUM(N11:N16)</f>
        <v>0</v>
      </c>
      <c r="O17" s="50" t="n">
        <f aca="false">SUM(O11:O16)</f>
        <v>0</v>
      </c>
      <c r="P17" s="50" t="n">
        <f aca="false">SUM(P11:P16)</f>
        <v>0</v>
      </c>
      <c r="Q17" s="51" t="n">
        <f aca="false">SUM(Q11:S16)</f>
        <v>3</v>
      </c>
      <c r="R17" s="51" t="n">
        <f aca="false">SUM(R11:R15)</f>
        <v>0</v>
      </c>
      <c r="S17" s="51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0"/>
      <c r="D18" s="3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2"/>
      <c r="R18" s="52"/>
      <c r="S18" s="52"/>
    </row>
    <row r="19" customFormat="false" ht="15.75" hidden="false" customHeight="false" outlineLevel="0" collapsed="false">
      <c r="A19" s="40" t="s">
        <v>45</v>
      </c>
      <c r="B19" s="40"/>
      <c r="C19" s="30"/>
      <c r="D19" s="3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2"/>
      <c r="R19" s="52"/>
      <c r="S19" s="52"/>
    </row>
    <row r="20" customFormat="false" ht="15" hidden="false" customHeight="false" outlineLevel="0" collapsed="false">
      <c r="A20" s="53" t="n">
        <v>52000500</v>
      </c>
      <c r="B20" s="0" t="s">
        <v>45</v>
      </c>
      <c r="C20" s="46"/>
      <c r="D20" s="46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2"/>
      <c r="R20" s="52"/>
      <c r="S20" s="52"/>
    </row>
    <row r="21" customFormat="false" ht="15.75" hidden="false" customHeight="false" outlineLevel="0" collapsed="false">
      <c r="A21" s="56"/>
      <c r="B21" s="2" t="s">
        <v>46</v>
      </c>
      <c r="C21" s="57" t="n">
        <f aca="false">+C209</f>
        <v>449008</v>
      </c>
      <c r="D21" s="57" t="n">
        <f aca="false">+D209</f>
        <v>330883</v>
      </c>
      <c r="E21" s="2" t="n">
        <f aca="false">+E209</f>
        <v>25057</v>
      </c>
      <c r="F21" s="2" t="n">
        <f aca="false">+F209</f>
        <v>26122</v>
      </c>
      <c r="G21" s="2" t="n">
        <f aca="false">+G209</f>
        <v>26122</v>
      </c>
      <c r="H21" s="2" t="n">
        <f aca="false">+H209</f>
        <v>26122</v>
      </c>
      <c r="I21" s="2" t="n">
        <f aca="false">+I209</f>
        <v>26122</v>
      </c>
      <c r="J21" s="2" t="n">
        <f aca="false">+J209</f>
        <v>26122</v>
      </c>
      <c r="K21" s="2" t="n">
        <f aca="false">+K209</f>
        <v>26122</v>
      </c>
      <c r="L21" s="2" t="n">
        <f aca="false">+L209</f>
        <v>26122</v>
      </c>
      <c r="M21" s="2" t="n">
        <f aca="false">+M209</f>
        <v>26122</v>
      </c>
      <c r="N21" s="2" t="n">
        <f aca="false">+N209</f>
        <v>26122</v>
      </c>
      <c r="O21" s="2" t="n">
        <f aca="false">+O209</f>
        <v>26122</v>
      </c>
      <c r="P21" s="2" t="n">
        <f aca="false">+P209</f>
        <v>26122</v>
      </c>
      <c r="Q21" s="58" t="n">
        <f aca="false">SUM(E21:P21)</f>
        <v>312399</v>
      </c>
      <c r="R21" s="58" t="n">
        <f aca="false">+R209</f>
        <v>324895</v>
      </c>
      <c r="S21" s="58" t="n">
        <f aca="false">+S209</f>
        <v>337891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59"/>
      <c r="B22" s="31" t="s">
        <v>47</v>
      </c>
      <c r="C22" s="46" t="n">
        <v>10000</v>
      </c>
      <c r="D22" s="46" t="n">
        <v>15000</v>
      </c>
      <c r="E22" s="60" t="n">
        <v>0</v>
      </c>
      <c r="F22" s="60" t="n">
        <v>0</v>
      </c>
      <c r="G22" s="60" t="n">
        <v>0</v>
      </c>
      <c r="H22" s="60" t="n">
        <v>0</v>
      </c>
      <c r="I22" s="60" t="n">
        <v>0</v>
      </c>
      <c r="J22" s="60" t="n">
        <v>0</v>
      </c>
      <c r="K22" s="60" t="n">
        <v>0</v>
      </c>
      <c r="L22" s="60" t="n">
        <v>0</v>
      </c>
      <c r="M22" s="60" t="n">
        <v>0</v>
      </c>
      <c r="N22" s="60" t="n">
        <v>0</v>
      </c>
      <c r="O22" s="60" t="n">
        <v>0</v>
      </c>
      <c r="P22" s="60" t="n">
        <v>0</v>
      </c>
      <c r="Q22" s="30" t="n">
        <v>15000</v>
      </c>
      <c r="R22" s="61" t="n">
        <v>0</v>
      </c>
      <c r="S22" s="61" t="n">
        <v>0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customFormat="false" ht="15" hidden="false" customHeight="false" outlineLevel="0" collapsed="false">
      <c r="A23" s="59"/>
      <c r="B23" s="31" t="s">
        <v>48</v>
      </c>
      <c r="C23" s="62" t="n">
        <v>0</v>
      </c>
      <c r="D23" s="62" t="n">
        <v>0</v>
      </c>
      <c r="E23" s="63" t="n">
        <v>0</v>
      </c>
      <c r="F23" s="63" t="n">
        <v>0</v>
      </c>
      <c r="G23" s="63" t="n">
        <v>0</v>
      </c>
      <c r="H23" s="63" t="n">
        <v>0</v>
      </c>
      <c r="I23" s="63" t="n">
        <v>0</v>
      </c>
      <c r="J23" s="63" t="n">
        <v>0</v>
      </c>
      <c r="K23" s="63" t="n">
        <v>0</v>
      </c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64" t="n">
        <f aca="false">SUM(E23:P23)</f>
        <v>0</v>
      </c>
      <c r="R23" s="61" t="n">
        <v>0</v>
      </c>
      <c r="S23" s="61" t="n">
        <v>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.75" hidden="false" customHeight="false" outlineLevel="0" collapsed="false">
      <c r="A24" s="48" t="n">
        <v>52000500</v>
      </c>
      <c r="B24" s="1" t="s">
        <v>49</v>
      </c>
      <c r="C24" s="49" t="n">
        <v>567562</v>
      </c>
      <c r="D24" s="49" t="n">
        <f aca="false">SUM(D21:D23)</f>
        <v>345883</v>
      </c>
      <c r="E24" s="50" t="n">
        <f aca="false">SUM(E21:E23)</f>
        <v>25057</v>
      </c>
      <c r="F24" s="50" t="n">
        <f aca="false">SUM(F21:F23)</f>
        <v>26122</v>
      </c>
      <c r="G24" s="50" t="n">
        <f aca="false">SUM(G21:G23)</f>
        <v>26122</v>
      </c>
      <c r="H24" s="50" t="n">
        <f aca="false">SUM(H21:H23)</f>
        <v>26122</v>
      </c>
      <c r="I24" s="50" t="n">
        <f aca="false">SUM(I21:I23)</f>
        <v>26122</v>
      </c>
      <c r="J24" s="50" t="n">
        <f aca="false">SUM(J21:J23)</f>
        <v>26122</v>
      </c>
      <c r="K24" s="50" t="n">
        <f aca="false">SUM(K21:K23)</f>
        <v>26122</v>
      </c>
      <c r="L24" s="50" t="n">
        <f aca="false">SUM(L21:L23)</f>
        <v>26122</v>
      </c>
      <c r="M24" s="50" t="n">
        <f aca="false">SUM(M21:M23)</f>
        <v>26122</v>
      </c>
      <c r="N24" s="50" t="n">
        <f aca="false">SUM(N21:N23)</f>
        <v>26122</v>
      </c>
      <c r="O24" s="50" t="n">
        <f aca="false">SUM(O21:O23)</f>
        <v>26122</v>
      </c>
      <c r="P24" s="50" t="n">
        <f aca="false">SUM(P21:P23)</f>
        <v>26122</v>
      </c>
      <c r="Q24" s="51" t="n">
        <f aca="false">SUM(Q21:Q23)</f>
        <v>327399</v>
      </c>
      <c r="R24" s="51" t="n">
        <f aca="false">SUM(R21:R23)</f>
        <v>324895</v>
      </c>
      <c r="S24" s="51" t="n">
        <f aca="false">SUM(S21:S23)</f>
        <v>337891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3"/>
      <c r="C25" s="46"/>
      <c r="D25" s="46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2"/>
    </row>
    <row r="26" customFormat="false" ht="15" hidden="false" customHeight="false" outlineLevel="0" collapsed="false">
      <c r="A26" s="65"/>
      <c r="B26" s="66"/>
      <c r="C26" s="46"/>
      <c r="D26" s="4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2"/>
      <c r="R26" s="52"/>
      <c r="S26" s="52"/>
    </row>
    <row r="27" customFormat="false" ht="15.75" hidden="false" customHeight="false" outlineLevel="0" collapsed="false">
      <c r="A27" s="67" t="s">
        <v>50</v>
      </c>
      <c r="B27" s="68"/>
      <c r="C27" s="46"/>
      <c r="D27" s="4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  <c r="R27" s="52"/>
      <c r="S27" s="52"/>
    </row>
    <row r="28" customFormat="false" ht="15.75" hidden="false" customHeight="false" outlineLevel="0" collapsed="false">
      <c r="A28" s="69" t="n">
        <v>59003000</v>
      </c>
      <c r="B28" s="66" t="s">
        <v>51</v>
      </c>
      <c r="C28" s="57" t="n">
        <v>0</v>
      </c>
      <c r="D28" s="57" t="n">
        <v>0</v>
      </c>
      <c r="E28" s="2" t="n">
        <f aca="false">+E266</f>
        <v>3155</v>
      </c>
      <c r="F28" s="2" t="n">
        <f aca="false">+F266</f>
        <v>2351</v>
      </c>
      <c r="G28" s="2" t="n">
        <f aca="false">+G266</f>
        <v>2351</v>
      </c>
      <c r="H28" s="2" t="n">
        <f aca="false">+H266</f>
        <v>2351</v>
      </c>
      <c r="I28" s="2" t="n">
        <f aca="false">+I266</f>
        <v>2351</v>
      </c>
      <c r="J28" s="2" t="n">
        <f aca="false">+J266</f>
        <v>2351</v>
      </c>
      <c r="K28" s="2" t="n">
        <f aca="false">+K266</f>
        <v>1436</v>
      </c>
      <c r="L28" s="2" t="n">
        <f aca="false">+L266</f>
        <v>1436</v>
      </c>
      <c r="M28" s="2" t="n">
        <f aca="false">+M266</f>
        <v>810</v>
      </c>
      <c r="N28" s="2" t="n">
        <f aca="false">+N266</f>
        <v>810</v>
      </c>
      <c r="O28" s="2" t="n">
        <f aca="false">+O266</f>
        <v>810</v>
      </c>
      <c r="P28" s="2" t="n">
        <f aca="false">+P266</f>
        <v>810</v>
      </c>
      <c r="Q28" s="58" t="n">
        <f aca="false">+Q266</f>
        <v>21022</v>
      </c>
      <c r="R28" s="58" t="n">
        <f aca="false">+R266</f>
        <v>21405</v>
      </c>
      <c r="S28" s="58" t="n">
        <f aca="false">+S266</f>
        <v>21808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3"/>
      <c r="B29" s="66"/>
      <c r="C29" s="46"/>
      <c r="D29" s="4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/>
      <c r="R29" s="52"/>
      <c r="S29" s="52"/>
    </row>
    <row r="30" customFormat="false" ht="15" hidden="false" customHeight="false" outlineLevel="0" collapsed="false">
      <c r="A30" s="53"/>
      <c r="C30" s="46"/>
      <c r="D30" s="4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/>
      <c r="R30" s="52"/>
      <c r="S30" s="52"/>
    </row>
    <row r="31" customFormat="false" ht="15.75" hidden="false" customHeight="false" outlineLevel="0" collapsed="false">
      <c r="A31" s="70" t="s">
        <v>52</v>
      </c>
      <c r="B31" s="71"/>
      <c r="C31" s="46"/>
      <c r="D31" s="4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/>
      <c r="R31" s="52"/>
      <c r="S31" s="52"/>
    </row>
    <row r="32" customFormat="false" ht="15.75" hidden="false" customHeight="false" outlineLevel="0" collapsed="false">
      <c r="A32" s="69" t="n">
        <v>52001000</v>
      </c>
      <c r="B32" s="66" t="s">
        <v>53</v>
      </c>
      <c r="C32" s="57" t="n">
        <v>0</v>
      </c>
      <c r="D32" s="57" t="n">
        <v>0</v>
      </c>
      <c r="E32" s="2" t="n">
        <f aca="false">ROUND((+(+E11+E12+E13)*(5000/12))+(0.0935*E209),0)</f>
        <v>2343</v>
      </c>
      <c r="F32" s="2" t="n">
        <f aca="false">ROUND((+(+F11+F12+F13)*(5000/12))+(0.0935*F209),0)</f>
        <v>2442</v>
      </c>
      <c r="G32" s="2" t="n">
        <f aca="false">ROUND((+(+G11+G12+G13)*(5000/12))+(0.0935*G209),0)</f>
        <v>2442</v>
      </c>
      <c r="H32" s="2" t="n">
        <f aca="false">ROUND((+(+H11+H12+H13)*(5000/12))+(0.0935*H209),0)</f>
        <v>2442</v>
      </c>
      <c r="I32" s="2" t="n">
        <f aca="false">ROUND((+(+I11+I12+I13)*(5000/12))+(0.0935*I209),0)</f>
        <v>2442</v>
      </c>
      <c r="J32" s="2" t="n">
        <f aca="false">ROUND((+(+J11+J12+J13)*(5000/12))+(0.0935*J209),0)</f>
        <v>2442</v>
      </c>
      <c r="K32" s="2" t="n">
        <f aca="false">ROUND((+(+K11+K12+K13)*(5000/12))+(0.0935*K209),0)</f>
        <v>2442</v>
      </c>
      <c r="L32" s="2" t="n">
        <f aca="false">ROUND((+(+L11+L12+L13)*(5000/12))+(0.0935*L209),0)</f>
        <v>2442</v>
      </c>
      <c r="M32" s="2" t="n">
        <f aca="false">ROUND((+(+M11+M12+M13)*(5000/12))+(0.0935*M209),0)</f>
        <v>2442</v>
      </c>
      <c r="N32" s="2" t="n">
        <f aca="false">ROUND((+(+N11+N12+N13)*(5000/12))+(0.0935*N209),0)</f>
        <v>2442</v>
      </c>
      <c r="O32" s="2" t="n">
        <f aca="false">ROUND((+(+O11+O12+O13)*(5000/12))+(0.0935*O209),0)</f>
        <v>2442</v>
      </c>
      <c r="P32" s="2" t="n">
        <f aca="false">ROUND((+(+P11+P12+P13)*(5000/12))+(0.0935*P209),0)</f>
        <v>2442</v>
      </c>
      <c r="Q32" s="58" t="n">
        <f aca="false">SUM(E32:P32)</f>
        <v>29205</v>
      </c>
      <c r="R32" s="58" t="n">
        <f aca="false">((+R11+R12+R13)*5200)+0.0935*R209</f>
        <v>30377.6825</v>
      </c>
      <c r="S32" s="58" t="n">
        <f aca="false">((+S11+S12+S13)*5400)+0.0935*S209</f>
        <v>31592.8085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5"/>
      <c r="B33" s="66"/>
      <c r="C33" s="72"/>
      <c r="D33" s="7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3"/>
      <c r="R33" s="73"/>
      <c r="S33" s="7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5"/>
      <c r="B34" s="66"/>
      <c r="C34" s="72"/>
      <c r="D34" s="7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3"/>
      <c r="R34" s="73"/>
      <c r="S34" s="7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0" t="s">
        <v>54</v>
      </c>
      <c r="B35" s="71"/>
      <c r="C35" s="46"/>
      <c r="D35" s="46"/>
      <c r="E35" s="54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2"/>
      <c r="R35" s="52"/>
      <c r="S35" s="52"/>
    </row>
    <row r="36" customFormat="false" ht="15" hidden="false" customHeight="false" outlineLevel="0" collapsed="false">
      <c r="A36" s="53" t="n">
        <v>52001500</v>
      </c>
      <c r="B36" s="0" t="s">
        <v>55</v>
      </c>
      <c r="C36" s="46"/>
      <c r="D36" s="4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2"/>
      <c r="R36" s="52"/>
      <c r="S36" s="52"/>
    </row>
    <row r="37" customFormat="false" ht="15" hidden="false" customHeight="false" outlineLevel="0" collapsed="false">
      <c r="A37" s="59"/>
      <c r="B37" s="31" t="s">
        <v>48</v>
      </c>
      <c r="C37" s="46"/>
      <c r="D37" s="46" t="n">
        <v>2400</v>
      </c>
      <c r="E37" s="60" t="n">
        <v>200</v>
      </c>
      <c r="F37" s="60" t="n">
        <v>200</v>
      </c>
      <c r="G37" s="60" t="n">
        <v>200</v>
      </c>
      <c r="H37" s="60" t="n">
        <v>200</v>
      </c>
      <c r="I37" s="60" t="n">
        <v>200</v>
      </c>
      <c r="J37" s="60" t="n">
        <v>200</v>
      </c>
      <c r="K37" s="60" t="n">
        <v>200</v>
      </c>
      <c r="L37" s="60" t="n">
        <v>200</v>
      </c>
      <c r="M37" s="60" t="n">
        <v>200</v>
      </c>
      <c r="N37" s="60" t="n">
        <v>200</v>
      </c>
      <c r="O37" s="60" t="n">
        <v>200</v>
      </c>
      <c r="P37" s="60" t="n">
        <v>200</v>
      </c>
      <c r="Q37" s="30" t="n">
        <v>2400</v>
      </c>
      <c r="R37" s="61" t="n">
        <f aca="false">ROUND(Q37*1.05,0)</f>
        <v>2520</v>
      </c>
      <c r="S37" s="61" t="n">
        <f aca="false">ROUND(R37*1.05,0)</f>
        <v>2646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5" hidden="false" customHeight="false" outlineLevel="0" collapsed="false">
      <c r="A38" s="59"/>
      <c r="B38" s="31" t="s">
        <v>48</v>
      </c>
      <c r="C38" s="62" t="n">
        <v>0</v>
      </c>
      <c r="D38" s="62" t="n">
        <v>0</v>
      </c>
      <c r="E38" s="63" t="n">
        <v>0</v>
      </c>
      <c r="F38" s="63" t="n">
        <v>0</v>
      </c>
      <c r="G38" s="63" t="n">
        <v>0</v>
      </c>
      <c r="H38" s="63" t="n">
        <v>0</v>
      </c>
      <c r="I38" s="63" t="n">
        <v>0</v>
      </c>
      <c r="J38" s="63" t="n">
        <v>0</v>
      </c>
      <c r="K38" s="63" t="n">
        <v>0</v>
      </c>
      <c r="L38" s="63" t="n">
        <v>0</v>
      </c>
      <c r="M38" s="63" t="n">
        <v>0</v>
      </c>
      <c r="N38" s="63" t="n">
        <v>0</v>
      </c>
      <c r="O38" s="63" t="n">
        <v>0</v>
      </c>
      <c r="P38" s="63" t="n">
        <v>0</v>
      </c>
      <c r="Q38" s="64" t="n">
        <f aca="false">SUM(E38:P38)</f>
        <v>0</v>
      </c>
      <c r="R38" s="74" t="n">
        <f aca="false">ROUND(Q38*1.05,0)</f>
        <v>0</v>
      </c>
      <c r="S38" s="74" t="n">
        <f aca="false">ROUND(R38*1.05,0)</f>
        <v>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</row>
    <row r="39" customFormat="false" ht="15" hidden="false" customHeight="false" outlineLevel="0" collapsed="false">
      <c r="A39" s="69"/>
      <c r="B39" s="66" t="s">
        <v>56</v>
      </c>
      <c r="C39" s="75" t="n">
        <f aca="false">SUM(C37:C38)</f>
        <v>0</v>
      </c>
      <c r="D39" s="75" t="n">
        <f aca="false">SUM(D37:D38)</f>
        <v>2400</v>
      </c>
      <c r="E39" s="66" t="n">
        <f aca="false">SUM(E37:E38)</f>
        <v>200</v>
      </c>
      <c r="F39" s="66" t="n">
        <f aca="false">SUM(F37:F38)</f>
        <v>200</v>
      </c>
      <c r="G39" s="66" t="n">
        <f aca="false">SUM(G37:G38)</f>
        <v>200</v>
      </c>
      <c r="H39" s="66" t="n">
        <f aca="false">SUM(H37:H38)</f>
        <v>200</v>
      </c>
      <c r="I39" s="66" t="n">
        <f aca="false">SUM(I37:I38)</f>
        <v>200</v>
      </c>
      <c r="J39" s="66" t="n">
        <f aca="false">SUM(J37:J38)</f>
        <v>200</v>
      </c>
      <c r="K39" s="66" t="n">
        <f aca="false">SUM(K37:K38)</f>
        <v>200</v>
      </c>
      <c r="L39" s="66" t="n">
        <f aca="false">SUM(L37:L38)</f>
        <v>200</v>
      </c>
      <c r="M39" s="66" t="n">
        <f aca="false">SUM(M37:M38)</f>
        <v>200</v>
      </c>
      <c r="N39" s="66" t="n">
        <f aca="false">SUM(N37:N38)</f>
        <v>200</v>
      </c>
      <c r="O39" s="66" t="n">
        <f aca="false">SUM(O37:O38)</f>
        <v>200</v>
      </c>
      <c r="P39" s="66" t="n">
        <f aca="false">SUM(P37:P38)</f>
        <v>200</v>
      </c>
      <c r="Q39" s="76" t="n">
        <f aca="false">SUM(E39:P39)</f>
        <v>2400</v>
      </c>
      <c r="R39" s="76" t="n">
        <f aca="false">SUM(R37:R38)</f>
        <v>2520</v>
      </c>
      <c r="S39" s="76" t="n">
        <f aca="false">SUM(S37:S38)</f>
        <v>2646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" hidden="false" customHeight="false" outlineLevel="0" collapsed="false">
      <c r="A40" s="53" t="n">
        <v>52002000</v>
      </c>
      <c r="B40" s="0" t="s">
        <v>57</v>
      </c>
      <c r="C40" s="46"/>
      <c r="D40" s="4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2"/>
      <c r="R40" s="52"/>
      <c r="S40" s="52"/>
    </row>
    <row r="41" customFormat="false" ht="15" hidden="false" customHeight="false" outlineLevel="0" collapsed="false">
      <c r="A41" s="59"/>
      <c r="B41" s="31" t="s">
        <v>58</v>
      </c>
      <c r="C41" s="46" t="n">
        <v>25000</v>
      </c>
      <c r="D41" s="46" t="n">
        <v>12000</v>
      </c>
      <c r="E41" s="60" t="n">
        <v>1250</v>
      </c>
      <c r="F41" s="60" t="n">
        <v>1250</v>
      </c>
      <c r="G41" s="60" t="n">
        <v>1250</v>
      </c>
      <c r="H41" s="60" t="n">
        <v>1250</v>
      </c>
      <c r="I41" s="60" t="n">
        <v>1250</v>
      </c>
      <c r="J41" s="60" t="n">
        <v>1250</v>
      </c>
      <c r="K41" s="60" t="n">
        <v>1250</v>
      </c>
      <c r="L41" s="60" t="n">
        <v>1250</v>
      </c>
      <c r="M41" s="60" t="n">
        <v>1250</v>
      </c>
      <c r="N41" s="60" t="n">
        <v>1250</v>
      </c>
      <c r="O41" s="60" t="n">
        <v>1250</v>
      </c>
      <c r="P41" s="60" t="n">
        <v>1250</v>
      </c>
      <c r="Q41" s="30" t="n">
        <f aca="false">SUM(E41:P41)</f>
        <v>15000</v>
      </c>
      <c r="R41" s="61" t="n">
        <f aca="false">ROUND(Q41*1.05,0)</f>
        <v>15750</v>
      </c>
      <c r="S41" s="61" t="n">
        <f aca="false">ROUND(R41*1.05,0)</f>
        <v>16538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</row>
    <row r="42" customFormat="false" ht="15" hidden="false" customHeight="false" outlineLevel="0" collapsed="false">
      <c r="A42" s="59"/>
      <c r="B42" s="31" t="s">
        <v>48</v>
      </c>
      <c r="C42" s="62" t="n">
        <v>0</v>
      </c>
      <c r="D42" s="62" t="n">
        <v>0</v>
      </c>
      <c r="E42" s="63" t="n">
        <v>0</v>
      </c>
      <c r="F42" s="63" t="n">
        <v>0</v>
      </c>
      <c r="G42" s="63" t="n">
        <v>0</v>
      </c>
      <c r="H42" s="63" t="n">
        <v>0</v>
      </c>
      <c r="I42" s="63" t="n">
        <v>0</v>
      </c>
      <c r="J42" s="63" t="n">
        <v>0</v>
      </c>
      <c r="K42" s="63" t="n">
        <v>0</v>
      </c>
      <c r="L42" s="63" t="n">
        <v>0</v>
      </c>
      <c r="M42" s="63" t="n">
        <v>0</v>
      </c>
      <c r="N42" s="63" t="n">
        <v>0</v>
      </c>
      <c r="O42" s="63" t="n">
        <v>0</v>
      </c>
      <c r="P42" s="63" t="n">
        <v>0</v>
      </c>
      <c r="Q42" s="64" t="n">
        <f aca="false">SUM(E42:P42)</f>
        <v>0</v>
      </c>
      <c r="R42" s="74" t="n">
        <f aca="false">ROUND(Q42*1.05,0)</f>
        <v>0</v>
      </c>
      <c r="S42" s="74" t="n">
        <f aca="false">ROUND(R42*1.05,0)</f>
        <v>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</row>
    <row r="43" customFormat="false" ht="15" hidden="false" customHeight="false" outlineLevel="0" collapsed="false">
      <c r="A43" s="69"/>
      <c r="B43" s="66" t="s">
        <v>56</v>
      </c>
      <c r="C43" s="75" t="n">
        <f aca="false">SUM(C41:C42)</f>
        <v>25000</v>
      </c>
      <c r="D43" s="75" t="n">
        <f aca="false">SUM(D41:D42)</f>
        <v>12000</v>
      </c>
      <c r="E43" s="66" t="n">
        <f aca="false">SUM(E41:E42)</f>
        <v>1250</v>
      </c>
      <c r="F43" s="66" t="n">
        <f aca="false">SUM(F41:F42)</f>
        <v>1250</v>
      </c>
      <c r="G43" s="66" t="n">
        <f aca="false">SUM(G41:G42)</f>
        <v>1250</v>
      </c>
      <c r="H43" s="66" t="n">
        <f aca="false">SUM(H41:H42)</f>
        <v>1250</v>
      </c>
      <c r="I43" s="66" t="n">
        <f aca="false">SUM(I41:I42)</f>
        <v>1250</v>
      </c>
      <c r="J43" s="66" t="n">
        <f aca="false">SUM(J41:J42)</f>
        <v>1250</v>
      </c>
      <c r="K43" s="66" t="n">
        <f aca="false">SUM(K41:K42)</f>
        <v>1250</v>
      </c>
      <c r="L43" s="66" t="n">
        <f aca="false">SUM(L41:L42)</f>
        <v>1250</v>
      </c>
      <c r="M43" s="66" t="n">
        <f aca="false">SUM(M41:M42)</f>
        <v>1250</v>
      </c>
      <c r="N43" s="66" t="n">
        <f aca="false">SUM(N41:N42)</f>
        <v>1250</v>
      </c>
      <c r="O43" s="66" t="n">
        <f aca="false">SUM(O41:O42)</f>
        <v>1250</v>
      </c>
      <c r="P43" s="66" t="n">
        <f aca="false">SUM(P41:P42)</f>
        <v>1250</v>
      </c>
      <c r="Q43" s="76" t="n">
        <f aca="false">SUM(E43:P43)</f>
        <v>15000</v>
      </c>
      <c r="R43" s="76" t="n">
        <f aca="false">SUM(R41:R42)</f>
        <v>15750</v>
      </c>
      <c r="S43" s="76" t="n">
        <f aca="false">SUM(S41:S42)</f>
        <v>16538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5" hidden="false" customHeight="false" outlineLevel="0" collapsed="false">
      <c r="A44" s="53" t="n">
        <v>52002500</v>
      </c>
      <c r="B44" s="0" t="s">
        <v>59</v>
      </c>
      <c r="C44" s="46"/>
      <c r="D44" s="46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2"/>
      <c r="R44" s="52"/>
      <c r="S44" s="52"/>
    </row>
    <row r="45" customFormat="false" ht="15" hidden="false" customHeight="false" outlineLevel="0" collapsed="false">
      <c r="A45" s="59"/>
      <c r="B45" s="31" t="s">
        <v>48</v>
      </c>
      <c r="C45" s="46" t="n">
        <v>0</v>
      </c>
      <c r="D45" s="46" t="n">
        <v>5000</v>
      </c>
      <c r="E45" s="60" t="n">
        <v>416</v>
      </c>
      <c r="F45" s="60" t="n">
        <v>416</v>
      </c>
      <c r="G45" s="60" t="n">
        <v>416</v>
      </c>
      <c r="H45" s="60" t="n">
        <v>416</v>
      </c>
      <c r="I45" s="60" t="n">
        <v>417</v>
      </c>
      <c r="J45" s="60" t="n">
        <v>417</v>
      </c>
      <c r="K45" s="60" t="n">
        <v>417</v>
      </c>
      <c r="L45" s="60" t="n">
        <v>417</v>
      </c>
      <c r="M45" s="60" t="n">
        <v>417</v>
      </c>
      <c r="N45" s="60" t="n">
        <v>417</v>
      </c>
      <c r="O45" s="60" t="n">
        <v>417</v>
      </c>
      <c r="P45" s="60" t="n">
        <v>417</v>
      </c>
      <c r="Q45" s="30" t="n">
        <v>5000</v>
      </c>
      <c r="R45" s="61" t="n">
        <f aca="false">ROUND(Q45*1.05,0)</f>
        <v>5250</v>
      </c>
      <c r="S45" s="61" t="n">
        <f aca="false">ROUND(R45*1.05,0)</f>
        <v>5513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</row>
    <row r="46" customFormat="false" ht="15" hidden="false" customHeight="false" outlineLevel="0" collapsed="false">
      <c r="A46" s="59"/>
      <c r="B46" s="31" t="s">
        <v>48</v>
      </c>
      <c r="C46" s="62" t="n">
        <v>0</v>
      </c>
      <c r="D46" s="62" t="n">
        <v>0</v>
      </c>
      <c r="E46" s="63" t="n">
        <v>0</v>
      </c>
      <c r="F46" s="63" t="n">
        <v>0</v>
      </c>
      <c r="G46" s="63" t="n">
        <v>0</v>
      </c>
      <c r="H46" s="63" t="n">
        <v>0</v>
      </c>
      <c r="I46" s="63" t="n">
        <v>0</v>
      </c>
      <c r="J46" s="63" t="n">
        <v>0</v>
      </c>
      <c r="K46" s="63" t="n">
        <v>0</v>
      </c>
      <c r="L46" s="63" t="n">
        <v>0</v>
      </c>
      <c r="M46" s="63" t="n">
        <v>0</v>
      </c>
      <c r="N46" s="63" t="n">
        <v>0</v>
      </c>
      <c r="O46" s="63" t="n">
        <v>0</v>
      </c>
      <c r="P46" s="63" t="n">
        <v>0</v>
      </c>
      <c r="Q46" s="64" t="n">
        <f aca="false">SUM(E46:P46)</f>
        <v>0</v>
      </c>
      <c r="R46" s="74" t="n">
        <f aca="false">ROUND(Q46*1.05,0)</f>
        <v>0</v>
      </c>
      <c r="S46" s="74" t="n">
        <f aca="false">ROUND(R46*1.05,0)</f>
        <v>0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  <row r="47" customFormat="false" ht="15" hidden="false" customHeight="false" outlineLevel="0" collapsed="false">
      <c r="A47" s="69"/>
      <c r="B47" s="66" t="s">
        <v>56</v>
      </c>
      <c r="C47" s="75" t="n">
        <f aca="false">SUM(C45:C46)</f>
        <v>0</v>
      </c>
      <c r="D47" s="75" t="n">
        <f aca="false">SUM(D45:D46)</f>
        <v>5000</v>
      </c>
      <c r="E47" s="66" t="n">
        <f aca="false">SUM(E45:E46)</f>
        <v>416</v>
      </c>
      <c r="F47" s="66" t="n">
        <f aca="false">SUM(F45:F46)</f>
        <v>416</v>
      </c>
      <c r="G47" s="66" t="n">
        <f aca="false">SUM(G45:G46)</f>
        <v>416</v>
      </c>
      <c r="H47" s="66" t="n">
        <f aca="false">SUM(H45:H46)</f>
        <v>416</v>
      </c>
      <c r="I47" s="66" t="n">
        <f aca="false">SUM(I45:I46)</f>
        <v>417</v>
      </c>
      <c r="J47" s="66" t="n">
        <f aca="false">SUM(J45:J46)</f>
        <v>417</v>
      </c>
      <c r="K47" s="66" t="n">
        <f aca="false">SUM(K45:K46)</f>
        <v>417</v>
      </c>
      <c r="L47" s="66" t="n">
        <f aca="false">SUM(L45:L46)</f>
        <v>417</v>
      </c>
      <c r="M47" s="66" t="n">
        <f aca="false">SUM(M45:M46)</f>
        <v>417</v>
      </c>
      <c r="N47" s="66" t="n">
        <f aca="false">SUM(N45:N46)</f>
        <v>417</v>
      </c>
      <c r="O47" s="66" t="n">
        <f aca="false">SUM(O45:O46)</f>
        <v>417</v>
      </c>
      <c r="P47" s="66" t="n">
        <f aca="false">SUM(P45:P46)</f>
        <v>417</v>
      </c>
      <c r="Q47" s="76" t="n">
        <f aca="false">SUM(E47:P47)</f>
        <v>5000</v>
      </c>
      <c r="R47" s="76" t="n">
        <f aca="false">SUM(R45:R46)</f>
        <v>5250</v>
      </c>
      <c r="S47" s="76" t="n">
        <f aca="false">SUM(S45:S46)</f>
        <v>5513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5" hidden="false" customHeight="false" outlineLevel="0" collapsed="false">
      <c r="A48" s="53" t="n">
        <v>52003000</v>
      </c>
      <c r="B48" s="0" t="s">
        <v>60</v>
      </c>
      <c r="C48" s="46"/>
      <c r="D48" s="46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2"/>
      <c r="R48" s="52"/>
      <c r="S48" s="52"/>
    </row>
    <row r="49" customFormat="false" ht="15" hidden="false" customHeight="false" outlineLevel="0" collapsed="false">
      <c r="A49" s="59"/>
      <c r="B49" s="31" t="s">
        <v>48</v>
      </c>
      <c r="C49" s="46" t="n">
        <v>46200</v>
      </c>
      <c r="D49" s="46" t="n">
        <v>8000</v>
      </c>
      <c r="E49" s="60" t="n">
        <v>1250</v>
      </c>
      <c r="F49" s="60" t="n">
        <v>1250</v>
      </c>
      <c r="G49" s="60" t="n">
        <v>1250</v>
      </c>
      <c r="H49" s="60" t="n">
        <v>1250</v>
      </c>
      <c r="I49" s="60" t="n">
        <v>1250</v>
      </c>
      <c r="J49" s="60" t="n">
        <v>1250</v>
      </c>
      <c r="K49" s="60" t="n">
        <v>1250</v>
      </c>
      <c r="L49" s="60" t="n">
        <v>1250</v>
      </c>
      <c r="M49" s="60" t="n">
        <v>1250</v>
      </c>
      <c r="N49" s="60" t="n">
        <v>1250</v>
      </c>
      <c r="O49" s="60" t="n">
        <v>1250</v>
      </c>
      <c r="P49" s="60" t="n">
        <v>1250</v>
      </c>
      <c r="Q49" s="30" t="n">
        <f aca="false">SUM(E49:P49)</f>
        <v>15000</v>
      </c>
      <c r="R49" s="61" t="n">
        <f aca="false">ROUND(Q49*1.05,0)</f>
        <v>15750</v>
      </c>
      <c r="S49" s="61" t="n">
        <f aca="false">ROUND(R49*1.05,0)</f>
        <v>16538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customFormat="false" ht="15" hidden="false" customHeight="false" outlineLevel="0" collapsed="false">
      <c r="A50" s="59"/>
      <c r="B50" s="31" t="s">
        <v>48</v>
      </c>
      <c r="C50" s="62"/>
      <c r="D50" s="62" t="n">
        <v>0</v>
      </c>
      <c r="E50" s="63" t="n">
        <v>0</v>
      </c>
      <c r="F50" s="63" t="n">
        <v>0</v>
      </c>
      <c r="G50" s="63" t="n">
        <v>0</v>
      </c>
      <c r="H50" s="63" t="n">
        <v>0</v>
      </c>
      <c r="I50" s="63" t="n">
        <v>0</v>
      </c>
      <c r="J50" s="63" t="n">
        <v>0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4" t="n">
        <f aca="false">SUM(E50:P50)</f>
        <v>0</v>
      </c>
      <c r="R50" s="74" t="n">
        <f aca="false">ROUND(Q50*1.05,0)</f>
        <v>0</v>
      </c>
      <c r="S50" s="74" t="n">
        <f aca="false">ROUND(R50*1.05,0)</f>
        <v>0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5" hidden="false" customHeight="false" outlineLevel="0" collapsed="false">
      <c r="A51" s="69"/>
      <c r="B51" s="66" t="s">
        <v>56</v>
      </c>
      <c r="C51" s="75" t="n">
        <f aca="false">SUM(C49:C50)</f>
        <v>46200</v>
      </c>
      <c r="D51" s="75" t="n">
        <f aca="false">SUM(D49:D50)</f>
        <v>8000</v>
      </c>
      <c r="E51" s="66" t="n">
        <f aca="false">SUM(E49:E50)</f>
        <v>1250</v>
      </c>
      <c r="F51" s="66" t="n">
        <f aca="false">SUM(F49:F50)</f>
        <v>1250</v>
      </c>
      <c r="G51" s="66" t="n">
        <f aca="false">SUM(G49:G50)</f>
        <v>1250</v>
      </c>
      <c r="H51" s="66" t="n">
        <f aca="false">SUM(H49:H50)</f>
        <v>1250</v>
      </c>
      <c r="I51" s="66" t="n">
        <f aca="false">SUM(I49:I50)</f>
        <v>1250</v>
      </c>
      <c r="J51" s="66" t="n">
        <f aca="false">SUM(J49:J50)</f>
        <v>1250</v>
      </c>
      <c r="K51" s="66" t="n">
        <f aca="false">SUM(K49:K50)</f>
        <v>1250</v>
      </c>
      <c r="L51" s="66" t="n">
        <f aca="false">SUM(L49:L50)</f>
        <v>1250</v>
      </c>
      <c r="M51" s="66" t="n">
        <f aca="false">SUM(M49:M50)</f>
        <v>1250</v>
      </c>
      <c r="N51" s="66" t="n">
        <f aca="false">SUM(N49:N50)</f>
        <v>1250</v>
      </c>
      <c r="O51" s="66" t="n">
        <f aca="false">SUM(O49:O50)</f>
        <v>1250</v>
      </c>
      <c r="P51" s="66" t="n">
        <f aca="false">SUM(P49:P50)</f>
        <v>1250</v>
      </c>
      <c r="Q51" s="76" t="n">
        <f aca="false">SUM(E51:P51)</f>
        <v>15000</v>
      </c>
      <c r="R51" s="76" t="n">
        <f aca="false">SUM(R49:R50)</f>
        <v>15750</v>
      </c>
      <c r="S51" s="76" t="n">
        <f aca="false">SUM(S49:S50)</f>
        <v>16538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" hidden="false" customHeight="false" outlineLevel="0" collapsed="false">
      <c r="A52" s="53" t="n">
        <v>52003500</v>
      </c>
      <c r="B52" s="0" t="s">
        <v>61</v>
      </c>
      <c r="C52" s="46"/>
      <c r="D52" s="46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2"/>
      <c r="R52" s="52"/>
      <c r="S52" s="52"/>
    </row>
    <row r="53" customFormat="false" ht="15" hidden="false" customHeight="false" outlineLevel="0" collapsed="false">
      <c r="A53" s="59"/>
      <c r="B53" s="31" t="s">
        <v>48</v>
      </c>
      <c r="C53" s="46" t="n">
        <v>37200</v>
      </c>
      <c r="D53" s="46" t="n">
        <v>21500</v>
      </c>
      <c r="E53" s="60" t="n">
        <v>0</v>
      </c>
      <c r="F53" s="60" t="n">
        <v>0</v>
      </c>
      <c r="G53" s="60" t="n">
        <v>0</v>
      </c>
      <c r="H53" s="60" t="n">
        <v>0</v>
      </c>
      <c r="I53" s="60" t="n">
        <v>0</v>
      </c>
      <c r="J53" s="60" t="n">
        <v>0</v>
      </c>
      <c r="K53" s="60" t="n">
        <v>0</v>
      </c>
      <c r="L53" s="60" t="n">
        <v>0</v>
      </c>
      <c r="M53" s="60" t="n">
        <v>6250</v>
      </c>
      <c r="N53" s="60" t="n">
        <v>6250</v>
      </c>
      <c r="O53" s="60" t="n">
        <v>6250</v>
      </c>
      <c r="P53" s="60" t="n">
        <v>6250</v>
      </c>
      <c r="Q53" s="30" t="n">
        <v>25000</v>
      </c>
      <c r="R53" s="61" t="n">
        <f aca="false">ROUND(Q53*1.05,0)</f>
        <v>26250</v>
      </c>
      <c r="S53" s="61" t="n">
        <f aca="false">ROUND(R53*1.05,0)</f>
        <v>27563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</row>
    <row r="54" customFormat="false" ht="15" hidden="false" customHeight="false" outlineLevel="0" collapsed="false">
      <c r="A54" s="59"/>
      <c r="B54" s="31" t="s">
        <v>48</v>
      </c>
      <c r="C54" s="62" t="n">
        <v>0</v>
      </c>
      <c r="D54" s="62" t="n">
        <v>10000</v>
      </c>
      <c r="E54" s="63" t="n">
        <v>1000</v>
      </c>
      <c r="F54" s="63" t="n">
        <v>1000</v>
      </c>
      <c r="G54" s="63" t="n">
        <v>1000</v>
      </c>
      <c r="H54" s="63" t="n">
        <v>1000</v>
      </c>
      <c r="I54" s="63" t="n">
        <v>1000</v>
      </c>
      <c r="J54" s="63" t="n">
        <v>1000</v>
      </c>
      <c r="K54" s="63" t="n">
        <v>1000</v>
      </c>
      <c r="L54" s="63" t="n">
        <v>1000</v>
      </c>
      <c r="M54" s="63" t="n">
        <v>1000</v>
      </c>
      <c r="N54" s="63" t="n">
        <v>1000</v>
      </c>
      <c r="O54" s="63" t="n">
        <v>1000</v>
      </c>
      <c r="P54" s="63" t="n">
        <v>1000</v>
      </c>
      <c r="Q54" s="64" t="n">
        <v>12000</v>
      </c>
      <c r="R54" s="74" t="n">
        <f aca="false">ROUND(Q54*1.05,0)</f>
        <v>12600</v>
      </c>
      <c r="S54" s="74" t="n">
        <f aca="false">ROUND(R54*1.05,0)</f>
        <v>13230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69"/>
      <c r="B55" s="66" t="s">
        <v>56</v>
      </c>
      <c r="C55" s="75" t="n">
        <f aca="false">SUM(C53:C54)</f>
        <v>37200</v>
      </c>
      <c r="D55" s="75" t="n">
        <f aca="false">SUM(D53:D54)</f>
        <v>31500</v>
      </c>
      <c r="E55" s="66" t="n">
        <f aca="false">SUM(E53:E54)</f>
        <v>1000</v>
      </c>
      <c r="F55" s="66" t="n">
        <f aca="false">SUM(F53:F54)</f>
        <v>1000</v>
      </c>
      <c r="G55" s="66" t="n">
        <f aca="false">SUM(G53:G54)</f>
        <v>1000</v>
      </c>
      <c r="H55" s="66" t="n">
        <f aca="false">SUM(H53:H54)</f>
        <v>1000</v>
      </c>
      <c r="I55" s="66" t="n">
        <f aca="false">SUM(I53:I54)</f>
        <v>1000</v>
      </c>
      <c r="J55" s="66" t="n">
        <f aca="false">SUM(J53:J54)</f>
        <v>1000</v>
      </c>
      <c r="K55" s="66" t="n">
        <f aca="false">SUM(K53:K54)</f>
        <v>1000</v>
      </c>
      <c r="L55" s="66" t="n">
        <f aca="false">SUM(L53:L54)</f>
        <v>1000</v>
      </c>
      <c r="M55" s="66" t="n">
        <f aca="false">SUM(M53:M54)</f>
        <v>7250</v>
      </c>
      <c r="N55" s="66" t="n">
        <f aca="false">SUM(N53:N54)</f>
        <v>7250</v>
      </c>
      <c r="O55" s="66" t="n">
        <f aca="false">SUM(O53:O54)</f>
        <v>7250</v>
      </c>
      <c r="P55" s="66" t="n">
        <f aca="false">SUM(P53:P54)</f>
        <v>7250</v>
      </c>
      <c r="Q55" s="76" t="n">
        <f aca="false">SUM(E55:P55)</f>
        <v>37000</v>
      </c>
      <c r="R55" s="76" t="n">
        <f aca="false">SUM(R53:R54)</f>
        <v>38850</v>
      </c>
      <c r="S55" s="76" t="n">
        <f aca="false">SUM(S53:S54)</f>
        <v>40793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5" hidden="false" customHeight="false" outlineLevel="0" collapsed="false">
      <c r="A56" s="53" t="n">
        <v>52004000</v>
      </c>
      <c r="B56" s="0" t="s">
        <v>62</v>
      </c>
      <c r="C56" s="46"/>
      <c r="D56" s="46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2"/>
      <c r="R56" s="52"/>
      <c r="S56" s="52"/>
    </row>
    <row r="57" customFormat="false" ht="15" hidden="false" customHeight="false" outlineLevel="0" collapsed="false">
      <c r="A57" s="59"/>
      <c r="B57" s="31" t="s">
        <v>48</v>
      </c>
      <c r="C57" s="46" t="n">
        <v>0</v>
      </c>
      <c r="D57" s="46" t="n">
        <v>0</v>
      </c>
      <c r="E57" s="60" t="n">
        <v>0</v>
      </c>
      <c r="F57" s="60" t="n">
        <v>0</v>
      </c>
      <c r="G57" s="60" t="n">
        <v>0</v>
      </c>
      <c r="H57" s="60" t="n">
        <v>0</v>
      </c>
      <c r="I57" s="60" t="n">
        <v>0</v>
      </c>
      <c r="J57" s="60" t="n">
        <v>0</v>
      </c>
      <c r="K57" s="60" t="n">
        <v>0</v>
      </c>
      <c r="L57" s="60" t="n">
        <v>0</v>
      </c>
      <c r="M57" s="60" t="n">
        <v>0</v>
      </c>
      <c r="N57" s="60" t="n">
        <v>0</v>
      </c>
      <c r="O57" s="60" t="n">
        <v>0</v>
      </c>
      <c r="P57" s="60" t="n">
        <v>0</v>
      </c>
      <c r="Q57" s="30" t="n">
        <f aca="false">SUM(E57:P57)</f>
        <v>0</v>
      </c>
      <c r="R57" s="61" t="n">
        <f aca="false">ROUND(Q57*1.05,0)</f>
        <v>0</v>
      </c>
      <c r="S57" s="61" t="n">
        <f aca="false">ROUND(R57*1.05,0)</f>
        <v>0</v>
      </c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</row>
    <row r="58" customFormat="false" ht="15" hidden="false" customHeight="false" outlineLevel="0" collapsed="false">
      <c r="A58" s="59"/>
      <c r="B58" s="31" t="s">
        <v>48</v>
      </c>
      <c r="C58" s="62" t="n">
        <v>0</v>
      </c>
      <c r="D58" s="62" t="n">
        <v>0</v>
      </c>
      <c r="E58" s="63" t="n">
        <v>0</v>
      </c>
      <c r="F58" s="63" t="n">
        <v>0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0</v>
      </c>
      <c r="Q58" s="64" t="n">
        <f aca="false">SUM(E58:P58)</f>
        <v>0</v>
      </c>
      <c r="R58" s="74" t="n">
        <f aca="false">ROUND(Q58*1.05,0)</f>
        <v>0</v>
      </c>
      <c r="S58" s="74" t="n">
        <f aca="false">ROUND(R58*1.05,0)</f>
        <v>0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</row>
    <row r="59" customFormat="false" ht="15" hidden="false" customHeight="false" outlineLevel="0" collapsed="false">
      <c r="A59" s="69"/>
      <c r="B59" s="66" t="s">
        <v>56</v>
      </c>
      <c r="C59" s="75" t="n">
        <f aca="false">SUM(C57:C58)</f>
        <v>0</v>
      </c>
      <c r="D59" s="75" t="n">
        <f aca="false">SUM(D57:D58)</f>
        <v>0</v>
      </c>
      <c r="E59" s="66" t="n">
        <f aca="false">SUM(E57:E58)</f>
        <v>0</v>
      </c>
      <c r="F59" s="66" t="n">
        <f aca="false">SUM(F57:F58)</f>
        <v>0</v>
      </c>
      <c r="G59" s="66" t="n">
        <f aca="false">SUM(G57:G58)</f>
        <v>0</v>
      </c>
      <c r="H59" s="66" t="n">
        <f aca="false">SUM(H57:H58)</f>
        <v>0</v>
      </c>
      <c r="I59" s="66" t="n">
        <f aca="false">SUM(I57:I58)</f>
        <v>0</v>
      </c>
      <c r="J59" s="66" t="n">
        <f aca="false">SUM(J57:J58)</f>
        <v>0</v>
      </c>
      <c r="K59" s="66" t="n">
        <f aca="false">SUM(K57:K58)</f>
        <v>0</v>
      </c>
      <c r="L59" s="66" t="n">
        <f aca="false">SUM(L57:L58)</f>
        <v>0</v>
      </c>
      <c r="M59" s="66" t="n">
        <f aca="false">SUM(M57:M58)</f>
        <v>0</v>
      </c>
      <c r="N59" s="66" t="n">
        <f aca="false">SUM(N57:N58)</f>
        <v>0</v>
      </c>
      <c r="O59" s="66" t="n">
        <f aca="false">SUM(O57:O58)</f>
        <v>0</v>
      </c>
      <c r="P59" s="66" t="n">
        <f aca="false">SUM(P57:P58)</f>
        <v>0</v>
      </c>
      <c r="Q59" s="76" t="n">
        <f aca="false">SUM(E59:P59)</f>
        <v>0</v>
      </c>
      <c r="R59" s="76" t="n">
        <f aca="false">SUM(R57:R58)</f>
        <v>0</v>
      </c>
      <c r="S59" s="76" t="n">
        <f aca="false">SUM(S57:S58)</f>
        <v>0</v>
      </c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5" hidden="false" customHeight="false" outlineLevel="0" collapsed="false">
      <c r="A60" s="53" t="n">
        <v>52004500</v>
      </c>
      <c r="B60" s="0" t="s">
        <v>63</v>
      </c>
      <c r="C60" s="46"/>
      <c r="D60" s="46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2"/>
      <c r="R60" s="52"/>
      <c r="S60" s="52"/>
    </row>
    <row r="61" customFormat="false" ht="15" hidden="false" customHeight="false" outlineLevel="0" collapsed="false">
      <c r="A61" s="59"/>
      <c r="B61" s="31" t="s">
        <v>48</v>
      </c>
      <c r="C61" s="46" t="n">
        <v>179740</v>
      </c>
      <c r="D61" s="46" t="n">
        <v>142000</v>
      </c>
      <c r="E61" s="60" t="n">
        <v>11666.67</v>
      </c>
      <c r="F61" s="60" t="n">
        <v>11666.67</v>
      </c>
      <c r="G61" s="60" t="n">
        <v>11666.67</v>
      </c>
      <c r="H61" s="60" t="n">
        <v>11666.67</v>
      </c>
      <c r="I61" s="60" t="n">
        <v>11666.67</v>
      </c>
      <c r="J61" s="60" t="n">
        <v>11666.67</v>
      </c>
      <c r="K61" s="60" t="n">
        <v>11666.67</v>
      </c>
      <c r="L61" s="60" t="n">
        <v>11666.67</v>
      </c>
      <c r="M61" s="60" t="n">
        <v>11666.67</v>
      </c>
      <c r="N61" s="60" t="n">
        <v>11666.67</v>
      </c>
      <c r="O61" s="60" t="n">
        <v>11666.67</v>
      </c>
      <c r="P61" s="60" t="n">
        <v>11666.67</v>
      </c>
      <c r="Q61" s="30" t="n">
        <f aca="false">SUM(E61:P61)</f>
        <v>140000.04</v>
      </c>
      <c r="R61" s="61" t="n">
        <f aca="false">ROUND(Q61*1.05,0)</f>
        <v>147000</v>
      </c>
      <c r="S61" s="61" t="n">
        <f aca="false">ROUND(R61*1.05,0)</f>
        <v>154350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</row>
    <row r="62" customFormat="false" ht="15" hidden="false" customHeight="false" outlineLevel="0" collapsed="false">
      <c r="A62" s="59"/>
      <c r="B62" s="31" t="s">
        <v>48</v>
      </c>
      <c r="C62" s="62" t="n">
        <v>0</v>
      </c>
      <c r="D62" s="62" t="n">
        <v>0</v>
      </c>
      <c r="E62" s="63" t="n">
        <v>0</v>
      </c>
      <c r="F62" s="63" t="n">
        <v>0</v>
      </c>
      <c r="G62" s="63" t="n">
        <v>0</v>
      </c>
      <c r="H62" s="63" t="n">
        <v>0</v>
      </c>
      <c r="I62" s="63" t="n">
        <v>0</v>
      </c>
      <c r="J62" s="63" t="n">
        <v>0</v>
      </c>
      <c r="K62" s="63" t="n">
        <v>0</v>
      </c>
      <c r="L62" s="63" t="n">
        <v>0</v>
      </c>
      <c r="M62" s="63" t="n">
        <v>0</v>
      </c>
      <c r="N62" s="63" t="n">
        <v>0</v>
      </c>
      <c r="O62" s="63" t="n">
        <v>0</v>
      </c>
      <c r="P62" s="63" t="n">
        <v>0</v>
      </c>
      <c r="Q62" s="64" t="n">
        <f aca="false">SUM(E62:P62)</f>
        <v>0</v>
      </c>
      <c r="R62" s="74" t="n">
        <f aca="false">ROUND(Q62*1.05,0)</f>
        <v>0</v>
      </c>
      <c r="S62" s="74" t="n">
        <f aca="false">ROUND(R62*1.05,0)</f>
        <v>0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</row>
    <row r="63" customFormat="false" ht="15" hidden="false" customHeight="false" outlineLevel="0" collapsed="false">
      <c r="A63" s="69"/>
      <c r="B63" s="66" t="s">
        <v>56</v>
      </c>
      <c r="C63" s="75" t="n">
        <f aca="false">SUM(C61:C62)</f>
        <v>179740</v>
      </c>
      <c r="D63" s="75" t="n">
        <f aca="false">SUM(D61:D62)</f>
        <v>142000</v>
      </c>
      <c r="E63" s="66" t="n">
        <f aca="false">SUM(E61:E62)</f>
        <v>11666.67</v>
      </c>
      <c r="F63" s="66" t="n">
        <f aca="false">SUM(F61:F62)</f>
        <v>11666.67</v>
      </c>
      <c r="G63" s="66" t="n">
        <f aca="false">SUM(G61:G62)</f>
        <v>11666.67</v>
      </c>
      <c r="H63" s="66" t="n">
        <f aca="false">SUM(H61:H62)</f>
        <v>11666.67</v>
      </c>
      <c r="I63" s="66" t="n">
        <f aca="false">SUM(I61:I62)</f>
        <v>11666.67</v>
      </c>
      <c r="J63" s="66" t="n">
        <f aca="false">SUM(J61:J62)</f>
        <v>11666.67</v>
      </c>
      <c r="K63" s="66" t="n">
        <f aca="false">SUM(K61:K62)</f>
        <v>11666.67</v>
      </c>
      <c r="L63" s="66" t="n">
        <f aca="false">SUM(L61:L62)</f>
        <v>11666.67</v>
      </c>
      <c r="M63" s="66" t="n">
        <f aca="false">SUM(M61:M62)</f>
        <v>11666.67</v>
      </c>
      <c r="N63" s="66" t="n">
        <f aca="false">SUM(N61:N62)</f>
        <v>11666.67</v>
      </c>
      <c r="O63" s="66" t="n">
        <f aca="false">SUM(O61:O62)</f>
        <v>11666.67</v>
      </c>
      <c r="P63" s="66" t="n">
        <f aca="false">SUM(P61:P62)</f>
        <v>11666.67</v>
      </c>
      <c r="Q63" s="76" t="n">
        <f aca="false">SUM(E63:P63)</f>
        <v>140000.04</v>
      </c>
      <c r="R63" s="76" t="n">
        <f aca="false">SUM(R61:R62)</f>
        <v>147000</v>
      </c>
      <c r="S63" s="76" t="n">
        <f aca="false">SUM(S61:S62)</f>
        <v>154350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5" hidden="false" customHeight="false" outlineLevel="0" collapsed="false">
      <c r="A64" s="77"/>
      <c r="B64" s="78"/>
      <c r="C64" s="79"/>
      <c r="D64" s="7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80"/>
      <c r="R64" s="80"/>
      <c r="S64" s="80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</row>
    <row r="65" customFormat="false" ht="15.75" hidden="false" customHeight="false" outlineLevel="0" collapsed="false">
      <c r="A65" s="81"/>
      <c r="B65" s="82" t="s">
        <v>64</v>
      </c>
      <c r="C65" s="83" t="n">
        <f aca="false">+C39+C43+C47+C51+C55+C59+C63</f>
        <v>288140</v>
      </c>
      <c r="D65" s="83" t="n">
        <f aca="false">+D39+D43+D47+D51+D55+D59+D63</f>
        <v>200900</v>
      </c>
      <c r="E65" s="84" t="n">
        <f aca="false">+E39+E43+E47+E51+E55+E59+E63</f>
        <v>15782.67</v>
      </c>
      <c r="F65" s="84" t="n">
        <f aca="false">+F39+F43+F47+F51+F55+F59+F63</f>
        <v>15782.67</v>
      </c>
      <c r="G65" s="84" t="n">
        <f aca="false">+G39+G43+G47+G51+G55+G59+G63</f>
        <v>15782.67</v>
      </c>
      <c r="H65" s="84" t="n">
        <f aca="false">+H39+H43+H47+H51+H55+H59+H63</f>
        <v>15782.67</v>
      </c>
      <c r="I65" s="84" t="n">
        <f aca="false">+I39+I43+I47+I51+I55+I59+I63</f>
        <v>15783.67</v>
      </c>
      <c r="J65" s="84" t="n">
        <f aca="false">+J39+J43+J47+J51+J55+J59+J63</f>
        <v>15783.67</v>
      </c>
      <c r="K65" s="84" t="n">
        <f aca="false">+K39+K43+K47+K51+K55+K59+K63</f>
        <v>15783.67</v>
      </c>
      <c r="L65" s="84" t="n">
        <f aca="false">+L39+L43+L47+L51+L55+L59+L63</f>
        <v>15783.67</v>
      </c>
      <c r="M65" s="84" t="n">
        <f aca="false">+M39+M43+M47+M51+M55+M59+M63</f>
        <v>22033.67</v>
      </c>
      <c r="N65" s="84" t="n">
        <f aca="false">+N39+N43+N47+N51+N55+N59+N63</f>
        <v>22033.67</v>
      </c>
      <c r="O65" s="84" t="n">
        <f aca="false">+O39+O43+O47+O51+O55+O59+O63</f>
        <v>22033.67</v>
      </c>
      <c r="P65" s="84" t="n">
        <f aca="false">+P39+P43+P47+P51+P55+P59+P63</f>
        <v>22033.67</v>
      </c>
      <c r="Q65" s="85" t="n">
        <f aca="false">+Q39+Q43+Q47+Q51+Q55+Q59+Q63</f>
        <v>214400.04</v>
      </c>
      <c r="R65" s="85" t="n">
        <f aca="false">+R39+R43+R47+R51+R55+R59+R63</f>
        <v>225120</v>
      </c>
      <c r="S65" s="85" t="n">
        <f aca="false">+S39+S43+S47+S51+S55+S59+S63</f>
        <v>236378</v>
      </c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" hidden="false" customHeight="false" outlineLevel="0" collapsed="false">
      <c r="A66" s="53"/>
      <c r="C66" s="46"/>
      <c r="D66" s="46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2"/>
      <c r="R66" s="52"/>
      <c r="S66" s="52"/>
    </row>
    <row r="67" customFormat="false" ht="15.75" hidden="false" customHeight="false" outlineLevel="0" collapsed="false">
      <c r="A67" s="70" t="s">
        <v>65</v>
      </c>
      <c r="B67" s="71"/>
      <c r="C67" s="61"/>
      <c r="D67" s="61"/>
      <c r="E67" s="86"/>
      <c r="F67" s="86"/>
      <c r="G67" s="86"/>
      <c r="H67" s="86"/>
      <c r="I67" s="86"/>
      <c r="J67" s="86"/>
      <c r="K67" s="86"/>
      <c r="L67" s="86"/>
      <c r="M67" s="54"/>
      <c r="N67" s="54"/>
      <c r="O67" s="54"/>
      <c r="P67" s="54"/>
      <c r="Q67" s="52"/>
      <c r="R67" s="52"/>
      <c r="S67" s="52"/>
    </row>
    <row r="68" customFormat="false" ht="15" hidden="false" customHeight="false" outlineLevel="0" collapsed="false">
      <c r="A68" s="53" t="n">
        <v>52500500</v>
      </c>
      <c r="B68" s="0" t="s">
        <v>66</v>
      </c>
      <c r="C68" s="46"/>
      <c r="D68" s="46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2"/>
      <c r="R68" s="52"/>
      <c r="S68" s="52"/>
    </row>
    <row r="69" customFormat="false" ht="15" hidden="false" customHeight="false" outlineLevel="0" collapsed="false">
      <c r="A69" s="59"/>
      <c r="B69" s="31" t="s">
        <v>48</v>
      </c>
      <c r="C69" s="46" t="n">
        <v>0</v>
      </c>
      <c r="D69" s="46" t="n">
        <v>0</v>
      </c>
      <c r="E69" s="60" t="n">
        <v>0</v>
      </c>
      <c r="F69" s="60" t="n">
        <v>0</v>
      </c>
      <c r="G69" s="60" t="n">
        <v>0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60" t="n">
        <v>0</v>
      </c>
      <c r="P69" s="60" t="n">
        <v>0</v>
      </c>
      <c r="Q69" s="30" t="n">
        <f aca="false">SUM(E69:P69)</f>
        <v>0</v>
      </c>
      <c r="R69" s="61" t="n">
        <f aca="false">ROUND(Q69*1.05,0)</f>
        <v>0</v>
      </c>
      <c r="S69" s="61" t="n">
        <f aca="false">ROUND(R69*1.05,0)</f>
        <v>0</v>
      </c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</row>
    <row r="70" customFormat="false" ht="15" hidden="false" customHeight="false" outlineLevel="0" collapsed="false">
      <c r="A70" s="59"/>
      <c r="B70" s="31" t="s">
        <v>48</v>
      </c>
      <c r="C70" s="62" t="n">
        <v>0</v>
      </c>
      <c r="D70" s="62" t="n">
        <v>0</v>
      </c>
      <c r="E70" s="63" t="n">
        <v>0</v>
      </c>
      <c r="F70" s="63" t="n">
        <v>0</v>
      </c>
      <c r="G70" s="63" t="n">
        <v>0</v>
      </c>
      <c r="H70" s="63" t="n">
        <v>0</v>
      </c>
      <c r="I70" s="63" t="n">
        <v>0</v>
      </c>
      <c r="J70" s="63" t="n">
        <v>0</v>
      </c>
      <c r="K70" s="63" t="n">
        <v>0</v>
      </c>
      <c r="L70" s="63" t="n">
        <v>0</v>
      </c>
      <c r="M70" s="63" t="n">
        <v>0</v>
      </c>
      <c r="N70" s="63" t="n">
        <v>0</v>
      </c>
      <c r="O70" s="63" t="n">
        <v>0</v>
      </c>
      <c r="P70" s="63" t="n">
        <v>0</v>
      </c>
      <c r="Q70" s="64" t="n">
        <f aca="false">SUM(E70:P70)</f>
        <v>0</v>
      </c>
      <c r="R70" s="74" t="n">
        <f aca="false">ROUND(Q70*1.05,0)</f>
        <v>0</v>
      </c>
      <c r="S70" s="74" t="n">
        <f aca="false">ROUND(R70*1.05,0)</f>
        <v>0</v>
      </c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</row>
    <row r="71" customFormat="false" ht="15" hidden="false" customHeight="false" outlineLevel="0" collapsed="false">
      <c r="A71" s="69"/>
      <c r="B71" s="66" t="s">
        <v>56</v>
      </c>
      <c r="C71" s="75" t="n">
        <f aca="false">SUM(C69:C70)</f>
        <v>0</v>
      </c>
      <c r="D71" s="75" t="n">
        <f aca="false">SUM(D69:D70)</f>
        <v>0</v>
      </c>
      <c r="E71" s="66" t="n">
        <f aca="false">SUM(E69:E70)</f>
        <v>0</v>
      </c>
      <c r="F71" s="66" t="n">
        <f aca="false">SUM(F69:F70)</f>
        <v>0</v>
      </c>
      <c r="G71" s="66" t="n">
        <f aca="false">SUM(G69:G70)</f>
        <v>0</v>
      </c>
      <c r="H71" s="66" t="n">
        <f aca="false">SUM(H69:H70)</f>
        <v>0</v>
      </c>
      <c r="I71" s="66" t="n">
        <f aca="false">SUM(I69:I70)</f>
        <v>0</v>
      </c>
      <c r="J71" s="66" t="n">
        <f aca="false">SUM(J69:J70)</f>
        <v>0</v>
      </c>
      <c r="K71" s="66" t="n">
        <f aca="false">SUM(K69:K70)</f>
        <v>0</v>
      </c>
      <c r="L71" s="66" t="n">
        <f aca="false">SUM(L69:L70)</f>
        <v>0</v>
      </c>
      <c r="M71" s="66" t="n">
        <f aca="false">SUM(M69:M70)</f>
        <v>0</v>
      </c>
      <c r="N71" s="66" t="n">
        <f aca="false">SUM(N69:N70)</f>
        <v>0</v>
      </c>
      <c r="O71" s="66" t="n">
        <f aca="false">SUM(O69:O70)</f>
        <v>0</v>
      </c>
      <c r="P71" s="66" t="n">
        <f aca="false">SUM(P69:P70)</f>
        <v>0</v>
      </c>
      <c r="Q71" s="76" t="n">
        <f aca="false">SUM(E71:P71)</f>
        <v>0</v>
      </c>
      <c r="R71" s="76" t="n">
        <f aca="false">SUM(R69:R70)</f>
        <v>0</v>
      </c>
      <c r="S71" s="76" t="n">
        <f aca="false">SUM(S69:S70)</f>
        <v>0</v>
      </c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5" hidden="false" customHeight="false" outlineLevel="0" collapsed="false">
      <c r="A72" s="53" t="n">
        <v>52501500</v>
      </c>
      <c r="B72" s="0" t="s">
        <v>67</v>
      </c>
      <c r="C72" s="46"/>
      <c r="D72" s="4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2"/>
      <c r="R72" s="52"/>
      <c r="S72" s="52"/>
    </row>
    <row r="73" customFormat="false" ht="15" hidden="false" customHeight="false" outlineLevel="0" collapsed="false">
      <c r="A73" s="59"/>
      <c r="B73" s="31" t="s">
        <v>48</v>
      </c>
      <c r="C73" s="46" t="n">
        <v>0</v>
      </c>
      <c r="D73" s="46" t="n">
        <v>0</v>
      </c>
      <c r="E73" s="60" t="n">
        <v>0</v>
      </c>
      <c r="F73" s="60" t="n">
        <v>0</v>
      </c>
      <c r="G73" s="60" t="n">
        <v>0</v>
      </c>
      <c r="H73" s="60" t="n">
        <v>0</v>
      </c>
      <c r="I73" s="60" t="n">
        <v>0</v>
      </c>
      <c r="J73" s="60" t="n">
        <v>0</v>
      </c>
      <c r="K73" s="60" t="n">
        <v>0</v>
      </c>
      <c r="L73" s="60" t="n">
        <v>0</v>
      </c>
      <c r="M73" s="60" t="n">
        <v>0</v>
      </c>
      <c r="N73" s="60" t="n">
        <v>0</v>
      </c>
      <c r="O73" s="60" t="n">
        <v>0</v>
      </c>
      <c r="P73" s="60" t="n">
        <v>0</v>
      </c>
      <c r="Q73" s="30" t="n">
        <f aca="false">SUM(E73:P73)</f>
        <v>0</v>
      </c>
      <c r="R73" s="61" t="n">
        <f aca="false">ROUND(Q73*1.05,0)</f>
        <v>0</v>
      </c>
      <c r="S73" s="61" t="n">
        <f aca="false">ROUND(R73*1.05,0)</f>
        <v>0</v>
      </c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</row>
    <row r="74" customFormat="false" ht="15" hidden="false" customHeight="false" outlineLevel="0" collapsed="false">
      <c r="A74" s="59"/>
      <c r="B74" s="31" t="s">
        <v>48</v>
      </c>
      <c r="C74" s="62" t="n">
        <v>0</v>
      </c>
      <c r="D74" s="62" t="n">
        <v>0</v>
      </c>
      <c r="E74" s="63" t="n">
        <v>0</v>
      </c>
      <c r="F74" s="63" t="n">
        <v>0</v>
      </c>
      <c r="G74" s="63" t="n">
        <v>0</v>
      </c>
      <c r="H74" s="63" t="n">
        <v>0</v>
      </c>
      <c r="I74" s="63" t="n">
        <v>0</v>
      </c>
      <c r="J74" s="63" t="n">
        <v>0</v>
      </c>
      <c r="K74" s="63" t="n">
        <v>0</v>
      </c>
      <c r="L74" s="63" t="n">
        <v>0</v>
      </c>
      <c r="M74" s="63" t="n">
        <v>0</v>
      </c>
      <c r="N74" s="63" t="n">
        <v>0</v>
      </c>
      <c r="O74" s="63" t="n">
        <v>0</v>
      </c>
      <c r="P74" s="63" t="n">
        <v>0</v>
      </c>
      <c r="Q74" s="64" t="n">
        <f aca="false">SUM(E74:P74)</f>
        <v>0</v>
      </c>
      <c r="R74" s="74" t="n">
        <f aca="false">ROUND(Q74*1.05,0)</f>
        <v>0</v>
      </c>
      <c r="S74" s="74" t="n">
        <f aca="false">ROUND(R74*1.05,0)</f>
        <v>0</v>
      </c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</row>
    <row r="75" customFormat="false" ht="13.5" hidden="false" customHeight="true" outlineLevel="0" collapsed="false">
      <c r="A75" s="69"/>
      <c r="B75" s="66" t="s">
        <v>56</v>
      </c>
      <c r="C75" s="75" t="n">
        <f aca="false">SUM(C73:C74)</f>
        <v>0</v>
      </c>
      <c r="D75" s="75" t="n">
        <f aca="false">SUM(D73:D74)</f>
        <v>0</v>
      </c>
      <c r="E75" s="66" t="n">
        <f aca="false">SUM(E73:E74)</f>
        <v>0</v>
      </c>
      <c r="F75" s="66" t="n">
        <f aca="false">SUM(F73:F74)</f>
        <v>0</v>
      </c>
      <c r="G75" s="66" t="n">
        <f aca="false">SUM(G73:G74)</f>
        <v>0</v>
      </c>
      <c r="H75" s="66" t="n">
        <f aca="false">SUM(H73:H74)</f>
        <v>0</v>
      </c>
      <c r="I75" s="66" t="n">
        <f aca="false">SUM(I73:I74)</f>
        <v>0</v>
      </c>
      <c r="J75" s="66" t="n">
        <f aca="false">SUM(J73:J74)</f>
        <v>0</v>
      </c>
      <c r="K75" s="66" t="n">
        <f aca="false">SUM(K73:K74)</f>
        <v>0</v>
      </c>
      <c r="L75" s="66" t="n">
        <f aca="false">SUM(L73:L74)</f>
        <v>0</v>
      </c>
      <c r="M75" s="66" t="n">
        <f aca="false">SUM(M73:M74)</f>
        <v>0</v>
      </c>
      <c r="N75" s="66" t="n">
        <f aca="false">SUM(N73:N74)</f>
        <v>0</v>
      </c>
      <c r="O75" s="66" t="n">
        <f aca="false">SUM(O73:O74)</f>
        <v>0</v>
      </c>
      <c r="P75" s="66" t="n">
        <f aca="false">SUM(P73:P74)</f>
        <v>0</v>
      </c>
      <c r="Q75" s="76" t="n">
        <f aca="false">SUM(E75:P75)</f>
        <v>0</v>
      </c>
      <c r="R75" s="76" t="n">
        <f aca="false">SUM(R73:R74)</f>
        <v>0</v>
      </c>
      <c r="S75" s="76" t="n">
        <f aca="false">SUM(S73:S74)</f>
        <v>0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5" hidden="false" customHeight="false" outlineLevel="0" collapsed="false">
      <c r="A76" s="53" t="n">
        <v>52503500</v>
      </c>
      <c r="B76" s="0" t="s">
        <v>68</v>
      </c>
      <c r="C76" s="46"/>
      <c r="D76" s="46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2"/>
      <c r="R76" s="52"/>
      <c r="S76" s="52"/>
    </row>
    <row r="77" customFormat="false" ht="15" hidden="false" customHeight="false" outlineLevel="0" collapsed="false">
      <c r="A77" s="59"/>
      <c r="B77" s="31" t="s">
        <v>48</v>
      </c>
      <c r="C77" s="46" t="n">
        <v>23000</v>
      </c>
      <c r="D77" s="46" t="n">
        <v>15000</v>
      </c>
      <c r="E77" s="60" t="n">
        <v>1667</v>
      </c>
      <c r="F77" s="60" t="n">
        <v>1667</v>
      </c>
      <c r="G77" s="60" t="n">
        <v>1667</v>
      </c>
      <c r="H77" s="60" t="n">
        <v>1667</v>
      </c>
      <c r="I77" s="60" t="n">
        <v>1667</v>
      </c>
      <c r="J77" s="60" t="n">
        <v>1667</v>
      </c>
      <c r="K77" s="60" t="n">
        <v>1667</v>
      </c>
      <c r="L77" s="60" t="n">
        <v>1667</v>
      </c>
      <c r="M77" s="60" t="n">
        <v>1666</v>
      </c>
      <c r="N77" s="60" t="n">
        <v>1666</v>
      </c>
      <c r="O77" s="60" t="n">
        <v>1666</v>
      </c>
      <c r="P77" s="60" t="n">
        <v>1666</v>
      </c>
      <c r="Q77" s="30" t="n">
        <v>20000</v>
      </c>
      <c r="R77" s="61" t="n">
        <f aca="false">ROUND(Q77*1.05,0)</f>
        <v>21000</v>
      </c>
      <c r="S77" s="61" t="n">
        <f aca="false">ROUND(R77*1.05,0)</f>
        <v>22050</v>
      </c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customFormat="false" ht="15" hidden="false" customHeight="false" outlineLevel="0" collapsed="false">
      <c r="A78" s="59"/>
      <c r="B78" s="31" t="s">
        <v>48</v>
      </c>
      <c r="C78" s="62" t="n">
        <v>0</v>
      </c>
      <c r="D78" s="62" t="n">
        <v>0</v>
      </c>
      <c r="E78" s="63" t="n">
        <v>0</v>
      </c>
      <c r="F78" s="63" t="n">
        <v>0</v>
      </c>
      <c r="G78" s="63" t="n">
        <v>0</v>
      </c>
      <c r="H78" s="63" t="n">
        <v>0</v>
      </c>
      <c r="I78" s="63" t="n">
        <v>0</v>
      </c>
      <c r="J78" s="63" t="n">
        <v>0</v>
      </c>
      <c r="K78" s="63" t="n">
        <v>0</v>
      </c>
      <c r="L78" s="63" t="n">
        <v>0</v>
      </c>
      <c r="M78" s="63" t="n">
        <v>0</v>
      </c>
      <c r="N78" s="63" t="n">
        <v>0</v>
      </c>
      <c r="O78" s="63" t="n">
        <v>0</v>
      </c>
      <c r="P78" s="63" t="n">
        <v>0</v>
      </c>
      <c r="Q78" s="64" t="n">
        <f aca="false">SUM(E78:P78)</f>
        <v>0</v>
      </c>
      <c r="R78" s="74" t="n">
        <f aca="false">ROUND(Q78*1.05,0)</f>
        <v>0</v>
      </c>
      <c r="S78" s="74" t="n">
        <f aca="false">ROUND(R78*1.05,0)</f>
        <v>0</v>
      </c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</row>
    <row r="79" customFormat="false" ht="13.5" hidden="false" customHeight="true" outlineLevel="0" collapsed="false">
      <c r="A79" s="69"/>
      <c r="B79" s="66" t="s">
        <v>56</v>
      </c>
      <c r="C79" s="75" t="n">
        <f aca="false">SUM(C77:C78)</f>
        <v>23000</v>
      </c>
      <c r="D79" s="75" t="n">
        <f aca="false">SUM(D77:D78)</f>
        <v>15000</v>
      </c>
      <c r="E79" s="66" t="n">
        <f aca="false">SUM(E77:E78)</f>
        <v>1667</v>
      </c>
      <c r="F79" s="66" t="n">
        <f aca="false">SUM(F77:F78)</f>
        <v>1667</v>
      </c>
      <c r="G79" s="66" t="n">
        <f aca="false">SUM(G77:G78)</f>
        <v>1667</v>
      </c>
      <c r="H79" s="66" t="n">
        <f aca="false">SUM(H77:H78)</f>
        <v>1667</v>
      </c>
      <c r="I79" s="66" t="n">
        <f aca="false">SUM(I77:I78)</f>
        <v>1667</v>
      </c>
      <c r="J79" s="66" t="n">
        <f aca="false">SUM(J77:J78)</f>
        <v>1667</v>
      </c>
      <c r="K79" s="66" t="n">
        <f aca="false">SUM(K77:K78)</f>
        <v>1667</v>
      </c>
      <c r="L79" s="66" t="n">
        <f aca="false">SUM(L77:L78)</f>
        <v>1667</v>
      </c>
      <c r="M79" s="66" t="n">
        <f aca="false">SUM(M77:M78)</f>
        <v>1666</v>
      </c>
      <c r="N79" s="66" t="n">
        <f aca="false">SUM(N77:N78)</f>
        <v>1666</v>
      </c>
      <c r="O79" s="66" t="n">
        <f aca="false">SUM(O77:O78)</f>
        <v>1666</v>
      </c>
      <c r="P79" s="66" t="n">
        <f aca="false">SUM(P77:P78)</f>
        <v>1666</v>
      </c>
      <c r="Q79" s="76" t="n">
        <f aca="false">SUM(E79:P79)</f>
        <v>20000</v>
      </c>
      <c r="R79" s="76" t="n">
        <f aca="false">SUM(R77:R78)</f>
        <v>21000</v>
      </c>
      <c r="S79" s="76" t="n">
        <f aca="false">SUM(S77:S78)</f>
        <v>22050</v>
      </c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5" hidden="false" customHeight="false" outlineLevel="0" collapsed="false">
      <c r="A80" s="53" t="n">
        <v>52504000</v>
      </c>
      <c r="B80" s="0" t="s">
        <v>69</v>
      </c>
      <c r="C80" s="46"/>
      <c r="D80" s="46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2"/>
      <c r="R80" s="52"/>
      <c r="S80" s="52"/>
    </row>
    <row r="81" customFormat="false" ht="15" hidden="false" customHeight="false" outlineLevel="0" collapsed="false">
      <c r="A81" s="59"/>
      <c r="B81" s="31" t="s">
        <v>48</v>
      </c>
      <c r="C81" s="46" t="n">
        <v>5000</v>
      </c>
      <c r="D81" s="46" t="n">
        <v>25000</v>
      </c>
      <c r="E81" s="60" t="n">
        <v>4166</v>
      </c>
      <c r="F81" s="60" t="n">
        <v>4166</v>
      </c>
      <c r="G81" s="60" t="n">
        <v>4166</v>
      </c>
      <c r="H81" s="60" t="n">
        <v>4166</v>
      </c>
      <c r="I81" s="60" t="n">
        <v>4167</v>
      </c>
      <c r="J81" s="60" t="n">
        <v>4167</v>
      </c>
      <c r="K81" s="60" t="n">
        <v>4167</v>
      </c>
      <c r="L81" s="60" t="n">
        <v>4167</v>
      </c>
      <c r="M81" s="60" t="n">
        <v>4167</v>
      </c>
      <c r="N81" s="60" t="n">
        <v>4167</v>
      </c>
      <c r="O81" s="60" t="n">
        <v>4167</v>
      </c>
      <c r="P81" s="60" t="n">
        <v>4167</v>
      </c>
      <c r="Q81" s="30" t="n">
        <v>50000</v>
      </c>
      <c r="R81" s="61" t="n">
        <f aca="false">ROUND(Q81*1.05,0)</f>
        <v>52500</v>
      </c>
      <c r="S81" s="61" t="n">
        <f aca="false">ROUND(R81*1.05,0)</f>
        <v>55125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customFormat="false" ht="15" hidden="false" customHeight="false" outlineLevel="0" collapsed="false">
      <c r="A82" s="59"/>
      <c r="B82" s="31" t="s">
        <v>48</v>
      </c>
      <c r="C82" s="62" t="n">
        <v>0</v>
      </c>
      <c r="D82" s="62" t="n">
        <v>0</v>
      </c>
      <c r="E82" s="63" t="n">
        <v>0</v>
      </c>
      <c r="F82" s="63" t="n">
        <v>0</v>
      </c>
      <c r="G82" s="63" t="n">
        <v>0</v>
      </c>
      <c r="H82" s="63" t="n">
        <v>0</v>
      </c>
      <c r="I82" s="63" t="n">
        <v>0</v>
      </c>
      <c r="J82" s="63" t="n">
        <v>0</v>
      </c>
      <c r="K82" s="63" t="n">
        <v>0</v>
      </c>
      <c r="L82" s="63" t="n">
        <v>0</v>
      </c>
      <c r="M82" s="63" t="n">
        <v>0</v>
      </c>
      <c r="N82" s="63" t="n">
        <v>0</v>
      </c>
      <c r="O82" s="63" t="n">
        <v>0</v>
      </c>
      <c r="P82" s="63" t="n">
        <v>0</v>
      </c>
      <c r="Q82" s="64" t="n">
        <f aca="false">SUM(E82:P82)</f>
        <v>0</v>
      </c>
      <c r="R82" s="74" t="n">
        <f aca="false">ROUND(Q82*1.05,0)</f>
        <v>0</v>
      </c>
      <c r="S82" s="74" t="n">
        <f aca="false">ROUND(R82*1.05,0)</f>
        <v>0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customFormat="false" ht="15" hidden="false" customHeight="true" outlineLevel="0" collapsed="false">
      <c r="A83" s="69"/>
      <c r="B83" s="66" t="s">
        <v>56</v>
      </c>
      <c r="C83" s="75" t="n">
        <f aca="false">SUM(C81:C82)</f>
        <v>5000</v>
      </c>
      <c r="D83" s="75" t="n">
        <f aca="false">SUM(D81:D82)</f>
        <v>25000</v>
      </c>
      <c r="E83" s="66" t="n">
        <f aca="false">SUM(E81:E82)</f>
        <v>4166</v>
      </c>
      <c r="F83" s="66" t="n">
        <f aca="false">SUM(F81:F82)</f>
        <v>4166</v>
      </c>
      <c r="G83" s="66" t="n">
        <f aca="false">SUM(G81:G82)</f>
        <v>4166</v>
      </c>
      <c r="H83" s="66" t="n">
        <f aca="false">SUM(H81:H82)</f>
        <v>4166</v>
      </c>
      <c r="I83" s="66" t="n">
        <f aca="false">SUM(I81:I82)</f>
        <v>4167</v>
      </c>
      <c r="J83" s="66" t="n">
        <f aca="false">SUM(J81:J82)</f>
        <v>4167</v>
      </c>
      <c r="K83" s="66" t="n">
        <f aca="false">SUM(K81:K82)</f>
        <v>4167</v>
      </c>
      <c r="L83" s="66" t="n">
        <f aca="false">SUM(L81:L82)</f>
        <v>4167</v>
      </c>
      <c r="M83" s="66" t="n">
        <f aca="false">SUM(M81:M82)</f>
        <v>4167</v>
      </c>
      <c r="N83" s="66" t="n">
        <f aca="false">SUM(N81:N82)</f>
        <v>4167</v>
      </c>
      <c r="O83" s="66" t="n">
        <f aca="false">SUM(O81:O82)</f>
        <v>4167</v>
      </c>
      <c r="P83" s="66" t="n">
        <f aca="false">SUM(P81:P82)</f>
        <v>4167</v>
      </c>
      <c r="Q83" s="76" t="n">
        <f aca="false">SUM(E83:P83)</f>
        <v>50000</v>
      </c>
      <c r="R83" s="76" t="n">
        <f aca="false">SUM(R81:R82)</f>
        <v>52500</v>
      </c>
      <c r="S83" s="76" t="n">
        <f aca="false">SUM(S81:S82)</f>
        <v>55125</v>
      </c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5" hidden="false" customHeight="false" outlineLevel="0" collapsed="false">
      <c r="A84" s="53" t="n">
        <v>52504100</v>
      </c>
      <c r="B84" s="0" t="s">
        <v>70</v>
      </c>
      <c r="C84" s="46"/>
      <c r="D84" s="46"/>
      <c r="E84" s="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2"/>
      <c r="R84" s="52"/>
      <c r="S84" s="52"/>
    </row>
    <row r="85" customFormat="false" ht="15" hidden="false" customHeight="false" outlineLevel="0" collapsed="false">
      <c r="A85" s="59"/>
      <c r="B85" s="31" t="s">
        <v>48</v>
      </c>
      <c r="C85" s="46" t="n">
        <v>2500</v>
      </c>
      <c r="D85" s="46" t="n">
        <v>0</v>
      </c>
      <c r="E85" s="60" t="n">
        <v>0</v>
      </c>
      <c r="F85" s="60" t="n">
        <v>0</v>
      </c>
      <c r="G85" s="60" t="n">
        <v>0</v>
      </c>
      <c r="H85" s="60" t="n">
        <v>0</v>
      </c>
      <c r="I85" s="60" t="n">
        <v>0</v>
      </c>
      <c r="J85" s="60" t="n">
        <v>0</v>
      </c>
      <c r="K85" s="60" t="n">
        <v>0</v>
      </c>
      <c r="L85" s="60" t="n">
        <v>0</v>
      </c>
      <c r="M85" s="60" t="n">
        <v>0</v>
      </c>
      <c r="N85" s="60" t="n">
        <v>0</v>
      </c>
      <c r="O85" s="60" t="n">
        <v>0</v>
      </c>
      <c r="P85" s="60" t="n">
        <v>0</v>
      </c>
      <c r="Q85" s="30" t="n">
        <f aca="false">SUM(E85:P85)</f>
        <v>0</v>
      </c>
      <c r="R85" s="61" t="n">
        <f aca="false">ROUND(Q85*1.05,0)</f>
        <v>0</v>
      </c>
      <c r="S85" s="61" t="n">
        <f aca="false">ROUND(R85*1.05,0)</f>
        <v>0</v>
      </c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59"/>
      <c r="B86" s="31" t="s">
        <v>48</v>
      </c>
      <c r="C86" s="62" t="n">
        <v>0</v>
      </c>
      <c r="D86" s="62" t="n">
        <v>0</v>
      </c>
      <c r="E86" s="63" t="n">
        <v>0</v>
      </c>
      <c r="F86" s="63" t="n">
        <v>0</v>
      </c>
      <c r="G86" s="63" t="n">
        <v>0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4" t="n">
        <f aca="false">SUM(E86:P86)</f>
        <v>0</v>
      </c>
      <c r="R86" s="74" t="n">
        <f aca="false">ROUND(Q86*1.05,0)</f>
        <v>0</v>
      </c>
      <c r="S86" s="74" t="n">
        <f aca="false">ROUND(R86*1.05,0)</f>
        <v>0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</row>
    <row r="87" customFormat="false" ht="15" hidden="false" customHeight="false" outlineLevel="0" collapsed="false">
      <c r="A87" s="69"/>
      <c r="B87" s="66" t="s">
        <v>56</v>
      </c>
      <c r="C87" s="75" t="n">
        <f aca="false">SUM(C85:C86)</f>
        <v>2500</v>
      </c>
      <c r="D87" s="75" t="n">
        <f aca="false">SUM(D85:D86)</f>
        <v>0</v>
      </c>
      <c r="E87" s="66" t="n">
        <f aca="false">SUM(E85:E86)</f>
        <v>0</v>
      </c>
      <c r="F87" s="66" t="n">
        <f aca="false">SUM(F85:F86)</f>
        <v>0</v>
      </c>
      <c r="G87" s="66" t="n">
        <f aca="false">SUM(G85:G86)</f>
        <v>0</v>
      </c>
      <c r="H87" s="66" t="n">
        <f aca="false">SUM(H85:H86)</f>
        <v>0</v>
      </c>
      <c r="I87" s="66" t="n">
        <f aca="false">SUM(I85:I86)</f>
        <v>0</v>
      </c>
      <c r="J87" s="66" t="n">
        <f aca="false">SUM(J85:J86)</f>
        <v>0</v>
      </c>
      <c r="K87" s="66" t="n">
        <f aca="false">SUM(K85:K86)</f>
        <v>0</v>
      </c>
      <c r="L87" s="66" t="n">
        <f aca="false">SUM(L85:L86)</f>
        <v>0</v>
      </c>
      <c r="M87" s="66" t="n">
        <f aca="false">SUM(M85:M86)</f>
        <v>0</v>
      </c>
      <c r="N87" s="66" t="n">
        <f aca="false">SUM(N85:N86)</f>
        <v>0</v>
      </c>
      <c r="O87" s="66" t="n">
        <f aca="false">SUM(O85:O86)</f>
        <v>0</v>
      </c>
      <c r="P87" s="66" t="n">
        <f aca="false">SUM(P85:P86)</f>
        <v>0</v>
      </c>
      <c r="Q87" s="76" t="n">
        <f aca="false">SUM(E87:P87)</f>
        <v>0</v>
      </c>
      <c r="R87" s="76" t="n">
        <f aca="false">SUM(R85:R86)</f>
        <v>0</v>
      </c>
      <c r="S87" s="76" t="n">
        <f aca="false">SUM(S85:S86)</f>
        <v>0</v>
      </c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15" hidden="false" customHeight="false" outlineLevel="0" collapsed="false">
      <c r="A88" s="53" t="n">
        <v>52504200</v>
      </c>
      <c r="B88" s="0" t="s">
        <v>71</v>
      </c>
      <c r="C88" s="46"/>
      <c r="D88" s="46"/>
      <c r="E88" s="54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2"/>
      <c r="R88" s="52"/>
      <c r="S88" s="52"/>
    </row>
    <row r="89" customFormat="false" ht="15" hidden="false" customHeight="false" outlineLevel="0" collapsed="false">
      <c r="A89" s="59"/>
      <c r="B89" s="31" t="s">
        <v>48</v>
      </c>
      <c r="C89" s="46" t="n">
        <v>0</v>
      </c>
      <c r="D89" s="46" t="n">
        <v>0</v>
      </c>
      <c r="E89" s="60" t="n">
        <v>0</v>
      </c>
      <c r="F89" s="60" t="n">
        <v>0</v>
      </c>
      <c r="G89" s="60" t="n">
        <v>0</v>
      </c>
      <c r="H89" s="60" t="n">
        <v>0</v>
      </c>
      <c r="I89" s="60" t="n">
        <v>0</v>
      </c>
      <c r="J89" s="60" t="n">
        <v>0</v>
      </c>
      <c r="K89" s="60" t="n">
        <v>0</v>
      </c>
      <c r="L89" s="60" t="n">
        <v>0</v>
      </c>
      <c r="M89" s="60" t="n">
        <v>0</v>
      </c>
      <c r="N89" s="60" t="n">
        <v>0</v>
      </c>
      <c r="O89" s="60" t="n">
        <v>0</v>
      </c>
      <c r="P89" s="60" t="n">
        <v>0</v>
      </c>
      <c r="Q89" s="30" t="n">
        <f aca="false">SUM(E89:P89)</f>
        <v>0</v>
      </c>
      <c r="R89" s="61" t="n">
        <f aca="false">ROUND(Q89*1.05,0)</f>
        <v>0</v>
      </c>
      <c r="S89" s="61" t="n">
        <f aca="false">ROUND(R89*1.05,0)</f>
        <v>0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</row>
    <row r="90" customFormat="false" ht="15" hidden="false" customHeight="false" outlineLevel="0" collapsed="false">
      <c r="A90" s="59"/>
      <c r="B90" s="31" t="s">
        <v>48</v>
      </c>
      <c r="C90" s="62" t="n">
        <v>0</v>
      </c>
      <c r="D90" s="62" t="n">
        <v>0</v>
      </c>
      <c r="E90" s="63" t="n">
        <v>0</v>
      </c>
      <c r="F90" s="63" t="n">
        <v>0</v>
      </c>
      <c r="G90" s="63" t="n">
        <v>0</v>
      </c>
      <c r="H90" s="63" t="n">
        <v>0</v>
      </c>
      <c r="I90" s="63" t="n">
        <v>0</v>
      </c>
      <c r="J90" s="63" t="n">
        <v>0</v>
      </c>
      <c r="K90" s="63" t="n">
        <v>0</v>
      </c>
      <c r="L90" s="63" t="n">
        <v>0</v>
      </c>
      <c r="M90" s="63" t="n">
        <v>0</v>
      </c>
      <c r="N90" s="63" t="n">
        <v>0</v>
      </c>
      <c r="O90" s="63" t="n">
        <v>0</v>
      </c>
      <c r="P90" s="63" t="n">
        <v>0</v>
      </c>
      <c r="Q90" s="64" t="n">
        <f aca="false">SUM(E90:P90)</f>
        <v>0</v>
      </c>
      <c r="R90" s="74" t="n">
        <f aca="false">ROUND(Q90*1.05,0)</f>
        <v>0</v>
      </c>
      <c r="S90" s="74" t="n">
        <f aca="false">ROUND(R90*1.05,0)</f>
        <v>0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</row>
    <row r="91" customFormat="false" ht="15" hidden="false" customHeight="false" outlineLevel="0" collapsed="false">
      <c r="A91" s="69"/>
      <c r="B91" s="66" t="s">
        <v>56</v>
      </c>
      <c r="C91" s="75" t="n">
        <f aca="false">SUM(C89:C90)</f>
        <v>0</v>
      </c>
      <c r="D91" s="75" t="n">
        <f aca="false">SUM(D89:D90)</f>
        <v>0</v>
      </c>
      <c r="E91" s="66" t="n">
        <f aca="false">SUM(E89:E90)</f>
        <v>0</v>
      </c>
      <c r="F91" s="66" t="n">
        <f aca="false">SUM(F89:F90)</f>
        <v>0</v>
      </c>
      <c r="G91" s="66" t="n">
        <f aca="false">SUM(G89:G90)</f>
        <v>0</v>
      </c>
      <c r="H91" s="66" t="n">
        <f aca="false">SUM(H89:H90)</f>
        <v>0</v>
      </c>
      <c r="I91" s="66" t="n">
        <f aca="false">SUM(I89:I90)</f>
        <v>0</v>
      </c>
      <c r="J91" s="66" t="n">
        <f aca="false">SUM(J89:J90)</f>
        <v>0</v>
      </c>
      <c r="K91" s="66" t="n">
        <f aca="false">SUM(K89:K90)</f>
        <v>0</v>
      </c>
      <c r="L91" s="66" t="n">
        <f aca="false">SUM(L89:L90)</f>
        <v>0</v>
      </c>
      <c r="M91" s="66" t="n">
        <f aca="false">SUM(M89:M90)</f>
        <v>0</v>
      </c>
      <c r="N91" s="66" t="n">
        <f aca="false">SUM(N89:N90)</f>
        <v>0</v>
      </c>
      <c r="O91" s="66" t="n">
        <f aca="false">SUM(O89:O90)</f>
        <v>0</v>
      </c>
      <c r="P91" s="66" t="n">
        <f aca="false">SUM(P89:P90)</f>
        <v>0</v>
      </c>
      <c r="Q91" s="76" t="n">
        <f aca="false">SUM(E91:P91)</f>
        <v>0</v>
      </c>
      <c r="R91" s="76" t="n">
        <f aca="false">SUM(R89:R90)</f>
        <v>0</v>
      </c>
      <c r="S91" s="76" t="n">
        <f aca="false">SUM(S89:S90)</f>
        <v>0</v>
      </c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15" hidden="false" customHeight="false" outlineLevel="0" collapsed="false">
      <c r="A92" s="53" t="n">
        <v>52504500</v>
      </c>
      <c r="B92" s="0" t="s">
        <v>72</v>
      </c>
      <c r="C92" s="46"/>
      <c r="D92" s="46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2"/>
      <c r="R92" s="52"/>
      <c r="S92" s="52"/>
    </row>
    <row r="93" customFormat="false" ht="15" hidden="false" customHeight="false" outlineLevel="0" collapsed="false">
      <c r="A93" s="59"/>
      <c r="B93" s="31" t="s">
        <v>48</v>
      </c>
      <c r="C93" s="46" t="n">
        <v>0</v>
      </c>
      <c r="D93" s="46" t="n">
        <v>0</v>
      </c>
      <c r="E93" s="60" t="n">
        <v>0</v>
      </c>
      <c r="F93" s="60" t="n">
        <v>0</v>
      </c>
      <c r="G93" s="60" t="n">
        <v>0</v>
      </c>
      <c r="H93" s="60" t="n">
        <v>0</v>
      </c>
      <c r="I93" s="60" t="n">
        <v>0</v>
      </c>
      <c r="J93" s="60" t="n">
        <v>0</v>
      </c>
      <c r="K93" s="60" t="n">
        <v>0</v>
      </c>
      <c r="L93" s="60" t="n">
        <v>0</v>
      </c>
      <c r="M93" s="60" t="n">
        <v>0</v>
      </c>
      <c r="N93" s="60" t="n">
        <v>0</v>
      </c>
      <c r="O93" s="60" t="n">
        <v>0</v>
      </c>
      <c r="P93" s="60" t="n">
        <v>0</v>
      </c>
      <c r="Q93" s="30" t="n">
        <f aca="false">SUM(E93:P93)</f>
        <v>0</v>
      </c>
      <c r="R93" s="61" t="n">
        <f aca="false">ROUND(Q93*1.05,0)</f>
        <v>0</v>
      </c>
      <c r="S93" s="61" t="n">
        <f aca="false">ROUND(R93*1.05,0)</f>
        <v>0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</row>
    <row r="94" customFormat="false" ht="15" hidden="false" customHeight="false" outlineLevel="0" collapsed="false">
      <c r="A94" s="59"/>
      <c r="B94" s="31" t="s">
        <v>48</v>
      </c>
      <c r="C94" s="62" t="n">
        <v>0</v>
      </c>
      <c r="D94" s="62" t="n">
        <v>0</v>
      </c>
      <c r="E94" s="63" t="n">
        <v>0</v>
      </c>
      <c r="F94" s="63" t="n">
        <v>0</v>
      </c>
      <c r="G94" s="63" t="n">
        <v>0</v>
      </c>
      <c r="H94" s="63" t="n">
        <v>0</v>
      </c>
      <c r="I94" s="63" t="n">
        <v>0</v>
      </c>
      <c r="J94" s="63" t="n">
        <v>0</v>
      </c>
      <c r="K94" s="63" t="n">
        <v>0</v>
      </c>
      <c r="L94" s="63" t="n">
        <v>0</v>
      </c>
      <c r="M94" s="63" t="n">
        <v>0</v>
      </c>
      <c r="N94" s="63" t="n">
        <v>0</v>
      </c>
      <c r="O94" s="63" t="n">
        <v>0</v>
      </c>
      <c r="P94" s="63" t="n">
        <v>0</v>
      </c>
      <c r="Q94" s="64" t="n">
        <f aca="false">SUM(E94:P94)</f>
        <v>0</v>
      </c>
      <c r="R94" s="74" t="n">
        <f aca="false">ROUND(Q94*1.05,0)</f>
        <v>0</v>
      </c>
      <c r="S94" s="74" t="n">
        <f aca="false">ROUND(R94*1.05,0)</f>
        <v>0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</row>
    <row r="95" customFormat="false" ht="15" hidden="false" customHeight="false" outlineLevel="0" collapsed="false">
      <c r="A95" s="69"/>
      <c r="B95" s="66" t="s">
        <v>56</v>
      </c>
      <c r="C95" s="75" t="n">
        <f aca="false">SUM(C93:C94)</f>
        <v>0</v>
      </c>
      <c r="D95" s="75" t="n">
        <f aca="false">SUM(D93:D94)</f>
        <v>0</v>
      </c>
      <c r="E95" s="66" t="n">
        <f aca="false">SUM(E93:E94)</f>
        <v>0</v>
      </c>
      <c r="F95" s="66" t="n">
        <f aca="false">SUM(F93:F94)</f>
        <v>0</v>
      </c>
      <c r="G95" s="66" t="n">
        <f aca="false">SUM(G93:G94)</f>
        <v>0</v>
      </c>
      <c r="H95" s="66" t="n">
        <f aca="false">SUM(H93:H94)</f>
        <v>0</v>
      </c>
      <c r="I95" s="66" t="n">
        <f aca="false">SUM(I93:I94)</f>
        <v>0</v>
      </c>
      <c r="J95" s="66" t="n">
        <f aca="false">SUM(J93:J94)</f>
        <v>0</v>
      </c>
      <c r="K95" s="66" t="n">
        <f aca="false">SUM(K93:K94)</f>
        <v>0</v>
      </c>
      <c r="L95" s="66" t="n">
        <f aca="false">SUM(L93:L94)</f>
        <v>0</v>
      </c>
      <c r="M95" s="66" t="n">
        <f aca="false">SUM(M93:M94)</f>
        <v>0</v>
      </c>
      <c r="N95" s="66" t="n">
        <f aca="false">SUM(N93:N94)</f>
        <v>0</v>
      </c>
      <c r="O95" s="66" t="n">
        <f aca="false">SUM(O93:O94)</f>
        <v>0</v>
      </c>
      <c r="P95" s="66" t="n">
        <f aca="false">SUM(P93:P94)</f>
        <v>0</v>
      </c>
      <c r="Q95" s="76" t="n">
        <f aca="false">SUM(E95:P95)</f>
        <v>0</v>
      </c>
      <c r="R95" s="76" t="n">
        <f aca="false">SUM(R93:R94)</f>
        <v>0</v>
      </c>
      <c r="S95" s="76" t="n">
        <f aca="false">SUM(S93:S94)</f>
        <v>0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5" hidden="false" customHeight="false" outlineLevel="0" collapsed="false">
      <c r="A96" s="53" t="n">
        <v>52505000</v>
      </c>
      <c r="B96" s="0" t="s">
        <v>73</v>
      </c>
      <c r="C96" s="46"/>
      <c r="D96" s="46"/>
      <c r="E96" s="54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2"/>
      <c r="R96" s="52"/>
      <c r="S96" s="52"/>
    </row>
    <row r="97" customFormat="false" ht="15" hidden="false" customHeight="false" outlineLevel="0" collapsed="false">
      <c r="A97" s="59"/>
      <c r="B97" s="31" t="s">
        <v>48</v>
      </c>
      <c r="C97" s="46" t="n">
        <v>0</v>
      </c>
      <c r="D97" s="46" t="n">
        <v>0</v>
      </c>
      <c r="E97" s="60" t="n">
        <v>0</v>
      </c>
      <c r="F97" s="60" t="n">
        <v>0</v>
      </c>
      <c r="G97" s="60" t="n">
        <v>0</v>
      </c>
      <c r="H97" s="60" t="n">
        <v>0</v>
      </c>
      <c r="I97" s="60" t="n">
        <v>0</v>
      </c>
      <c r="J97" s="60" t="n">
        <v>0</v>
      </c>
      <c r="K97" s="60" t="n">
        <v>0</v>
      </c>
      <c r="L97" s="60" t="n">
        <v>0</v>
      </c>
      <c r="M97" s="60" t="n">
        <v>0</v>
      </c>
      <c r="N97" s="60" t="n">
        <v>0</v>
      </c>
      <c r="O97" s="60" t="n">
        <v>0</v>
      </c>
      <c r="P97" s="60" t="n">
        <v>0</v>
      </c>
      <c r="Q97" s="30" t="n">
        <f aca="false">SUM(E97:P97)</f>
        <v>0</v>
      </c>
      <c r="R97" s="61" t="n">
        <f aca="false">ROUND(Q97*1.05,0)</f>
        <v>0</v>
      </c>
      <c r="S97" s="61" t="n">
        <f aca="false">ROUND(R97*1.05,0)</f>
        <v>0</v>
      </c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59"/>
      <c r="B98" s="31" t="s">
        <v>48</v>
      </c>
      <c r="C98" s="62" t="n">
        <v>0</v>
      </c>
      <c r="D98" s="62" t="n">
        <v>0</v>
      </c>
      <c r="E98" s="63" t="n">
        <v>0</v>
      </c>
      <c r="F98" s="63" t="n">
        <v>0</v>
      </c>
      <c r="G98" s="63" t="n">
        <v>0</v>
      </c>
      <c r="H98" s="63" t="n">
        <v>0</v>
      </c>
      <c r="I98" s="63" t="n">
        <v>0</v>
      </c>
      <c r="J98" s="63" t="n">
        <v>0</v>
      </c>
      <c r="K98" s="63" t="n">
        <v>0</v>
      </c>
      <c r="L98" s="63" t="n">
        <v>0</v>
      </c>
      <c r="M98" s="63" t="n">
        <v>0</v>
      </c>
      <c r="N98" s="63" t="n">
        <v>0</v>
      </c>
      <c r="O98" s="63" t="n">
        <v>0</v>
      </c>
      <c r="P98" s="63" t="n">
        <v>0</v>
      </c>
      <c r="Q98" s="64" t="n">
        <f aca="false">SUM(E98:P98)</f>
        <v>0</v>
      </c>
      <c r="R98" s="74" t="n">
        <f aca="false">ROUND(Q98*1.05,0)</f>
        <v>0</v>
      </c>
      <c r="S98" s="74" t="n">
        <f aca="false">ROUND(R98*1.05,0)</f>
        <v>0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</row>
    <row r="99" customFormat="false" ht="13.5" hidden="false" customHeight="true" outlineLevel="0" collapsed="false">
      <c r="A99" s="69"/>
      <c r="B99" s="66" t="s">
        <v>56</v>
      </c>
      <c r="C99" s="75" t="n">
        <f aca="false">SUM(C97:C98)</f>
        <v>0</v>
      </c>
      <c r="D99" s="75" t="n">
        <f aca="false">SUM(D97:D98)</f>
        <v>0</v>
      </c>
      <c r="E99" s="66" t="n">
        <f aca="false">SUM(E97:E98)</f>
        <v>0</v>
      </c>
      <c r="F99" s="66" t="n">
        <f aca="false">SUM(F97:F98)</f>
        <v>0</v>
      </c>
      <c r="G99" s="66" t="n">
        <f aca="false">SUM(G97:G98)</f>
        <v>0</v>
      </c>
      <c r="H99" s="66" t="n">
        <f aca="false">SUM(H97:H98)</f>
        <v>0</v>
      </c>
      <c r="I99" s="66" t="n">
        <f aca="false">SUM(I97:I98)</f>
        <v>0</v>
      </c>
      <c r="J99" s="66" t="n">
        <f aca="false">SUM(J97:J98)</f>
        <v>0</v>
      </c>
      <c r="K99" s="66" t="n">
        <f aca="false">SUM(K97:K98)</f>
        <v>0</v>
      </c>
      <c r="L99" s="66" t="n">
        <f aca="false">SUM(L97:L98)</f>
        <v>0</v>
      </c>
      <c r="M99" s="66" t="n">
        <f aca="false">SUM(M97:M98)</f>
        <v>0</v>
      </c>
      <c r="N99" s="66" t="n">
        <f aca="false">SUM(N97:N98)</f>
        <v>0</v>
      </c>
      <c r="O99" s="66" t="n">
        <f aca="false">SUM(O97:O98)</f>
        <v>0</v>
      </c>
      <c r="P99" s="66" t="n">
        <f aca="false">SUM(P97:P98)</f>
        <v>0</v>
      </c>
      <c r="Q99" s="76" t="n">
        <f aca="false">SUM(E99:P99)</f>
        <v>0</v>
      </c>
      <c r="R99" s="76" t="n">
        <f aca="false">SUM(R97:R98)</f>
        <v>0</v>
      </c>
      <c r="S99" s="76" t="n">
        <f aca="false">SUM(S97:S98)</f>
        <v>0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5" hidden="false" customHeight="false" outlineLevel="0" collapsed="false">
      <c r="A100" s="53" t="n">
        <v>52505500</v>
      </c>
      <c r="B100" s="0" t="s">
        <v>74</v>
      </c>
      <c r="C100" s="46"/>
      <c r="D100" s="46"/>
      <c r="E100" s="54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2"/>
      <c r="R100" s="52"/>
      <c r="S100" s="52"/>
    </row>
    <row r="101" customFormat="false" ht="15" hidden="false" customHeight="false" outlineLevel="0" collapsed="false">
      <c r="A101" s="59"/>
      <c r="B101" s="31" t="s">
        <v>48</v>
      </c>
      <c r="C101" s="46" t="n">
        <v>0</v>
      </c>
      <c r="D101" s="46" t="n">
        <v>0</v>
      </c>
      <c r="E101" s="60" t="n">
        <v>0</v>
      </c>
      <c r="F101" s="60" t="n">
        <v>0</v>
      </c>
      <c r="G101" s="60" t="n">
        <v>0</v>
      </c>
      <c r="H101" s="60" t="n">
        <v>0</v>
      </c>
      <c r="I101" s="60" t="n">
        <v>0</v>
      </c>
      <c r="J101" s="60" t="n">
        <v>0</v>
      </c>
      <c r="K101" s="60" t="n">
        <v>0</v>
      </c>
      <c r="L101" s="60" t="n">
        <v>0</v>
      </c>
      <c r="M101" s="60" t="n">
        <v>0</v>
      </c>
      <c r="N101" s="60" t="n">
        <v>0</v>
      </c>
      <c r="O101" s="60" t="n">
        <v>0</v>
      </c>
      <c r="P101" s="60" t="n">
        <v>0</v>
      </c>
      <c r="Q101" s="30" t="n">
        <f aca="false">SUM(E101:P101)</f>
        <v>0</v>
      </c>
      <c r="R101" s="61" t="n">
        <f aca="false">ROUND(Q101*1.05,0)</f>
        <v>0</v>
      </c>
      <c r="S101" s="61" t="n">
        <f aca="false">ROUND(R101*1.05,0)</f>
        <v>0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59"/>
      <c r="B102" s="31" t="s">
        <v>48</v>
      </c>
      <c r="C102" s="62" t="n">
        <v>0</v>
      </c>
      <c r="D102" s="62" t="n">
        <v>0</v>
      </c>
      <c r="E102" s="63" t="n">
        <v>0</v>
      </c>
      <c r="F102" s="63" t="n">
        <v>0</v>
      </c>
      <c r="G102" s="63" t="n">
        <v>0</v>
      </c>
      <c r="H102" s="63" t="n">
        <v>0</v>
      </c>
      <c r="I102" s="63" t="n">
        <v>0</v>
      </c>
      <c r="J102" s="63" t="n">
        <v>0</v>
      </c>
      <c r="K102" s="63" t="n">
        <v>0</v>
      </c>
      <c r="L102" s="63" t="n">
        <v>0</v>
      </c>
      <c r="M102" s="63" t="n">
        <v>0</v>
      </c>
      <c r="N102" s="63" t="n">
        <v>0</v>
      </c>
      <c r="O102" s="63" t="n">
        <v>0</v>
      </c>
      <c r="P102" s="63" t="n">
        <v>0</v>
      </c>
      <c r="Q102" s="64" t="n">
        <f aca="false">SUM(E102:P102)</f>
        <v>0</v>
      </c>
      <c r="R102" s="74" t="n">
        <f aca="false">ROUND(Q102*1.05,0)</f>
        <v>0</v>
      </c>
      <c r="S102" s="74" t="n">
        <f aca="false">ROUND(R102*1.05,0)</f>
        <v>0</v>
      </c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</row>
    <row r="103" customFormat="false" ht="13.5" hidden="false" customHeight="true" outlineLevel="0" collapsed="false">
      <c r="A103" s="69"/>
      <c r="B103" s="66" t="s">
        <v>56</v>
      </c>
      <c r="C103" s="75" t="n">
        <f aca="false">SUM(C101:C102)</f>
        <v>0</v>
      </c>
      <c r="D103" s="75" t="n">
        <f aca="false">SUM(D101:D102)</f>
        <v>0</v>
      </c>
      <c r="E103" s="66" t="n">
        <f aca="false">SUM(E101:E102)</f>
        <v>0</v>
      </c>
      <c r="F103" s="66" t="n">
        <f aca="false">SUM(F101:F102)</f>
        <v>0</v>
      </c>
      <c r="G103" s="66" t="n">
        <f aca="false">SUM(G101:G102)</f>
        <v>0</v>
      </c>
      <c r="H103" s="66" t="n">
        <f aca="false">SUM(H101:H102)</f>
        <v>0</v>
      </c>
      <c r="I103" s="66" t="n">
        <f aca="false">SUM(I101:I102)</f>
        <v>0</v>
      </c>
      <c r="J103" s="66" t="n">
        <f aca="false">SUM(J101:J102)</f>
        <v>0</v>
      </c>
      <c r="K103" s="66" t="n">
        <f aca="false">SUM(K101:K102)</f>
        <v>0</v>
      </c>
      <c r="L103" s="66" t="n">
        <f aca="false">SUM(L101:L102)</f>
        <v>0</v>
      </c>
      <c r="M103" s="66" t="n">
        <f aca="false">SUM(M101:M102)</f>
        <v>0</v>
      </c>
      <c r="N103" s="66" t="n">
        <f aca="false">SUM(N101:N102)</f>
        <v>0</v>
      </c>
      <c r="O103" s="66" t="n">
        <f aca="false">SUM(O101:O102)</f>
        <v>0</v>
      </c>
      <c r="P103" s="66" t="n">
        <f aca="false">SUM(P101:P102)</f>
        <v>0</v>
      </c>
      <c r="Q103" s="76" t="n">
        <f aca="false">SUM(E103:P103)</f>
        <v>0</v>
      </c>
      <c r="R103" s="76" t="n">
        <f aca="false">SUM(R101:R102)</f>
        <v>0</v>
      </c>
      <c r="S103" s="76" t="n">
        <f aca="false">SUM(S101:S102)</f>
        <v>0</v>
      </c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" hidden="false" customHeight="false" outlineLevel="0" collapsed="false">
      <c r="A104" s="53" t="n">
        <v>52506000</v>
      </c>
      <c r="B104" s="0" t="s">
        <v>75</v>
      </c>
      <c r="C104" s="46"/>
      <c r="D104" s="46"/>
      <c r="E104" s="54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2"/>
      <c r="R104" s="52"/>
      <c r="S104" s="52"/>
    </row>
    <row r="105" customFormat="false" ht="15" hidden="false" customHeight="false" outlineLevel="0" collapsed="false">
      <c r="A105" s="59"/>
      <c r="B105" s="31" t="s">
        <v>48</v>
      </c>
      <c r="C105" s="46" t="n">
        <v>0</v>
      </c>
      <c r="D105" s="46" t="n">
        <v>0</v>
      </c>
      <c r="E105" s="60" t="n">
        <v>0</v>
      </c>
      <c r="F105" s="60" t="n">
        <v>0</v>
      </c>
      <c r="G105" s="60" t="n">
        <v>0</v>
      </c>
      <c r="H105" s="60" t="n">
        <v>0</v>
      </c>
      <c r="I105" s="60" t="n">
        <v>0</v>
      </c>
      <c r="J105" s="60" t="n">
        <v>0</v>
      </c>
      <c r="K105" s="60" t="n">
        <v>0</v>
      </c>
      <c r="L105" s="60" t="n">
        <v>0</v>
      </c>
      <c r="M105" s="60" t="n">
        <v>0</v>
      </c>
      <c r="N105" s="60" t="n">
        <v>0</v>
      </c>
      <c r="O105" s="60" t="n">
        <v>0</v>
      </c>
      <c r="P105" s="60" t="n">
        <v>0</v>
      </c>
      <c r="Q105" s="30" t="n">
        <f aca="false">SUM(E105:P105)</f>
        <v>0</v>
      </c>
      <c r="R105" s="61" t="n">
        <f aca="false">ROUND(Q105*1.05,0)</f>
        <v>0</v>
      </c>
      <c r="S105" s="61" t="n">
        <f aca="false">ROUND(R105*1.05,0)</f>
        <v>0</v>
      </c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59"/>
      <c r="B106" s="31" t="s">
        <v>48</v>
      </c>
      <c r="C106" s="62" t="n">
        <v>0</v>
      </c>
      <c r="D106" s="62" t="n">
        <v>0</v>
      </c>
      <c r="E106" s="63" t="n">
        <v>0</v>
      </c>
      <c r="F106" s="63" t="n">
        <v>0</v>
      </c>
      <c r="G106" s="63" t="n">
        <v>0</v>
      </c>
      <c r="H106" s="63" t="n">
        <v>0</v>
      </c>
      <c r="I106" s="63" t="n">
        <v>0</v>
      </c>
      <c r="J106" s="63" t="n">
        <v>0</v>
      </c>
      <c r="K106" s="63" t="n">
        <v>0</v>
      </c>
      <c r="L106" s="63" t="n">
        <v>0</v>
      </c>
      <c r="M106" s="63" t="n">
        <v>0</v>
      </c>
      <c r="N106" s="63" t="n">
        <v>0</v>
      </c>
      <c r="O106" s="63" t="n">
        <v>0</v>
      </c>
      <c r="P106" s="63" t="n">
        <v>0</v>
      </c>
      <c r="Q106" s="64" t="n">
        <f aca="false">SUM(E106:P106)</f>
        <v>0</v>
      </c>
      <c r="R106" s="74" t="n">
        <f aca="false">ROUND(Q106*1.05,0)</f>
        <v>0</v>
      </c>
      <c r="S106" s="74" t="n">
        <f aca="false">ROUND(R106*1.05,0)</f>
        <v>0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</row>
    <row r="107" customFormat="false" ht="13.5" hidden="false" customHeight="true" outlineLevel="0" collapsed="false">
      <c r="A107" s="69"/>
      <c r="B107" s="66" t="s">
        <v>56</v>
      </c>
      <c r="C107" s="75" t="n">
        <f aca="false">SUM(C105:C106)</f>
        <v>0</v>
      </c>
      <c r="D107" s="75" t="n">
        <f aca="false">SUM(D105:D106)</f>
        <v>0</v>
      </c>
      <c r="E107" s="66" t="n">
        <f aca="false">SUM(E105:E106)</f>
        <v>0</v>
      </c>
      <c r="F107" s="66" t="n">
        <f aca="false">SUM(F105:F106)</f>
        <v>0</v>
      </c>
      <c r="G107" s="66" t="n">
        <f aca="false">SUM(G105:G106)</f>
        <v>0</v>
      </c>
      <c r="H107" s="66" t="n">
        <f aca="false">SUM(H105:H106)</f>
        <v>0</v>
      </c>
      <c r="I107" s="66" t="n">
        <f aca="false">SUM(I105:I106)</f>
        <v>0</v>
      </c>
      <c r="J107" s="66" t="n">
        <f aca="false">SUM(J105:J106)</f>
        <v>0</v>
      </c>
      <c r="K107" s="66" t="n">
        <f aca="false">SUM(K105:K106)</f>
        <v>0</v>
      </c>
      <c r="L107" s="66" t="n">
        <f aca="false">SUM(L105:L106)</f>
        <v>0</v>
      </c>
      <c r="M107" s="66" t="n">
        <f aca="false">SUM(M105:M106)</f>
        <v>0</v>
      </c>
      <c r="N107" s="66" t="n">
        <f aca="false">SUM(N105:N106)</f>
        <v>0</v>
      </c>
      <c r="O107" s="66" t="n">
        <f aca="false">SUM(O105:O106)</f>
        <v>0</v>
      </c>
      <c r="P107" s="66" t="n">
        <f aca="false">SUM(P105:P106)</f>
        <v>0</v>
      </c>
      <c r="Q107" s="76" t="n">
        <f aca="false">SUM(E107:P107)</f>
        <v>0</v>
      </c>
      <c r="R107" s="76" t="n">
        <f aca="false">SUM(R105:R106)</f>
        <v>0</v>
      </c>
      <c r="S107" s="76" t="n">
        <f aca="false">SUM(S105:S106)</f>
        <v>0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5" hidden="false" customHeight="false" outlineLevel="0" collapsed="false">
      <c r="A108" s="53" t="n">
        <v>52506500</v>
      </c>
      <c r="B108" s="0" t="s">
        <v>76</v>
      </c>
      <c r="C108" s="61"/>
      <c r="D108" s="61"/>
      <c r="E108" s="86"/>
      <c r="F108" s="86"/>
      <c r="G108" s="86"/>
      <c r="H108" s="86"/>
      <c r="I108" s="86"/>
      <c r="J108" s="86"/>
      <c r="K108" s="86"/>
      <c r="L108" s="86"/>
      <c r="M108" s="55"/>
      <c r="N108" s="55"/>
      <c r="O108" s="55"/>
      <c r="P108" s="55"/>
      <c r="Q108" s="52"/>
      <c r="R108" s="52"/>
      <c r="S108" s="52"/>
    </row>
    <row r="109" customFormat="false" ht="15" hidden="false" customHeight="false" outlineLevel="0" collapsed="false">
      <c r="A109" s="59"/>
      <c r="B109" s="31" t="s">
        <v>48</v>
      </c>
      <c r="C109" s="46" t="n">
        <v>0</v>
      </c>
      <c r="D109" s="46" t="n">
        <v>0</v>
      </c>
      <c r="E109" s="60" t="n">
        <v>0</v>
      </c>
      <c r="F109" s="60" t="n">
        <v>0</v>
      </c>
      <c r="G109" s="60" t="n">
        <v>0</v>
      </c>
      <c r="H109" s="60" t="n">
        <v>0</v>
      </c>
      <c r="I109" s="60" t="n">
        <v>0</v>
      </c>
      <c r="J109" s="60" t="n">
        <v>0</v>
      </c>
      <c r="K109" s="60" t="n">
        <v>0</v>
      </c>
      <c r="L109" s="60" t="n">
        <v>0</v>
      </c>
      <c r="M109" s="60" t="n">
        <v>0</v>
      </c>
      <c r="N109" s="60" t="n">
        <v>0</v>
      </c>
      <c r="O109" s="60" t="n">
        <v>0</v>
      </c>
      <c r="P109" s="60" t="n">
        <v>0</v>
      </c>
      <c r="Q109" s="30" t="n">
        <f aca="false">SUM(E109:P109)</f>
        <v>0</v>
      </c>
      <c r="R109" s="61" t="n">
        <f aca="false">ROUND(Q109*1.05,0)</f>
        <v>0</v>
      </c>
      <c r="S109" s="61" t="n">
        <f aca="false">ROUND(R109*1.05,0)</f>
        <v>0</v>
      </c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customFormat="false" ht="15" hidden="false" customHeight="false" outlineLevel="0" collapsed="false">
      <c r="A110" s="59"/>
      <c r="B110" s="31" t="s">
        <v>48</v>
      </c>
      <c r="C110" s="62" t="n">
        <v>0</v>
      </c>
      <c r="D110" s="62" t="n">
        <v>0</v>
      </c>
      <c r="E110" s="63" t="n">
        <v>0</v>
      </c>
      <c r="F110" s="63" t="n">
        <v>0</v>
      </c>
      <c r="G110" s="63" t="n">
        <v>0</v>
      </c>
      <c r="H110" s="63" t="n">
        <v>0</v>
      </c>
      <c r="I110" s="63" t="n">
        <v>0</v>
      </c>
      <c r="J110" s="63" t="n">
        <v>0</v>
      </c>
      <c r="K110" s="63" t="n">
        <v>0</v>
      </c>
      <c r="L110" s="63" t="n">
        <v>0</v>
      </c>
      <c r="M110" s="63" t="n">
        <v>0</v>
      </c>
      <c r="N110" s="63" t="n">
        <v>0</v>
      </c>
      <c r="O110" s="63" t="n">
        <v>0</v>
      </c>
      <c r="P110" s="63" t="n">
        <v>0</v>
      </c>
      <c r="Q110" s="64" t="n">
        <f aca="false">SUM(E110:P110)</f>
        <v>0</v>
      </c>
      <c r="R110" s="74" t="n">
        <f aca="false">ROUND(Q110*1.05,0)</f>
        <v>0</v>
      </c>
      <c r="S110" s="74" t="n">
        <f aca="false">ROUND(R110*1.05,0)</f>
        <v>0</v>
      </c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69"/>
      <c r="B111" s="66" t="s">
        <v>56</v>
      </c>
      <c r="C111" s="75" t="n">
        <f aca="false">SUM(C109:C110)</f>
        <v>0</v>
      </c>
      <c r="D111" s="75" t="n">
        <f aca="false">SUM(D109:D110)</f>
        <v>0</v>
      </c>
      <c r="E111" s="66" t="n">
        <f aca="false">SUM(E109:E110)</f>
        <v>0</v>
      </c>
      <c r="F111" s="66" t="n">
        <f aca="false">SUM(F109:F110)</f>
        <v>0</v>
      </c>
      <c r="G111" s="66" t="n">
        <f aca="false">SUM(G109:G110)</f>
        <v>0</v>
      </c>
      <c r="H111" s="66" t="n">
        <f aca="false">SUM(H109:H110)</f>
        <v>0</v>
      </c>
      <c r="I111" s="66" t="n">
        <f aca="false">SUM(I109:I110)</f>
        <v>0</v>
      </c>
      <c r="J111" s="66" t="n">
        <f aca="false">SUM(J109:J110)</f>
        <v>0</v>
      </c>
      <c r="K111" s="66" t="n">
        <f aca="false">SUM(K109:K110)</f>
        <v>0</v>
      </c>
      <c r="L111" s="66" t="n">
        <f aca="false">SUM(L109:L110)</f>
        <v>0</v>
      </c>
      <c r="M111" s="66" t="n">
        <f aca="false">SUM(M109:M110)</f>
        <v>0</v>
      </c>
      <c r="N111" s="66" t="n">
        <f aca="false">SUM(N109:N110)</f>
        <v>0</v>
      </c>
      <c r="O111" s="66" t="n">
        <f aca="false">SUM(O109:O110)</f>
        <v>0</v>
      </c>
      <c r="P111" s="66" t="n">
        <f aca="false">SUM(P109:P110)</f>
        <v>0</v>
      </c>
      <c r="Q111" s="76" t="n">
        <f aca="false">SUM(E111:P111)</f>
        <v>0</v>
      </c>
      <c r="R111" s="76" t="n">
        <f aca="false">SUM(R109:R110)</f>
        <v>0</v>
      </c>
      <c r="S111" s="76" t="n">
        <f aca="false">SUM(S109:S110)</f>
        <v>0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  <c r="IW111" s="66"/>
    </row>
    <row r="112" customFormat="false" ht="15" hidden="false" customHeight="false" outlineLevel="0" collapsed="false">
      <c r="A112" s="53" t="n">
        <v>52507000</v>
      </c>
      <c r="B112" s="0" t="s">
        <v>77</v>
      </c>
      <c r="C112" s="46"/>
      <c r="D112" s="46"/>
      <c r="E112" s="54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2"/>
      <c r="R112" s="52"/>
      <c r="S112" s="52"/>
    </row>
    <row r="113" customFormat="false" ht="15" hidden="false" customHeight="false" outlineLevel="0" collapsed="false">
      <c r="A113" s="59"/>
      <c r="B113" s="31" t="s">
        <v>48</v>
      </c>
      <c r="C113" s="46" t="n">
        <v>0</v>
      </c>
      <c r="D113" s="46" t="n">
        <v>0</v>
      </c>
      <c r="E113" s="60" t="n">
        <v>0</v>
      </c>
      <c r="F113" s="60" t="n">
        <v>0</v>
      </c>
      <c r="G113" s="60" t="n">
        <v>0</v>
      </c>
      <c r="H113" s="60" t="n">
        <v>0</v>
      </c>
      <c r="I113" s="60" t="n">
        <v>0</v>
      </c>
      <c r="J113" s="60" t="n">
        <v>0</v>
      </c>
      <c r="K113" s="60" t="n">
        <v>0</v>
      </c>
      <c r="L113" s="60" t="n">
        <v>0</v>
      </c>
      <c r="M113" s="60" t="n">
        <v>0</v>
      </c>
      <c r="N113" s="60" t="n">
        <v>0</v>
      </c>
      <c r="O113" s="60" t="n">
        <v>0</v>
      </c>
      <c r="P113" s="60" t="n">
        <v>0</v>
      </c>
      <c r="Q113" s="30" t="n">
        <f aca="false">SUM(E113:P113)</f>
        <v>0</v>
      </c>
      <c r="R113" s="61" t="n">
        <f aca="false">ROUND(Q113*1.05,0)</f>
        <v>0</v>
      </c>
      <c r="S113" s="61" t="n">
        <f aca="false">ROUND(R113*1.05,0)</f>
        <v>0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59"/>
      <c r="B114" s="31" t="s">
        <v>48</v>
      </c>
      <c r="C114" s="62" t="n">
        <v>0</v>
      </c>
      <c r="D114" s="62" t="n">
        <v>0</v>
      </c>
      <c r="E114" s="63" t="n">
        <v>0</v>
      </c>
      <c r="F114" s="63" t="n">
        <v>0</v>
      </c>
      <c r="G114" s="63" t="n">
        <v>0</v>
      </c>
      <c r="H114" s="63" t="n">
        <v>0</v>
      </c>
      <c r="I114" s="63" t="n">
        <v>0</v>
      </c>
      <c r="J114" s="63" t="n">
        <v>0</v>
      </c>
      <c r="K114" s="63" t="n">
        <v>0</v>
      </c>
      <c r="L114" s="63" t="n">
        <v>0</v>
      </c>
      <c r="M114" s="63" t="n">
        <v>0</v>
      </c>
      <c r="N114" s="63" t="n">
        <v>0</v>
      </c>
      <c r="O114" s="63" t="n">
        <v>0</v>
      </c>
      <c r="P114" s="63" t="n">
        <v>0</v>
      </c>
      <c r="Q114" s="64" t="n">
        <f aca="false">SUM(E114:P114)</f>
        <v>0</v>
      </c>
      <c r="R114" s="74" t="n">
        <f aca="false">ROUND(Q114*1.05,0)</f>
        <v>0</v>
      </c>
      <c r="S114" s="74" t="n">
        <f aca="false">ROUND(R114*1.05,0)</f>
        <v>0</v>
      </c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customFormat="false" ht="15" hidden="false" customHeight="false" outlineLevel="0" collapsed="false">
      <c r="A115" s="69"/>
      <c r="B115" s="66" t="s">
        <v>56</v>
      </c>
      <c r="C115" s="75" t="n">
        <f aca="false">SUM(C113:C114)</f>
        <v>0</v>
      </c>
      <c r="D115" s="75" t="n">
        <f aca="false">SUM(D113:D114)</f>
        <v>0</v>
      </c>
      <c r="E115" s="66" t="n">
        <f aca="false">SUM(E113:E114)</f>
        <v>0</v>
      </c>
      <c r="F115" s="66" t="n">
        <f aca="false">SUM(F113:F114)</f>
        <v>0</v>
      </c>
      <c r="G115" s="66" t="n">
        <f aca="false">SUM(G113:G114)</f>
        <v>0</v>
      </c>
      <c r="H115" s="66" t="n">
        <f aca="false">SUM(H113:H114)</f>
        <v>0</v>
      </c>
      <c r="I115" s="66" t="n">
        <f aca="false">SUM(I113:I114)</f>
        <v>0</v>
      </c>
      <c r="J115" s="66" t="n">
        <f aca="false">SUM(J113:J114)</f>
        <v>0</v>
      </c>
      <c r="K115" s="66" t="n">
        <f aca="false">SUM(K113:K114)</f>
        <v>0</v>
      </c>
      <c r="L115" s="66" t="n">
        <f aca="false">SUM(L113:L114)</f>
        <v>0</v>
      </c>
      <c r="M115" s="66" t="n">
        <f aca="false">SUM(M113:M114)</f>
        <v>0</v>
      </c>
      <c r="N115" s="66" t="n">
        <f aca="false">SUM(N113:N114)</f>
        <v>0</v>
      </c>
      <c r="O115" s="66" t="n">
        <f aca="false">SUM(O113:O114)</f>
        <v>0</v>
      </c>
      <c r="P115" s="66" t="n">
        <f aca="false">SUM(P113:P114)</f>
        <v>0</v>
      </c>
      <c r="Q115" s="76" t="n">
        <f aca="false">SUM(E115:P115)</f>
        <v>0</v>
      </c>
      <c r="R115" s="76" t="n">
        <f aca="false">SUM(R113:R114)</f>
        <v>0</v>
      </c>
      <c r="S115" s="76" t="n">
        <f aca="false">SUM(S113:S114)</f>
        <v>0</v>
      </c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</row>
    <row r="116" customFormat="false" ht="15" hidden="false" customHeight="false" outlineLevel="0" collapsed="false">
      <c r="A116" s="53" t="n">
        <v>52507100</v>
      </c>
      <c r="B116" s="0" t="s">
        <v>78</v>
      </c>
      <c r="C116" s="46"/>
      <c r="D116" s="46"/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2"/>
      <c r="R116" s="52"/>
      <c r="S116" s="52"/>
    </row>
    <row r="117" customFormat="false" ht="15" hidden="false" customHeight="false" outlineLevel="0" collapsed="false">
      <c r="A117" s="59"/>
      <c r="B117" s="31" t="s">
        <v>48</v>
      </c>
      <c r="C117" s="46" t="n">
        <v>0</v>
      </c>
      <c r="D117" s="46" t="n">
        <v>0</v>
      </c>
      <c r="E117" s="60" t="n">
        <v>0</v>
      </c>
      <c r="F117" s="60" t="n">
        <v>0</v>
      </c>
      <c r="G117" s="60" t="n">
        <v>0</v>
      </c>
      <c r="H117" s="60" t="n">
        <v>0</v>
      </c>
      <c r="I117" s="60" t="n">
        <v>0</v>
      </c>
      <c r="J117" s="60" t="n">
        <v>0</v>
      </c>
      <c r="K117" s="60" t="n">
        <v>0</v>
      </c>
      <c r="L117" s="60" t="n">
        <v>0</v>
      </c>
      <c r="M117" s="60" t="n">
        <v>0</v>
      </c>
      <c r="N117" s="60" t="n">
        <v>0</v>
      </c>
      <c r="O117" s="60" t="n">
        <v>0</v>
      </c>
      <c r="P117" s="60" t="n">
        <v>0</v>
      </c>
      <c r="Q117" s="30" t="n">
        <f aca="false">SUM(E117:P117)</f>
        <v>0</v>
      </c>
      <c r="R117" s="61" t="n">
        <f aca="false">ROUND(Q117*1.05,0)</f>
        <v>0</v>
      </c>
      <c r="S117" s="61" t="n">
        <f aca="false">ROUND(R117*1.05,0)</f>
        <v>0</v>
      </c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customFormat="false" ht="15" hidden="false" customHeight="false" outlineLevel="0" collapsed="false">
      <c r="A118" s="59"/>
      <c r="B118" s="31" t="s">
        <v>48</v>
      </c>
      <c r="C118" s="62" t="n">
        <v>0</v>
      </c>
      <c r="D118" s="62" t="n">
        <v>0</v>
      </c>
      <c r="E118" s="63" t="n">
        <v>0</v>
      </c>
      <c r="F118" s="63" t="n">
        <v>0</v>
      </c>
      <c r="G118" s="63" t="n">
        <v>0</v>
      </c>
      <c r="H118" s="63" t="n">
        <v>0</v>
      </c>
      <c r="I118" s="63" t="n">
        <v>0</v>
      </c>
      <c r="J118" s="63" t="n">
        <v>0</v>
      </c>
      <c r="K118" s="63" t="n">
        <v>0</v>
      </c>
      <c r="L118" s="63" t="n">
        <v>0</v>
      </c>
      <c r="M118" s="63" t="n">
        <v>0</v>
      </c>
      <c r="N118" s="63" t="n">
        <v>0</v>
      </c>
      <c r="O118" s="63" t="n">
        <v>0</v>
      </c>
      <c r="P118" s="63" t="n">
        <v>0</v>
      </c>
      <c r="Q118" s="64" t="n">
        <f aca="false">SUM(E118:P118)</f>
        <v>0</v>
      </c>
      <c r="R118" s="74" t="n">
        <f aca="false">ROUND(Q118*1.05,0)</f>
        <v>0</v>
      </c>
      <c r="S118" s="74" t="n">
        <f aca="false">ROUND(R118*1.05,0)</f>
        <v>0</v>
      </c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customFormat="false" ht="15" hidden="false" customHeight="false" outlineLevel="0" collapsed="false">
      <c r="A119" s="69"/>
      <c r="B119" s="66" t="s">
        <v>56</v>
      </c>
      <c r="C119" s="75" t="n">
        <f aca="false">SUM(C117:C118)</f>
        <v>0</v>
      </c>
      <c r="D119" s="75" t="n">
        <f aca="false">SUM(D117:D118)</f>
        <v>0</v>
      </c>
      <c r="E119" s="66" t="n">
        <f aca="false">SUM(E117:E118)</f>
        <v>0</v>
      </c>
      <c r="F119" s="66" t="n">
        <f aca="false">SUM(F117:F118)</f>
        <v>0</v>
      </c>
      <c r="G119" s="66" t="n">
        <f aca="false">SUM(G117:G118)</f>
        <v>0</v>
      </c>
      <c r="H119" s="66" t="n">
        <f aca="false">SUM(H117:H118)</f>
        <v>0</v>
      </c>
      <c r="I119" s="66" t="n">
        <f aca="false">SUM(I117:I118)</f>
        <v>0</v>
      </c>
      <c r="J119" s="66" t="n">
        <f aca="false">SUM(J117:J118)</f>
        <v>0</v>
      </c>
      <c r="K119" s="66" t="n">
        <f aca="false">SUM(K117:K118)</f>
        <v>0</v>
      </c>
      <c r="L119" s="66" t="n">
        <f aca="false">SUM(L117:L118)</f>
        <v>0</v>
      </c>
      <c r="M119" s="66" t="n">
        <f aca="false">SUM(M117:M118)</f>
        <v>0</v>
      </c>
      <c r="N119" s="66" t="n">
        <f aca="false">SUM(N117:N118)</f>
        <v>0</v>
      </c>
      <c r="O119" s="66" t="n">
        <f aca="false">SUM(O117:O118)</f>
        <v>0</v>
      </c>
      <c r="P119" s="66" t="n">
        <f aca="false">SUM(P117:P118)</f>
        <v>0</v>
      </c>
      <c r="Q119" s="76" t="n">
        <f aca="false">SUM(E119:P119)</f>
        <v>0</v>
      </c>
      <c r="R119" s="76" t="n">
        <f aca="false">SUM(R117:R118)</f>
        <v>0</v>
      </c>
      <c r="S119" s="76" t="n">
        <f aca="false">SUM(S117:S118)</f>
        <v>0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  <c r="IW119" s="66"/>
    </row>
    <row r="120" customFormat="false" ht="15" hidden="false" customHeight="false" outlineLevel="0" collapsed="false">
      <c r="A120" s="53" t="n">
        <v>52507300</v>
      </c>
      <c r="B120" s="0" t="s">
        <v>79</v>
      </c>
      <c r="C120" s="46"/>
      <c r="D120" s="46"/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2"/>
      <c r="R120" s="52"/>
      <c r="S120" s="52"/>
    </row>
    <row r="121" customFormat="false" ht="15" hidden="false" customHeight="false" outlineLevel="0" collapsed="false">
      <c r="A121" s="59"/>
      <c r="B121" s="31" t="s">
        <v>48</v>
      </c>
      <c r="C121" s="46" t="n">
        <v>0</v>
      </c>
      <c r="D121" s="46" t="n">
        <v>0</v>
      </c>
      <c r="E121" s="60" t="n">
        <v>0</v>
      </c>
      <c r="F121" s="60" t="n">
        <v>0</v>
      </c>
      <c r="G121" s="60" t="n">
        <v>0</v>
      </c>
      <c r="H121" s="60" t="n">
        <v>0</v>
      </c>
      <c r="I121" s="60" t="n">
        <v>0</v>
      </c>
      <c r="J121" s="60" t="n">
        <v>0</v>
      </c>
      <c r="K121" s="60" t="n">
        <v>0</v>
      </c>
      <c r="L121" s="60" t="n">
        <v>0</v>
      </c>
      <c r="M121" s="60" t="n">
        <v>0</v>
      </c>
      <c r="N121" s="60" t="n">
        <v>0</v>
      </c>
      <c r="O121" s="60" t="n">
        <v>0</v>
      </c>
      <c r="P121" s="60" t="n">
        <v>0</v>
      </c>
      <c r="Q121" s="30" t="n">
        <f aca="false">SUM(E121:P121)</f>
        <v>0</v>
      </c>
      <c r="R121" s="61" t="n">
        <f aca="false">ROUND(Q121*1.05,0)</f>
        <v>0</v>
      </c>
      <c r="S121" s="61" t="n">
        <f aca="false">ROUND(R121*1.05,0)</f>
        <v>0</v>
      </c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59"/>
      <c r="B122" s="31" t="s">
        <v>48</v>
      </c>
      <c r="C122" s="62" t="n">
        <v>0</v>
      </c>
      <c r="D122" s="62" t="n">
        <v>0</v>
      </c>
      <c r="E122" s="63" t="n">
        <v>0</v>
      </c>
      <c r="F122" s="63" t="n">
        <v>0</v>
      </c>
      <c r="G122" s="63" t="n">
        <v>0</v>
      </c>
      <c r="H122" s="63" t="n">
        <v>0</v>
      </c>
      <c r="I122" s="63" t="n">
        <v>0</v>
      </c>
      <c r="J122" s="63" t="n">
        <v>0</v>
      </c>
      <c r="K122" s="63" t="n">
        <v>0</v>
      </c>
      <c r="L122" s="63" t="n">
        <v>0</v>
      </c>
      <c r="M122" s="63" t="n">
        <v>0</v>
      </c>
      <c r="N122" s="63" t="n">
        <v>0</v>
      </c>
      <c r="O122" s="63" t="n">
        <v>0</v>
      </c>
      <c r="P122" s="63" t="n">
        <v>0</v>
      </c>
      <c r="Q122" s="64" t="n">
        <f aca="false">SUM(E122:P122)</f>
        <v>0</v>
      </c>
      <c r="R122" s="74" t="n">
        <f aca="false">ROUND(Q122*1.05,0)</f>
        <v>0</v>
      </c>
      <c r="S122" s="74" t="n">
        <f aca="false">ROUND(R122*1.05,0)</f>
        <v>0</v>
      </c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customFormat="false" ht="15" hidden="false" customHeight="false" outlineLevel="0" collapsed="false">
      <c r="A123" s="69"/>
      <c r="B123" s="66" t="s">
        <v>56</v>
      </c>
      <c r="C123" s="75" t="n">
        <f aca="false">SUM(C121:C122)</f>
        <v>0</v>
      </c>
      <c r="D123" s="75" t="n">
        <f aca="false">SUM(D121:D122)</f>
        <v>0</v>
      </c>
      <c r="E123" s="66" t="n">
        <f aca="false">SUM(E121:E122)</f>
        <v>0</v>
      </c>
      <c r="F123" s="66" t="n">
        <f aca="false">SUM(F121:F122)</f>
        <v>0</v>
      </c>
      <c r="G123" s="66" t="n">
        <f aca="false">SUM(G121:G122)</f>
        <v>0</v>
      </c>
      <c r="H123" s="66" t="n">
        <f aca="false">SUM(H121:H122)</f>
        <v>0</v>
      </c>
      <c r="I123" s="66" t="n">
        <f aca="false">SUM(I121:I122)</f>
        <v>0</v>
      </c>
      <c r="J123" s="66" t="n">
        <f aca="false">SUM(J121:J122)</f>
        <v>0</v>
      </c>
      <c r="K123" s="66" t="n">
        <f aca="false">SUM(K121:K122)</f>
        <v>0</v>
      </c>
      <c r="L123" s="66" t="n">
        <f aca="false">SUM(L121:L122)</f>
        <v>0</v>
      </c>
      <c r="M123" s="66" t="n">
        <f aca="false">SUM(M121:M122)</f>
        <v>0</v>
      </c>
      <c r="N123" s="66" t="n">
        <f aca="false">SUM(N121:N122)</f>
        <v>0</v>
      </c>
      <c r="O123" s="66" t="n">
        <f aca="false">SUM(O121:O122)</f>
        <v>0</v>
      </c>
      <c r="P123" s="66" t="n">
        <f aca="false">SUM(P121:P122)</f>
        <v>0</v>
      </c>
      <c r="Q123" s="76" t="n">
        <f aca="false">SUM(E123:P123)</f>
        <v>0</v>
      </c>
      <c r="R123" s="76" t="n">
        <f aca="false">SUM(R121:R122)</f>
        <v>0</v>
      </c>
      <c r="S123" s="76" t="n">
        <f aca="false">SUM(S121:S122)</f>
        <v>0</v>
      </c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  <c r="IW123" s="66"/>
    </row>
    <row r="124" customFormat="false" ht="15" hidden="false" customHeight="false" outlineLevel="0" collapsed="false">
      <c r="A124" s="53" t="n">
        <v>52507400</v>
      </c>
      <c r="B124" s="0" t="s">
        <v>80</v>
      </c>
      <c r="C124" s="46"/>
      <c r="D124" s="46"/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2"/>
      <c r="R124" s="52"/>
      <c r="S124" s="52"/>
    </row>
    <row r="125" customFormat="false" ht="15" hidden="false" customHeight="false" outlineLevel="0" collapsed="false">
      <c r="A125" s="59"/>
      <c r="B125" s="31" t="s">
        <v>48</v>
      </c>
      <c r="C125" s="46" t="n">
        <v>0</v>
      </c>
      <c r="D125" s="46" t="n">
        <v>0</v>
      </c>
      <c r="E125" s="60" t="n">
        <v>0</v>
      </c>
      <c r="F125" s="60" t="n">
        <v>0</v>
      </c>
      <c r="G125" s="60" t="n">
        <v>0</v>
      </c>
      <c r="H125" s="60" t="n">
        <v>0</v>
      </c>
      <c r="I125" s="60" t="n">
        <v>0</v>
      </c>
      <c r="J125" s="60" t="n">
        <v>0</v>
      </c>
      <c r="K125" s="60" t="n">
        <v>0</v>
      </c>
      <c r="L125" s="60" t="n">
        <v>0</v>
      </c>
      <c r="M125" s="60" t="n">
        <v>0</v>
      </c>
      <c r="N125" s="60" t="n">
        <v>0</v>
      </c>
      <c r="O125" s="60" t="n">
        <v>0</v>
      </c>
      <c r="P125" s="60" t="n">
        <v>0</v>
      </c>
      <c r="Q125" s="30" t="n">
        <f aca="false">SUM(E125:P125)</f>
        <v>0</v>
      </c>
      <c r="R125" s="61" t="n">
        <f aca="false">ROUND(Q125*1.05,0)</f>
        <v>0</v>
      </c>
      <c r="S125" s="61" t="n">
        <f aca="false">ROUND(R125*1.05,0)</f>
        <v>0</v>
      </c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customFormat="false" ht="15" hidden="false" customHeight="false" outlineLevel="0" collapsed="false">
      <c r="A126" s="59"/>
      <c r="B126" s="31" t="s">
        <v>48</v>
      </c>
      <c r="C126" s="62" t="n">
        <v>0</v>
      </c>
      <c r="D126" s="62" t="n">
        <v>0</v>
      </c>
      <c r="E126" s="63" t="n">
        <v>0</v>
      </c>
      <c r="F126" s="63" t="n">
        <v>0</v>
      </c>
      <c r="G126" s="63" t="n">
        <v>0</v>
      </c>
      <c r="H126" s="63" t="n">
        <v>0</v>
      </c>
      <c r="I126" s="63" t="n">
        <v>0</v>
      </c>
      <c r="J126" s="63" t="n">
        <v>0</v>
      </c>
      <c r="K126" s="63" t="n">
        <v>0</v>
      </c>
      <c r="L126" s="63" t="n">
        <v>0</v>
      </c>
      <c r="M126" s="63" t="n">
        <v>0</v>
      </c>
      <c r="N126" s="63" t="n">
        <v>0</v>
      </c>
      <c r="O126" s="63" t="n">
        <v>0</v>
      </c>
      <c r="P126" s="63" t="n">
        <v>0</v>
      </c>
      <c r="Q126" s="64" t="n">
        <f aca="false">SUM(E126:P126)</f>
        <v>0</v>
      </c>
      <c r="R126" s="74" t="n">
        <f aca="false">ROUND(Q126*1.05,0)</f>
        <v>0</v>
      </c>
      <c r="S126" s="74" t="n">
        <f aca="false">ROUND(R126*1.05,0)</f>
        <v>0</v>
      </c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</row>
    <row r="127" customFormat="false" ht="15" hidden="false" customHeight="false" outlineLevel="0" collapsed="false">
      <c r="A127" s="69"/>
      <c r="B127" s="66" t="s">
        <v>56</v>
      </c>
      <c r="C127" s="75" t="n">
        <f aca="false">SUM(C125:C126)</f>
        <v>0</v>
      </c>
      <c r="D127" s="75" t="n">
        <f aca="false">SUM(D125:D126)</f>
        <v>0</v>
      </c>
      <c r="E127" s="66" t="n">
        <f aca="false">SUM(E125:E126)</f>
        <v>0</v>
      </c>
      <c r="F127" s="66" t="n">
        <f aca="false">SUM(F125:F126)</f>
        <v>0</v>
      </c>
      <c r="G127" s="66" t="n">
        <f aca="false">SUM(G125:G126)</f>
        <v>0</v>
      </c>
      <c r="H127" s="66" t="n">
        <f aca="false">SUM(H125:H126)</f>
        <v>0</v>
      </c>
      <c r="I127" s="66" t="n">
        <f aca="false">SUM(I125:I126)</f>
        <v>0</v>
      </c>
      <c r="J127" s="66" t="n">
        <f aca="false">SUM(J125:J126)</f>
        <v>0</v>
      </c>
      <c r="K127" s="66" t="n">
        <f aca="false">SUM(K125:K126)</f>
        <v>0</v>
      </c>
      <c r="L127" s="66" t="n">
        <f aca="false">SUM(L125:L126)</f>
        <v>0</v>
      </c>
      <c r="M127" s="66" t="n">
        <f aca="false">SUM(M125:M126)</f>
        <v>0</v>
      </c>
      <c r="N127" s="66" t="n">
        <f aca="false">SUM(N125:N126)</f>
        <v>0</v>
      </c>
      <c r="O127" s="66" t="n">
        <f aca="false">SUM(O125:O126)</f>
        <v>0</v>
      </c>
      <c r="P127" s="66" t="n">
        <f aca="false">SUM(P125:P126)</f>
        <v>0</v>
      </c>
      <c r="Q127" s="76" t="n">
        <f aca="false">SUM(E127:P127)</f>
        <v>0</v>
      </c>
      <c r="R127" s="76" t="n">
        <f aca="false">SUM(R125:R126)</f>
        <v>0</v>
      </c>
      <c r="S127" s="76" t="n">
        <f aca="false">SUM(S125:S126)</f>
        <v>0</v>
      </c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</row>
    <row r="128" customFormat="false" ht="15" hidden="false" customHeight="false" outlineLevel="0" collapsed="false">
      <c r="A128" s="53" t="n">
        <v>52507500</v>
      </c>
      <c r="B128" s="0" t="s">
        <v>81</v>
      </c>
      <c r="C128" s="46"/>
      <c r="D128" s="46"/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2"/>
      <c r="R128" s="52"/>
      <c r="S128" s="52"/>
    </row>
    <row r="129" customFormat="false" ht="15" hidden="false" customHeight="false" outlineLevel="0" collapsed="false">
      <c r="A129" s="59"/>
      <c r="B129" s="31" t="s">
        <v>48</v>
      </c>
      <c r="C129" s="46" t="n">
        <v>10000</v>
      </c>
      <c r="D129" s="46" t="n">
        <v>21000</v>
      </c>
      <c r="E129" s="60" t="n">
        <v>833.33</v>
      </c>
      <c r="F129" s="60" t="n">
        <v>833.33</v>
      </c>
      <c r="G129" s="60" t="n">
        <v>833.33</v>
      </c>
      <c r="H129" s="60" t="n">
        <v>833.33</v>
      </c>
      <c r="I129" s="60" t="n">
        <v>833.33</v>
      </c>
      <c r="J129" s="60" t="n">
        <v>833.33</v>
      </c>
      <c r="K129" s="60" t="n">
        <v>833.33</v>
      </c>
      <c r="L129" s="60" t="n">
        <v>833.33</v>
      </c>
      <c r="M129" s="60" t="n">
        <v>833.33</v>
      </c>
      <c r="N129" s="60" t="n">
        <v>833.33</v>
      </c>
      <c r="O129" s="60" t="n">
        <v>833.33</v>
      </c>
      <c r="P129" s="60" t="n">
        <v>833.33</v>
      </c>
      <c r="Q129" s="30" t="n">
        <f aca="false">SUM(E129:P129)</f>
        <v>9999.96</v>
      </c>
      <c r="R129" s="61" t="n">
        <f aca="false">ROUND(Q129*1.05,0)</f>
        <v>10500</v>
      </c>
      <c r="S129" s="61" t="n">
        <f aca="false">ROUND(R129*1.05,0)</f>
        <v>11025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</row>
    <row r="130" customFormat="false" ht="15" hidden="false" customHeight="false" outlineLevel="0" collapsed="false">
      <c r="A130" s="59"/>
      <c r="B130" s="31" t="s">
        <v>48</v>
      </c>
      <c r="C130" s="62" t="n">
        <v>0</v>
      </c>
      <c r="D130" s="62" t="n">
        <v>0</v>
      </c>
      <c r="E130" s="63" t="n">
        <v>0</v>
      </c>
      <c r="F130" s="63" t="n">
        <v>0</v>
      </c>
      <c r="G130" s="63" t="n">
        <v>0</v>
      </c>
      <c r="H130" s="63" t="n">
        <v>0</v>
      </c>
      <c r="I130" s="63" t="n">
        <v>0</v>
      </c>
      <c r="J130" s="63" t="n">
        <v>0</v>
      </c>
      <c r="K130" s="63" t="n">
        <v>0</v>
      </c>
      <c r="L130" s="63" t="n">
        <v>0</v>
      </c>
      <c r="M130" s="63" t="n">
        <v>0</v>
      </c>
      <c r="N130" s="63" t="n">
        <v>0</v>
      </c>
      <c r="O130" s="63" t="n">
        <v>0</v>
      </c>
      <c r="P130" s="63" t="n">
        <v>0</v>
      </c>
      <c r="Q130" s="64" t="n">
        <f aca="false">SUM(E130:P130)</f>
        <v>0</v>
      </c>
      <c r="R130" s="74" t="n">
        <f aca="false">ROUND(Q130*1.05,0)</f>
        <v>0</v>
      </c>
      <c r="S130" s="74" t="n">
        <f aca="false">ROUND(R130*1.05,0)</f>
        <v>0</v>
      </c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</row>
    <row r="131" customFormat="false" ht="15" hidden="false" customHeight="false" outlineLevel="0" collapsed="false">
      <c r="A131" s="69"/>
      <c r="B131" s="66" t="s">
        <v>56</v>
      </c>
      <c r="C131" s="75" t="n">
        <f aca="false">SUM(C129:C130)</f>
        <v>10000</v>
      </c>
      <c r="D131" s="75" t="n">
        <f aca="false">SUM(D129:D130)</f>
        <v>21000</v>
      </c>
      <c r="E131" s="66" t="n">
        <f aca="false">SUM(E129:E130)</f>
        <v>833.33</v>
      </c>
      <c r="F131" s="66" t="n">
        <f aca="false">SUM(F129:F130)</f>
        <v>833.33</v>
      </c>
      <c r="G131" s="66" t="n">
        <f aca="false">SUM(G129:G130)</f>
        <v>833.33</v>
      </c>
      <c r="H131" s="66" t="n">
        <f aca="false">SUM(H129:H130)</f>
        <v>833.33</v>
      </c>
      <c r="I131" s="66" t="n">
        <f aca="false">SUM(I129:I130)</f>
        <v>833.33</v>
      </c>
      <c r="J131" s="66" t="n">
        <f aca="false">SUM(J129:J130)</f>
        <v>833.33</v>
      </c>
      <c r="K131" s="66" t="n">
        <f aca="false">SUM(K129:K130)</f>
        <v>833.33</v>
      </c>
      <c r="L131" s="66" t="n">
        <f aca="false">SUM(L129:L130)</f>
        <v>833.33</v>
      </c>
      <c r="M131" s="66" t="n">
        <f aca="false">SUM(M129:M130)</f>
        <v>833.33</v>
      </c>
      <c r="N131" s="66" t="n">
        <f aca="false">SUM(N129:N130)</f>
        <v>833.33</v>
      </c>
      <c r="O131" s="66" t="n">
        <f aca="false">SUM(O129:O130)</f>
        <v>833.33</v>
      </c>
      <c r="P131" s="66" t="n">
        <f aca="false">SUM(P129:P130)</f>
        <v>833.33</v>
      </c>
      <c r="Q131" s="76" t="n">
        <f aca="false">SUM(E131:P131)</f>
        <v>9999.96</v>
      </c>
      <c r="R131" s="76" t="n">
        <f aca="false">SUM(R129:R130)</f>
        <v>10500</v>
      </c>
      <c r="S131" s="76" t="n">
        <f aca="false">SUM(S129:S130)</f>
        <v>11025</v>
      </c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66"/>
      <c r="IC131" s="66"/>
      <c r="ID131" s="66"/>
      <c r="IE131" s="66"/>
      <c r="IF131" s="66"/>
      <c r="IG131" s="66"/>
      <c r="IH131" s="66"/>
      <c r="II131" s="66"/>
      <c r="IJ131" s="66"/>
      <c r="IK131" s="66"/>
      <c r="IL131" s="66"/>
      <c r="IM131" s="66"/>
      <c r="IN131" s="66"/>
      <c r="IO131" s="66"/>
      <c r="IP131" s="66"/>
      <c r="IQ131" s="66"/>
      <c r="IR131" s="66"/>
      <c r="IS131" s="66"/>
      <c r="IT131" s="66"/>
      <c r="IU131" s="66"/>
      <c r="IV131" s="66"/>
      <c r="IW131" s="66"/>
    </row>
    <row r="132" customFormat="false" ht="15" hidden="false" customHeight="false" outlineLevel="0" collapsed="false">
      <c r="A132" s="53" t="n">
        <v>52507600</v>
      </c>
      <c r="B132" s="0" t="s">
        <v>82</v>
      </c>
      <c r="C132" s="46"/>
      <c r="D132" s="46"/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2"/>
      <c r="R132" s="52"/>
      <c r="S132" s="52"/>
    </row>
    <row r="133" customFormat="false" ht="15" hidden="false" customHeight="false" outlineLevel="0" collapsed="false">
      <c r="A133" s="59"/>
      <c r="B133" s="31" t="s">
        <v>48</v>
      </c>
      <c r="C133" s="46" t="n">
        <v>0</v>
      </c>
      <c r="D133" s="46" t="n">
        <v>0</v>
      </c>
      <c r="E133" s="60" t="n">
        <v>0</v>
      </c>
      <c r="F133" s="60" t="n">
        <v>0</v>
      </c>
      <c r="G133" s="60" t="n">
        <v>0</v>
      </c>
      <c r="H133" s="60" t="n">
        <v>0</v>
      </c>
      <c r="I133" s="60" t="n">
        <v>0</v>
      </c>
      <c r="J133" s="60" t="n">
        <v>0</v>
      </c>
      <c r="K133" s="60" t="n">
        <v>0</v>
      </c>
      <c r="L133" s="60" t="n">
        <v>0</v>
      </c>
      <c r="M133" s="60" t="n">
        <v>0</v>
      </c>
      <c r="N133" s="60" t="n">
        <v>0</v>
      </c>
      <c r="O133" s="60" t="n">
        <v>0</v>
      </c>
      <c r="P133" s="60" t="n">
        <v>0</v>
      </c>
      <c r="Q133" s="30" t="n">
        <f aca="false">SUM(E133:P133)</f>
        <v>0</v>
      </c>
      <c r="R133" s="61" t="n">
        <f aca="false">ROUND(Q133*1.05,0)</f>
        <v>0</v>
      </c>
      <c r="S133" s="61" t="n">
        <f aca="false">ROUND(R133*1.05,0)</f>
        <v>0</v>
      </c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</row>
    <row r="134" customFormat="false" ht="15" hidden="false" customHeight="false" outlineLevel="0" collapsed="false">
      <c r="A134" s="59"/>
      <c r="B134" s="31" t="s">
        <v>48</v>
      </c>
      <c r="C134" s="62" t="n">
        <v>0</v>
      </c>
      <c r="D134" s="62" t="n">
        <v>0</v>
      </c>
      <c r="E134" s="63" t="n">
        <v>0</v>
      </c>
      <c r="F134" s="63" t="n">
        <v>0</v>
      </c>
      <c r="G134" s="63" t="n">
        <v>0</v>
      </c>
      <c r="H134" s="63" t="n">
        <v>0</v>
      </c>
      <c r="I134" s="63" t="n">
        <v>0</v>
      </c>
      <c r="J134" s="63" t="n">
        <v>0</v>
      </c>
      <c r="K134" s="63" t="n">
        <v>0</v>
      </c>
      <c r="L134" s="63" t="n">
        <v>0</v>
      </c>
      <c r="M134" s="63" t="n">
        <v>0</v>
      </c>
      <c r="N134" s="63" t="n">
        <v>0</v>
      </c>
      <c r="O134" s="63" t="n">
        <v>0</v>
      </c>
      <c r="P134" s="63" t="n">
        <v>0</v>
      </c>
      <c r="Q134" s="64" t="n">
        <f aca="false">SUM(E134:P134)</f>
        <v>0</v>
      </c>
      <c r="R134" s="74" t="n">
        <f aca="false">ROUND(Q134*1.05,0)</f>
        <v>0</v>
      </c>
      <c r="S134" s="74" t="n">
        <f aca="false">ROUND(R134*1.05,0)</f>
        <v>0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customFormat="false" ht="15" hidden="false" customHeight="false" outlineLevel="0" collapsed="false">
      <c r="A135" s="69"/>
      <c r="B135" s="66" t="s">
        <v>56</v>
      </c>
      <c r="C135" s="75" t="n">
        <f aca="false">SUM(C133:C134)</f>
        <v>0</v>
      </c>
      <c r="D135" s="75" t="n">
        <f aca="false">SUM(D133:D134)</f>
        <v>0</v>
      </c>
      <c r="E135" s="66" t="n">
        <f aca="false">SUM(E133:E134)</f>
        <v>0</v>
      </c>
      <c r="F135" s="66" t="n">
        <f aca="false">SUM(F133:F134)</f>
        <v>0</v>
      </c>
      <c r="G135" s="66" t="n">
        <f aca="false">SUM(G133:G134)</f>
        <v>0</v>
      </c>
      <c r="H135" s="66" t="n">
        <f aca="false">SUM(H133:H134)</f>
        <v>0</v>
      </c>
      <c r="I135" s="66" t="n">
        <f aca="false">SUM(I133:I134)</f>
        <v>0</v>
      </c>
      <c r="J135" s="66" t="n">
        <f aca="false">SUM(J133:J134)</f>
        <v>0</v>
      </c>
      <c r="K135" s="66" t="n">
        <f aca="false">SUM(K133:K134)</f>
        <v>0</v>
      </c>
      <c r="L135" s="66" t="n">
        <f aca="false">SUM(L133:L134)</f>
        <v>0</v>
      </c>
      <c r="M135" s="66" t="n">
        <f aca="false">SUM(M133:M134)</f>
        <v>0</v>
      </c>
      <c r="N135" s="66" t="n">
        <f aca="false">SUM(N133:N134)</f>
        <v>0</v>
      </c>
      <c r="O135" s="66" t="n">
        <f aca="false">SUM(O133:O134)</f>
        <v>0</v>
      </c>
      <c r="P135" s="66" t="n">
        <f aca="false">SUM(P133:P134)</f>
        <v>0</v>
      </c>
      <c r="Q135" s="76" t="n">
        <f aca="false">SUM(E135:P135)</f>
        <v>0</v>
      </c>
      <c r="R135" s="76" t="n">
        <f aca="false">SUM(R133:R134)</f>
        <v>0</v>
      </c>
      <c r="S135" s="76" t="n">
        <f aca="false">SUM(S133:S134)</f>
        <v>0</v>
      </c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" hidden="false" customHeight="false" outlineLevel="0" collapsed="false">
      <c r="A136" s="53" t="n">
        <v>52507700</v>
      </c>
      <c r="B136" s="0" t="s">
        <v>83</v>
      </c>
      <c r="C136" s="46"/>
      <c r="D136" s="46"/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2"/>
      <c r="R136" s="52"/>
      <c r="S136" s="52"/>
    </row>
    <row r="137" customFormat="false" ht="15" hidden="false" customHeight="false" outlineLevel="0" collapsed="false">
      <c r="A137" s="59"/>
      <c r="B137" s="31" t="s">
        <v>48</v>
      </c>
      <c r="C137" s="46" t="n">
        <v>0</v>
      </c>
      <c r="D137" s="46" t="n">
        <v>0</v>
      </c>
      <c r="E137" s="60" t="n">
        <v>0</v>
      </c>
      <c r="F137" s="60" t="n">
        <v>0</v>
      </c>
      <c r="G137" s="60" t="n">
        <v>0</v>
      </c>
      <c r="H137" s="60" t="n">
        <v>0</v>
      </c>
      <c r="I137" s="60" t="n">
        <v>0</v>
      </c>
      <c r="J137" s="60" t="n">
        <v>0</v>
      </c>
      <c r="K137" s="60" t="n">
        <v>0</v>
      </c>
      <c r="L137" s="60" t="n">
        <v>0</v>
      </c>
      <c r="M137" s="60" t="n">
        <v>0</v>
      </c>
      <c r="N137" s="60" t="n">
        <v>0</v>
      </c>
      <c r="O137" s="60" t="n">
        <v>0</v>
      </c>
      <c r="P137" s="60" t="n">
        <v>0</v>
      </c>
      <c r="Q137" s="30" t="n">
        <f aca="false">SUM(E137:P137)</f>
        <v>0</v>
      </c>
      <c r="R137" s="61" t="n">
        <f aca="false">ROUND(Q137*1.05,0)</f>
        <v>0</v>
      </c>
      <c r="S137" s="61" t="n">
        <f aca="false">ROUND(R137*1.05,0)</f>
        <v>0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customFormat="false" ht="15" hidden="false" customHeight="false" outlineLevel="0" collapsed="false">
      <c r="A138" s="59"/>
      <c r="B138" s="31" t="s">
        <v>48</v>
      </c>
      <c r="C138" s="62" t="n">
        <v>0</v>
      </c>
      <c r="D138" s="62" t="n">
        <v>0</v>
      </c>
      <c r="E138" s="63" t="n">
        <v>0</v>
      </c>
      <c r="F138" s="63" t="n">
        <v>0</v>
      </c>
      <c r="G138" s="63" t="n">
        <v>0</v>
      </c>
      <c r="H138" s="63" t="n">
        <v>0</v>
      </c>
      <c r="I138" s="63" t="n">
        <v>0</v>
      </c>
      <c r="J138" s="63" t="n">
        <v>0</v>
      </c>
      <c r="K138" s="63" t="n">
        <v>0</v>
      </c>
      <c r="L138" s="63" t="n">
        <v>0</v>
      </c>
      <c r="M138" s="63" t="n">
        <v>0</v>
      </c>
      <c r="N138" s="63" t="n">
        <v>0</v>
      </c>
      <c r="O138" s="63" t="n">
        <v>0</v>
      </c>
      <c r="P138" s="63" t="n">
        <v>0</v>
      </c>
      <c r="Q138" s="64" t="n">
        <f aca="false">SUM(E138:P138)</f>
        <v>0</v>
      </c>
      <c r="R138" s="74" t="n">
        <f aca="false">ROUND(Q138*1.05,0)</f>
        <v>0</v>
      </c>
      <c r="S138" s="74" t="n">
        <f aca="false">ROUND(R138*1.05,0)</f>
        <v>0</v>
      </c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69"/>
      <c r="B139" s="66" t="s">
        <v>56</v>
      </c>
      <c r="C139" s="75" t="n">
        <f aca="false">SUM(C137:C138)</f>
        <v>0</v>
      </c>
      <c r="D139" s="75" t="n">
        <f aca="false">SUM(D137:D138)</f>
        <v>0</v>
      </c>
      <c r="E139" s="66" t="n">
        <f aca="false">SUM(E137:E138)</f>
        <v>0</v>
      </c>
      <c r="F139" s="66" t="n">
        <f aca="false">SUM(F137:F138)</f>
        <v>0</v>
      </c>
      <c r="G139" s="66" t="n">
        <f aca="false">SUM(G137:G138)</f>
        <v>0</v>
      </c>
      <c r="H139" s="66" t="n">
        <f aca="false">SUM(H137:H138)</f>
        <v>0</v>
      </c>
      <c r="I139" s="66" t="n">
        <f aca="false">SUM(I137:I138)</f>
        <v>0</v>
      </c>
      <c r="J139" s="66" t="n">
        <f aca="false">SUM(J137:J138)</f>
        <v>0</v>
      </c>
      <c r="K139" s="66" t="n">
        <f aca="false">SUM(K137:K138)</f>
        <v>0</v>
      </c>
      <c r="L139" s="66" t="n">
        <f aca="false">SUM(L137:L138)</f>
        <v>0</v>
      </c>
      <c r="M139" s="66" t="n">
        <f aca="false">SUM(M137:M138)</f>
        <v>0</v>
      </c>
      <c r="N139" s="66" t="n">
        <f aca="false">SUM(N137:N138)</f>
        <v>0</v>
      </c>
      <c r="O139" s="66" t="n">
        <f aca="false">SUM(O137:O138)</f>
        <v>0</v>
      </c>
      <c r="P139" s="66" t="n">
        <f aca="false">SUM(P137:P138)</f>
        <v>0</v>
      </c>
      <c r="Q139" s="76" t="n">
        <f aca="false">SUM(E139:P139)</f>
        <v>0</v>
      </c>
      <c r="R139" s="76" t="n">
        <f aca="false">SUM(R137:R138)</f>
        <v>0</v>
      </c>
      <c r="S139" s="76" t="n">
        <f aca="false">SUM(S137:S138)</f>
        <v>0</v>
      </c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</row>
    <row r="140" customFormat="false" ht="15" hidden="false" customHeight="false" outlineLevel="0" collapsed="false">
      <c r="A140" s="53" t="n">
        <v>52508000</v>
      </c>
      <c r="B140" s="0" t="s">
        <v>84</v>
      </c>
      <c r="C140" s="46"/>
      <c r="D140" s="46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2"/>
      <c r="R140" s="52"/>
      <c r="S140" s="52"/>
    </row>
    <row r="141" customFormat="false" ht="15" hidden="false" customHeight="false" outlineLevel="0" collapsed="false">
      <c r="A141" s="59"/>
      <c r="B141" s="31" t="s">
        <v>48</v>
      </c>
      <c r="C141" s="46" t="n">
        <v>10000</v>
      </c>
      <c r="D141" s="46" t="n">
        <v>0</v>
      </c>
      <c r="E141" s="60" t="n">
        <v>0</v>
      </c>
      <c r="F141" s="60" t="n">
        <v>0</v>
      </c>
      <c r="G141" s="60" t="n">
        <v>1000</v>
      </c>
      <c r="H141" s="60" t="n">
        <v>1000</v>
      </c>
      <c r="I141" s="60" t="n">
        <v>1000</v>
      </c>
      <c r="J141" s="60" t="n">
        <v>1000</v>
      </c>
      <c r="K141" s="60" t="n">
        <v>1000</v>
      </c>
      <c r="L141" s="60" t="n">
        <v>1000</v>
      </c>
      <c r="M141" s="60" t="n">
        <v>1000</v>
      </c>
      <c r="N141" s="60" t="n">
        <v>1000</v>
      </c>
      <c r="O141" s="60" t="n">
        <v>1000</v>
      </c>
      <c r="P141" s="60" t="n">
        <v>1000</v>
      </c>
      <c r="Q141" s="30" t="n">
        <v>10000</v>
      </c>
      <c r="R141" s="61" t="n">
        <f aca="false">ROUND(Q141*1.05,0)</f>
        <v>10500</v>
      </c>
      <c r="S141" s="61" t="n">
        <f aca="false">ROUND(R141*1.05,0)</f>
        <v>11025</v>
      </c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customFormat="false" ht="15" hidden="false" customHeight="false" outlineLevel="0" collapsed="false">
      <c r="A142" s="59"/>
      <c r="B142" s="31" t="s">
        <v>48</v>
      </c>
      <c r="C142" s="62" t="n">
        <v>0</v>
      </c>
      <c r="D142" s="62" t="n">
        <v>0</v>
      </c>
      <c r="E142" s="63" t="n">
        <v>0</v>
      </c>
      <c r="F142" s="63" t="n">
        <v>0</v>
      </c>
      <c r="G142" s="63" t="n">
        <v>0</v>
      </c>
      <c r="H142" s="63" t="n">
        <v>0</v>
      </c>
      <c r="I142" s="63" t="n">
        <v>0</v>
      </c>
      <c r="J142" s="63" t="n">
        <v>0</v>
      </c>
      <c r="K142" s="63" t="n">
        <v>0</v>
      </c>
      <c r="L142" s="63" t="n">
        <v>0</v>
      </c>
      <c r="M142" s="63" t="n">
        <v>0</v>
      </c>
      <c r="N142" s="63" t="n">
        <v>0</v>
      </c>
      <c r="O142" s="63" t="n">
        <v>0</v>
      </c>
      <c r="P142" s="63" t="n">
        <v>0</v>
      </c>
      <c r="Q142" s="64" t="n">
        <f aca="false">SUM(E142:P142)</f>
        <v>0</v>
      </c>
      <c r="R142" s="74" t="n">
        <f aca="false">ROUND(Q142*1.05,0)</f>
        <v>0</v>
      </c>
      <c r="S142" s="74" t="n">
        <f aca="false">ROUND(R142*1.05,0)</f>
        <v>0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customFormat="false" ht="13.5" hidden="false" customHeight="true" outlineLevel="0" collapsed="false">
      <c r="A143" s="69"/>
      <c r="B143" s="66" t="s">
        <v>56</v>
      </c>
      <c r="C143" s="75" t="n">
        <f aca="false">SUM(C141:C142)</f>
        <v>10000</v>
      </c>
      <c r="D143" s="75" t="n">
        <f aca="false">SUM(D141:D142)</f>
        <v>0</v>
      </c>
      <c r="E143" s="66" t="n">
        <f aca="false">SUM(E141:E142)</f>
        <v>0</v>
      </c>
      <c r="F143" s="66" t="n">
        <f aca="false">SUM(F141:F142)</f>
        <v>0</v>
      </c>
      <c r="G143" s="66" t="n">
        <f aca="false">SUM(G141:G142)</f>
        <v>1000</v>
      </c>
      <c r="H143" s="66" t="n">
        <f aca="false">SUM(H141:H142)</f>
        <v>1000</v>
      </c>
      <c r="I143" s="66" t="n">
        <f aca="false">SUM(I141:I142)</f>
        <v>1000</v>
      </c>
      <c r="J143" s="66" t="n">
        <f aca="false">SUM(J141:J142)</f>
        <v>1000</v>
      </c>
      <c r="K143" s="66" t="n">
        <f aca="false">SUM(K141:K142)</f>
        <v>1000</v>
      </c>
      <c r="L143" s="66" t="n">
        <f aca="false">SUM(L141:L142)</f>
        <v>1000</v>
      </c>
      <c r="M143" s="66" t="n">
        <f aca="false">SUM(M141:M142)</f>
        <v>1000</v>
      </c>
      <c r="N143" s="66" t="n">
        <f aca="false">SUM(N141:N142)</f>
        <v>1000</v>
      </c>
      <c r="O143" s="66" t="n">
        <f aca="false">SUM(O141:O142)</f>
        <v>1000</v>
      </c>
      <c r="P143" s="66" t="n">
        <f aca="false">SUM(P141:P142)</f>
        <v>1000</v>
      </c>
      <c r="Q143" s="76" t="n">
        <f aca="false">SUM(E143:P143)</f>
        <v>10000</v>
      </c>
      <c r="R143" s="76" t="n">
        <f aca="false">SUM(R141:R142)</f>
        <v>10500</v>
      </c>
      <c r="S143" s="76" t="n">
        <f aca="false">SUM(S141:S142)</f>
        <v>11025</v>
      </c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  <c r="IH143" s="66"/>
      <c r="II143" s="66"/>
      <c r="IJ143" s="66"/>
      <c r="IK143" s="66"/>
      <c r="IL143" s="66"/>
      <c r="IM143" s="66"/>
      <c r="IN143" s="66"/>
      <c r="IO143" s="66"/>
      <c r="IP143" s="66"/>
      <c r="IQ143" s="66"/>
      <c r="IR143" s="66"/>
      <c r="IS143" s="66"/>
      <c r="IT143" s="66"/>
      <c r="IU143" s="66"/>
      <c r="IV143" s="66"/>
      <c r="IW143" s="66"/>
    </row>
    <row r="144" customFormat="false" ht="15" hidden="false" customHeight="false" outlineLevel="0" collapsed="false">
      <c r="A144" s="53" t="n">
        <v>52508100</v>
      </c>
      <c r="B144" s="0" t="s">
        <v>85</v>
      </c>
      <c r="C144" s="46"/>
      <c r="D144" s="46"/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2"/>
      <c r="R144" s="52"/>
      <c r="S144" s="52"/>
    </row>
    <row r="145" customFormat="false" ht="15" hidden="false" customHeight="false" outlineLevel="0" collapsed="false">
      <c r="A145" s="59"/>
      <c r="B145" s="31" t="s">
        <v>48</v>
      </c>
      <c r="C145" s="46" t="n">
        <v>8000</v>
      </c>
      <c r="D145" s="46" t="n">
        <v>3000</v>
      </c>
      <c r="E145" s="60" t="n">
        <v>583</v>
      </c>
      <c r="F145" s="60" t="n">
        <v>583</v>
      </c>
      <c r="G145" s="60" t="n">
        <v>583</v>
      </c>
      <c r="H145" s="60" t="n">
        <v>583</v>
      </c>
      <c r="I145" s="60" t="n">
        <v>583</v>
      </c>
      <c r="J145" s="60" t="n">
        <v>583</v>
      </c>
      <c r="K145" s="60" t="n">
        <v>583</v>
      </c>
      <c r="L145" s="60" t="n">
        <v>583</v>
      </c>
      <c r="M145" s="60" t="n">
        <v>584</v>
      </c>
      <c r="N145" s="60" t="n">
        <v>584</v>
      </c>
      <c r="O145" s="60" t="n">
        <v>584</v>
      </c>
      <c r="P145" s="60" t="n">
        <v>584</v>
      </c>
      <c r="Q145" s="30" t="n">
        <v>7000</v>
      </c>
      <c r="R145" s="61" t="n">
        <f aca="false">ROUND(Q145*1.05,0)</f>
        <v>7350</v>
      </c>
      <c r="S145" s="61" t="n">
        <f aca="false">ROUND(R145*1.05,0)</f>
        <v>7718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</row>
    <row r="146" customFormat="false" ht="15" hidden="false" customHeight="false" outlineLevel="0" collapsed="false">
      <c r="A146" s="59"/>
      <c r="B146" s="31" t="s">
        <v>48</v>
      </c>
      <c r="C146" s="62" t="n">
        <v>0</v>
      </c>
      <c r="D146" s="62" t="n">
        <v>0</v>
      </c>
      <c r="E146" s="63" t="n">
        <v>0</v>
      </c>
      <c r="F146" s="63" t="n">
        <v>0</v>
      </c>
      <c r="G146" s="63" t="n">
        <v>0</v>
      </c>
      <c r="H146" s="63" t="n">
        <v>0</v>
      </c>
      <c r="I146" s="63" t="n">
        <v>0</v>
      </c>
      <c r="J146" s="63" t="n">
        <v>0</v>
      </c>
      <c r="K146" s="63" t="n">
        <v>0</v>
      </c>
      <c r="L146" s="63" t="n">
        <v>0</v>
      </c>
      <c r="M146" s="63" t="n">
        <v>0</v>
      </c>
      <c r="N146" s="63" t="n">
        <v>0</v>
      </c>
      <c r="O146" s="63" t="n">
        <v>0</v>
      </c>
      <c r="P146" s="63" t="n">
        <v>0</v>
      </c>
      <c r="Q146" s="64" t="n">
        <f aca="false">SUM(E146:P146)</f>
        <v>0</v>
      </c>
      <c r="R146" s="74" t="n">
        <f aca="false">ROUND(Q146*1.05,0)</f>
        <v>0</v>
      </c>
      <c r="S146" s="74" t="n">
        <f aca="false">ROUND(R146*1.05,0)</f>
        <v>0</v>
      </c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</row>
    <row r="147" customFormat="false" ht="13.5" hidden="false" customHeight="true" outlineLevel="0" collapsed="false">
      <c r="A147" s="69"/>
      <c r="B147" s="66" t="s">
        <v>56</v>
      </c>
      <c r="C147" s="75" t="n">
        <f aca="false">SUM(C145:C146)</f>
        <v>8000</v>
      </c>
      <c r="D147" s="75" t="n">
        <f aca="false">SUM(D145:D146)</f>
        <v>3000</v>
      </c>
      <c r="E147" s="66" t="n">
        <f aca="false">SUM(E145:E146)</f>
        <v>583</v>
      </c>
      <c r="F147" s="66" t="n">
        <f aca="false">SUM(F145:F146)</f>
        <v>583</v>
      </c>
      <c r="G147" s="66" t="n">
        <f aca="false">SUM(G145:G146)</f>
        <v>583</v>
      </c>
      <c r="H147" s="66" t="n">
        <f aca="false">SUM(H145:H146)</f>
        <v>583</v>
      </c>
      <c r="I147" s="66" t="n">
        <f aca="false">SUM(I145:I146)</f>
        <v>583</v>
      </c>
      <c r="J147" s="66" t="n">
        <f aca="false">SUM(J145:J146)</f>
        <v>583</v>
      </c>
      <c r="K147" s="66" t="n">
        <f aca="false">SUM(K145:K146)</f>
        <v>583</v>
      </c>
      <c r="L147" s="66" t="n">
        <f aca="false">SUM(L145:L146)</f>
        <v>583</v>
      </c>
      <c r="M147" s="66" t="n">
        <f aca="false">SUM(M145:M146)</f>
        <v>584</v>
      </c>
      <c r="N147" s="66" t="n">
        <f aca="false">SUM(N145:N146)</f>
        <v>584</v>
      </c>
      <c r="O147" s="66" t="n">
        <f aca="false">SUM(O145:O146)</f>
        <v>584</v>
      </c>
      <c r="P147" s="66" t="n">
        <f aca="false">SUM(P145:P146)</f>
        <v>584</v>
      </c>
      <c r="Q147" s="76" t="n">
        <f aca="false">SUM(E147:P147)</f>
        <v>7000</v>
      </c>
      <c r="R147" s="76" t="n">
        <f aca="false">SUM(R145:R146)</f>
        <v>7350</v>
      </c>
      <c r="S147" s="76" t="n">
        <f aca="false">SUM(S145:S146)</f>
        <v>7718</v>
      </c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  <c r="IH147" s="66"/>
      <c r="II147" s="66"/>
      <c r="IJ147" s="66"/>
      <c r="IK147" s="66"/>
      <c r="IL147" s="66"/>
      <c r="IM147" s="66"/>
      <c r="IN147" s="66"/>
      <c r="IO147" s="66"/>
      <c r="IP147" s="66"/>
      <c r="IQ147" s="66"/>
      <c r="IR147" s="66"/>
      <c r="IS147" s="66"/>
      <c r="IT147" s="66"/>
      <c r="IU147" s="66"/>
      <c r="IV147" s="66"/>
      <c r="IW147" s="66"/>
    </row>
    <row r="148" customFormat="false" ht="15" hidden="false" customHeight="false" outlineLevel="0" collapsed="false">
      <c r="A148" s="53" t="n">
        <v>52508500</v>
      </c>
      <c r="B148" s="0" t="s">
        <v>86</v>
      </c>
      <c r="C148" s="46"/>
      <c r="D148" s="46"/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2"/>
      <c r="R148" s="52"/>
      <c r="S148" s="52"/>
    </row>
    <row r="149" customFormat="false" ht="15" hidden="false" customHeight="false" outlineLevel="0" collapsed="false">
      <c r="A149" s="59"/>
      <c r="B149" s="31" t="s">
        <v>48</v>
      </c>
      <c r="C149" s="46" t="n">
        <v>25225</v>
      </c>
      <c r="D149" s="46" t="n">
        <v>14500</v>
      </c>
      <c r="E149" s="60"/>
      <c r="F149" s="60" t="n">
        <v>3000</v>
      </c>
      <c r="G149" s="60" t="n">
        <v>0</v>
      </c>
      <c r="H149" s="60" t="n">
        <v>3000</v>
      </c>
      <c r="I149" s="60" t="n">
        <v>1500</v>
      </c>
      <c r="J149" s="60" t="n">
        <v>1500</v>
      </c>
      <c r="K149" s="60" t="n">
        <v>1500</v>
      </c>
      <c r="L149" s="60" t="n">
        <v>1500</v>
      </c>
      <c r="M149" s="60" t="n">
        <v>1500</v>
      </c>
      <c r="N149" s="60" t="n">
        <v>1500</v>
      </c>
      <c r="O149" s="60" t="n">
        <v>3000</v>
      </c>
      <c r="P149" s="60" t="n">
        <v>0</v>
      </c>
      <c r="Q149" s="30" t="n">
        <v>18000</v>
      </c>
      <c r="R149" s="61" t="n">
        <f aca="false">ROUND(Q149*1.05,0)</f>
        <v>18900</v>
      </c>
      <c r="S149" s="61" t="n">
        <f aca="false">ROUND(R149*1.05,0)</f>
        <v>19845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</row>
    <row r="150" customFormat="false" ht="15" hidden="false" customHeight="false" outlineLevel="0" collapsed="false">
      <c r="A150" s="59"/>
      <c r="B150" s="31" t="s">
        <v>48</v>
      </c>
      <c r="C150" s="62" t="n">
        <v>0</v>
      </c>
      <c r="D150" s="62" t="n">
        <v>0</v>
      </c>
      <c r="E150" s="63" t="n">
        <v>0</v>
      </c>
      <c r="F150" s="63" t="n">
        <v>0</v>
      </c>
      <c r="G150" s="63" t="n">
        <v>0</v>
      </c>
      <c r="H150" s="63" t="n">
        <v>0</v>
      </c>
      <c r="I150" s="63" t="n">
        <v>0</v>
      </c>
      <c r="J150" s="63" t="n">
        <v>0</v>
      </c>
      <c r="K150" s="63" t="n">
        <v>0</v>
      </c>
      <c r="L150" s="63" t="n">
        <v>0</v>
      </c>
      <c r="M150" s="63" t="n">
        <v>0</v>
      </c>
      <c r="N150" s="63" t="n">
        <v>0</v>
      </c>
      <c r="O150" s="63" t="n">
        <v>0</v>
      </c>
      <c r="P150" s="63" t="n">
        <v>0</v>
      </c>
      <c r="Q150" s="64" t="n">
        <f aca="false">SUM(E150:P150)</f>
        <v>0</v>
      </c>
      <c r="R150" s="74" t="n">
        <f aca="false">ROUND(Q150*1.05,0)</f>
        <v>0</v>
      </c>
      <c r="S150" s="74" t="n">
        <f aca="false">ROUND(R150*1.05,0)</f>
        <v>0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</row>
    <row r="151" customFormat="false" ht="13.5" hidden="false" customHeight="true" outlineLevel="0" collapsed="false">
      <c r="A151" s="69"/>
      <c r="B151" s="66" t="s">
        <v>56</v>
      </c>
      <c r="C151" s="75" t="n">
        <f aca="false">SUM(C149:C150)</f>
        <v>25225</v>
      </c>
      <c r="D151" s="75" t="n">
        <f aca="false">SUM(D149:D150)</f>
        <v>14500</v>
      </c>
      <c r="E151" s="66" t="n">
        <f aca="false">SUM(E149:E150)</f>
        <v>0</v>
      </c>
      <c r="F151" s="66" t="n">
        <f aca="false">SUM(F149:F150)</f>
        <v>3000</v>
      </c>
      <c r="G151" s="66" t="n">
        <f aca="false">SUM(G149:G150)</f>
        <v>0</v>
      </c>
      <c r="H151" s="66" t="n">
        <f aca="false">SUM(H149:H150)</f>
        <v>3000</v>
      </c>
      <c r="I151" s="66" t="n">
        <f aca="false">SUM(I149:I150)</f>
        <v>1500</v>
      </c>
      <c r="J151" s="66" t="n">
        <f aca="false">SUM(J149:J150)</f>
        <v>1500</v>
      </c>
      <c r="K151" s="66" t="n">
        <f aca="false">SUM(K149:K150)</f>
        <v>1500</v>
      </c>
      <c r="L151" s="66" t="n">
        <f aca="false">SUM(L149:L150)</f>
        <v>1500</v>
      </c>
      <c r="M151" s="66" t="n">
        <f aca="false">SUM(M149:M150)</f>
        <v>1500</v>
      </c>
      <c r="N151" s="66" t="n">
        <f aca="false">SUM(N149:N150)</f>
        <v>1500</v>
      </c>
      <c r="O151" s="66" t="n">
        <f aca="false">SUM(O149:O150)</f>
        <v>3000</v>
      </c>
      <c r="P151" s="66" t="n">
        <f aca="false">SUM(P149:P150)</f>
        <v>0</v>
      </c>
      <c r="Q151" s="76" t="n">
        <f aca="false">SUM(E151:P151)</f>
        <v>18000</v>
      </c>
      <c r="R151" s="76" t="n">
        <f aca="false">SUM(R149:R150)</f>
        <v>18900</v>
      </c>
      <c r="S151" s="76" t="n">
        <f aca="false">SUM(S149:S150)</f>
        <v>19845</v>
      </c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  <c r="II151" s="66"/>
      <c r="IJ151" s="66"/>
      <c r="IK151" s="66"/>
      <c r="IL151" s="66"/>
      <c r="IM151" s="66"/>
      <c r="IN151" s="66"/>
      <c r="IO151" s="66"/>
      <c r="IP151" s="66"/>
      <c r="IQ151" s="66"/>
      <c r="IR151" s="66"/>
      <c r="IS151" s="66"/>
      <c r="IT151" s="66"/>
      <c r="IU151" s="66"/>
      <c r="IV151" s="66"/>
      <c r="IW151" s="66"/>
    </row>
    <row r="152" customFormat="false" ht="15" hidden="false" customHeight="false" outlineLevel="0" collapsed="false">
      <c r="A152" s="53" t="n">
        <v>53600000</v>
      </c>
      <c r="B152" s="0" t="s">
        <v>87</v>
      </c>
      <c r="C152" s="46"/>
      <c r="D152" s="46"/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2"/>
      <c r="R152" s="52"/>
      <c r="S152" s="52"/>
    </row>
    <row r="153" customFormat="false" ht="15" hidden="false" customHeight="false" outlineLevel="0" collapsed="false">
      <c r="A153" s="59"/>
      <c r="B153" s="31" t="s">
        <v>48</v>
      </c>
      <c r="C153" s="46" t="n">
        <v>14775</v>
      </c>
      <c r="D153" s="46" t="n">
        <v>6700</v>
      </c>
      <c r="E153" s="60" t="n">
        <v>1000</v>
      </c>
      <c r="F153" s="60" t="n">
        <v>1000</v>
      </c>
      <c r="G153" s="60" t="n">
        <v>1000</v>
      </c>
      <c r="H153" s="60" t="n">
        <v>1000</v>
      </c>
      <c r="I153" s="60" t="n">
        <v>1000</v>
      </c>
      <c r="J153" s="60" t="n">
        <v>1000</v>
      </c>
      <c r="K153" s="60" t="n">
        <v>1000</v>
      </c>
      <c r="L153" s="60" t="n">
        <v>1000</v>
      </c>
      <c r="M153" s="60" t="n">
        <v>1000</v>
      </c>
      <c r="N153" s="60" t="n">
        <v>1000</v>
      </c>
      <c r="O153" s="60" t="n">
        <v>1000</v>
      </c>
      <c r="P153" s="60" t="n">
        <v>1000</v>
      </c>
      <c r="Q153" s="30" t="n">
        <v>12000</v>
      </c>
      <c r="R153" s="61" t="n">
        <f aca="false">ROUND(Q153*1.05,0)</f>
        <v>12600</v>
      </c>
      <c r="S153" s="61" t="n">
        <f aca="false">ROUND(R153*1.05,0)</f>
        <v>13230</v>
      </c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</row>
    <row r="154" customFormat="false" ht="15" hidden="false" customHeight="false" outlineLevel="0" collapsed="false">
      <c r="A154" s="59"/>
      <c r="B154" s="31" t="s">
        <v>48</v>
      </c>
      <c r="C154" s="62" t="n">
        <v>0</v>
      </c>
      <c r="D154" s="62" t="n">
        <v>0</v>
      </c>
      <c r="E154" s="63" t="n">
        <v>0</v>
      </c>
      <c r="F154" s="63" t="n">
        <v>0</v>
      </c>
      <c r="G154" s="63" t="n">
        <v>0</v>
      </c>
      <c r="H154" s="63" t="n">
        <v>0</v>
      </c>
      <c r="I154" s="63" t="n">
        <v>0</v>
      </c>
      <c r="J154" s="63" t="n">
        <v>0</v>
      </c>
      <c r="K154" s="63" t="n">
        <v>0</v>
      </c>
      <c r="L154" s="63" t="n">
        <v>0</v>
      </c>
      <c r="M154" s="63" t="n">
        <v>0</v>
      </c>
      <c r="N154" s="63" t="n">
        <v>0</v>
      </c>
      <c r="O154" s="63" t="n">
        <v>0</v>
      </c>
      <c r="P154" s="63" t="n">
        <v>0</v>
      </c>
      <c r="Q154" s="64" t="n">
        <f aca="false">SUM(E154:P154)</f>
        <v>0</v>
      </c>
      <c r="R154" s="74" t="n">
        <f aca="false">ROUND(Q154*1.05,0)</f>
        <v>0</v>
      </c>
      <c r="S154" s="74" t="n">
        <f aca="false">ROUND(R154*1.05,0)</f>
        <v>0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</row>
    <row r="155" customFormat="false" ht="15" hidden="false" customHeight="false" outlineLevel="0" collapsed="false">
      <c r="A155" s="69"/>
      <c r="B155" s="66" t="s">
        <v>56</v>
      </c>
      <c r="C155" s="75" t="n">
        <f aca="false">SUM(C153:C154)</f>
        <v>14775</v>
      </c>
      <c r="D155" s="75" t="n">
        <f aca="false">SUM(D153:D154)</f>
        <v>6700</v>
      </c>
      <c r="E155" s="66" t="n">
        <f aca="false">SUM(E153:E154)</f>
        <v>1000</v>
      </c>
      <c r="F155" s="66" t="n">
        <f aca="false">SUM(F153:F154)</f>
        <v>1000</v>
      </c>
      <c r="G155" s="66" t="n">
        <f aca="false">SUM(G153:G154)</f>
        <v>1000</v>
      </c>
      <c r="H155" s="66" t="n">
        <f aca="false">SUM(H153:H154)</f>
        <v>1000</v>
      </c>
      <c r="I155" s="66" t="n">
        <f aca="false">SUM(I153:I154)</f>
        <v>1000</v>
      </c>
      <c r="J155" s="66" t="n">
        <f aca="false">SUM(J153:J154)</f>
        <v>1000</v>
      </c>
      <c r="K155" s="66" t="n">
        <f aca="false">SUM(K153:K154)</f>
        <v>1000</v>
      </c>
      <c r="L155" s="66" t="n">
        <f aca="false">SUM(L153:L154)</f>
        <v>1000</v>
      </c>
      <c r="M155" s="66" t="n">
        <f aca="false">SUM(M153:M154)</f>
        <v>1000</v>
      </c>
      <c r="N155" s="66" t="n">
        <f aca="false">SUM(N153:N154)</f>
        <v>1000</v>
      </c>
      <c r="O155" s="66" t="n">
        <f aca="false">SUM(O153:O154)</f>
        <v>1000</v>
      </c>
      <c r="P155" s="66" t="n">
        <f aca="false">SUM(P153:P154)</f>
        <v>1000</v>
      </c>
      <c r="Q155" s="76" t="n">
        <f aca="false">SUM(E155:P155)</f>
        <v>12000</v>
      </c>
      <c r="R155" s="76" t="n">
        <f aca="false">SUM(R153:R154)</f>
        <v>12600</v>
      </c>
      <c r="S155" s="76" t="n">
        <f aca="false">SUM(S153:S154)</f>
        <v>13230</v>
      </c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  <c r="IH155" s="66"/>
      <c r="II155" s="66"/>
      <c r="IJ155" s="66"/>
      <c r="IK155" s="66"/>
      <c r="IL155" s="66"/>
      <c r="IM155" s="66"/>
      <c r="IN155" s="66"/>
      <c r="IO155" s="66"/>
      <c r="IP155" s="66"/>
      <c r="IQ155" s="66"/>
      <c r="IR155" s="66"/>
      <c r="IS155" s="66"/>
      <c r="IT155" s="66"/>
      <c r="IU155" s="66"/>
      <c r="IV155" s="66"/>
      <c r="IW155" s="66"/>
    </row>
    <row r="156" customFormat="false" ht="15" hidden="false" customHeight="false" outlineLevel="0" collapsed="false">
      <c r="A156" s="53" t="n">
        <v>53800000</v>
      </c>
      <c r="B156" s="0" t="s">
        <v>88</v>
      </c>
      <c r="C156" s="46"/>
      <c r="D156" s="46"/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2"/>
      <c r="R156" s="52"/>
      <c r="S156" s="52"/>
    </row>
    <row r="157" customFormat="false" ht="15" hidden="false" customHeight="false" outlineLevel="0" collapsed="false">
      <c r="A157" s="59"/>
      <c r="B157" s="31" t="s">
        <v>48</v>
      </c>
      <c r="C157" s="46" t="n">
        <v>22500</v>
      </c>
      <c r="D157" s="46" t="n">
        <v>4300</v>
      </c>
      <c r="E157" s="60" t="n">
        <v>583</v>
      </c>
      <c r="F157" s="60" t="n">
        <v>583</v>
      </c>
      <c r="G157" s="60" t="n">
        <v>583</v>
      </c>
      <c r="H157" s="60" t="n">
        <v>583</v>
      </c>
      <c r="I157" s="60" t="n">
        <v>583</v>
      </c>
      <c r="J157" s="60" t="n">
        <v>583</v>
      </c>
      <c r="K157" s="60" t="n">
        <v>583</v>
      </c>
      <c r="L157" s="60" t="n">
        <v>583</v>
      </c>
      <c r="M157" s="60" t="n">
        <v>584</v>
      </c>
      <c r="N157" s="60" t="n">
        <v>584</v>
      </c>
      <c r="O157" s="60" t="n">
        <v>584</v>
      </c>
      <c r="P157" s="60" t="n">
        <v>584</v>
      </c>
      <c r="Q157" s="30" t="n">
        <v>7000</v>
      </c>
      <c r="R157" s="61" t="n">
        <f aca="false">ROUND(Q157*1.05,0)</f>
        <v>7350</v>
      </c>
      <c r="S157" s="61" t="n">
        <f aca="false">ROUND(R157*1.05,0)</f>
        <v>7718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</row>
    <row r="158" customFormat="false" ht="15" hidden="false" customHeight="false" outlineLevel="0" collapsed="false">
      <c r="A158" s="59"/>
      <c r="B158" s="31" t="s">
        <v>48</v>
      </c>
      <c r="C158" s="62" t="n">
        <v>14400</v>
      </c>
      <c r="D158" s="62" t="n">
        <v>13000</v>
      </c>
      <c r="E158" s="63" t="n">
        <v>1100</v>
      </c>
      <c r="F158" s="63" t="n">
        <v>1100</v>
      </c>
      <c r="G158" s="63" t="n">
        <v>1100</v>
      </c>
      <c r="H158" s="63" t="n">
        <v>1100</v>
      </c>
      <c r="I158" s="63" t="n">
        <v>1100</v>
      </c>
      <c r="J158" s="63" t="n">
        <v>1100</v>
      </c>
      <c r="K158" s="63" t="n">
        <v>1100</v>
      </c>
      <c r="L158" s="63" t="n">
        <v>1100</v>
      </c>
      <c r="M158" s="63" t="n">
        <v>1100</v>
      </c>
      <c r="N158" s="63" t="n">
        <v>1100</v>
      </c>
      <c r="O158" s="63" t="n">
        <v>1100</v>
      </c>
      <c r="P158" s="63" t="n">
        <v>1100</v>
      </c>
      <c r="Q158" s="64" t="n">
        <v>13200</v>
      </c>
      <c r="R158" s="74" t="n">
        <f aca="false">ROUND(Q158*1.05,0)</f>
        <v>13860</v>
      </c>
      <c r="S158" s="74" t="n">
        <f aca="false">ROUND(R158*1.05,0)</f>
        <v>14553</v>
      </c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customFormat="false" ht="15" hidden="false" customHeight="false" outlineLevel="0" collapsed="false">
      <c r="A159" s="69"/>
      <c r="B159" s="66" t="s">
        <v>56</v>
      </c>
      <c r="C159" s="75" t="n">
        <f aca="false">SUM(C157:C158)</f>
        <v>36900</v>
      </c>
      <c r="D159" s="75" t="n">
        <f aca="false">SUM(D157:D158)</f>
        <v>17300</v>
      </c>
      <c r="E159" s="66" t="n">
        <f aca="false">SUM(E157:E158)</f>
        <v>1683</v>
      </c>
      <c r="F159" s="66" t="n">
        <f aca="false">SUM(F157:F158)</f>
        <v>1683</v>
      </c>
      <c r="G159" s="66" t="n">
        <f aca="false">SUM(G157:G158)</f>
        <v>1683</v>
      </c>
      <c r="H159" s="66" t="n">
        <f aca="false">SUM(H157:H158)</f>
        <v>1683</v>
      </c>
      <c r="I159" s="66" t="n">
        <f aca="false">SUM(I157:I158)</f>
        <v>1683</v>
      </c>
      <c r="J159" s="66" t="n">
        <f aca="false">SUM(J157:J158)</f>
        <v>1683</v>
      </c>
      <c r="K159" s="66" t="n">
        <f aca="false">SUM(K157:K158)</f>
        <v>1683</v>
      </c>
      <c r="L159" s="66" t="n">
        <f aca="false">SUM(L157:L158)</f>
        <v>1683</v>
      </c>
      <c r="M159" s="66" t="n">
        <f aca="false">SUM(M157:M158)</f>
        <v>1684</v>
      </c>
      <c r="N159" s="66" t="n">
        <f aca="false">SUM(N157:N158)</f>
        <v>1684</v>
      </c>
      <c r="O159" s="66" t="n">
        <f aca="false">SUM(O157:O158)</f>
        <v>1684</v>
      </c>
      <c r="P159" s="66" t="n">
        <f aca="false">SUM(P157:P158)</f>
        <v>1684</v>
      </c>
      <c r="Q159" s="76" t="n">
        <f aca="false">SUM(E159:P159)</f>
        <v>20200</v>
      </c>
      <c r="R159" s="76" t="n">
        <f aca="false">SUM(R157:R158)</f>
        <v>21210</v>
      </c>
      <c r="S159" s="76" t="n">
        <f aca="false">SUM(S157:S158)</f>
        <v>22271</v>
      </c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  <c r="IH159" s="66"/>
      <c r="II159" s="66"/>
      <c r="IJ159" s="66"/>
      <c r="IK159" s="66"/>
      <c r="IL159" s="66"/>
      <c r="IM159" s="66"/>
      <c r="IN159" s="66"/>
      <c r="IO159" s="66"/>
      <c r="IP159" s="66"/>
      <c r="IQ159" s="66"/>
      <c r="IR159" s="66"/>
      <c r="IS159" s="66"/>
      <c r="IT159" s="66"/>
      <c r="IU159" s="66"/>
      <c r="IV159" s="66"/>
      <c r="IW159" s="66"/>
    </row>
    <row r="160" customFormat="false" ht="15" hidden="false" customHeight="false" outlineLevel="0" collapsed="false">
      <c r="A160" s="53" t="n">
        <v>53801000</v>
      </c>
      <c r="B160" s="0" t="s">
        <v>89</v>
      </c>
      <c r="C160" s="46"/>
      <c r="D160" s="46"/>
      <c r="E160" s="54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2"/>
      <c r="R160" s="52"/>
      <c r="S160" s="52"/>
    </row>
    <row r="161" customFormat="false" ht="15" hidden="false" customHeight="false" outlineLevel="0" collapsed="false">
      <c r="A161" s="59"/>
      <c r="B161" s="31" t="s">
        <v>48</v>
      </c>
      <c r="C161" s="46" t="n">
        <v>195000</v>
      </c>
      <c r="D161" s="46" t="n">
        <v>157610</v>
      </c>
      <c r="E161" s="60" t="n">
        <v>13333</v>
      </c>
      <c r="F161" s="60" t="n">
        <v>13333</v>
      </c>
      <c r="G161" s="60" t="n">
        <v>13333</v>
      </c>
      <c r="H161" s="60" t="n">
        <v>13333</v>
      </c>
      <c r="I161" s="60" t="n">
        <v>13333</v>
      </c>
      <c r="J161" s="60" t="n">
        <v>13333</v>
      </c>
      <c r="K161" s="60" t="n">
        <v>13333</v>
      </c>
      <c r="L161" s="60" t="n">
        <v>13333</v>
      </c>
      <c r="M161" s="60" t="n">
        <v>13334</v>
      </c>
      <c r="N161" s="60" t="n">
        <v>13334</v>
      </c>
      <c r="O161" s="60" t="n">
        <v>13334</v>
      </c>
      <c r="P161" s="60" t="n">
        <v>13334</v>
      </c>
      <c r="Q161" s="30" t="n">
        <v>160000</v>
      </c>
      <c r="R161" s="61" t="n">
        <f aca="false">ROUND(Q161*1.05,0)</f>
        <v>168000</v>
      </c>
      <c r="S161" s="61" t="n">
        <f aca="false">ROUND(R161*1.05,0)</f>
        <v>176400</v>
      </c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</row>
    <row r="162" customFormat="false" ht="15" hidden="false" customHeight="false" outlineLevel="0" collapsed="false">
      <c r="A162" s="59"/>
      <c r="B162" s="31" t="s">
        <v>48</v>
      </c>
      <c r="C162" s="62" t="n">
        <v>0</v>
      </c>
      <c r="D162" s="62" t="n">
        <v>0</v>
      </c>
      <c r="E162" s="63" t="n">
        <v>0</v>
      </c>
      <c r="F162" s="63" t="n">
        <v>0</v>
      </c>
      <c r="G162" s="63" t="n">
        <v>0</v>
      </c>
      <c r="H162" s="63" t="n">
        <v>0</v>
      </c>
      <c r="I162" s="63" t="n">
        <v>0</v>
      </c>
      <c r="J162" s="63" t="n">
        <v>0</v>
      </c>
      <c r="K162" s="63" t="n">
        <v>0</v>
      </c>
      <c r="L162" s="63" t="n">
        <v>0</v>
      </c>
      <c r="M162" s="63" t="n">
        <v>0</v>
      </c>
      <c r="N162" s="63" t="n">
        <v>0</v>
      </c>
      <c r="O162" s="63" t="n">
        <v>0</v>
      </c>
      <c r="P162" s="63" t="n">
        <v>0</v>
      </c>
      <c r="Q162" s="64" t="n">
        <f aca="false">SUM(E162:P162)</f>
        <v>0</v>
      </c>
      <c r="R162" s="74" t="n">
        <f aca="false">ROUND(Q162*1.05,0)</f>
        <v>0</v>
      </c>
      <c r="S162" s="74" t="n">
        <f aca="false">ROUND(R162*1.05,0)</f>
        <v>0</v>
      </c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</row>
    <row r="163" customFormat="false" ht="15" hidden="false" customHeight="false" outlineLevel="0" collapsed="false">
      <c r="A163" s="69"/>
      <c r="B163" s="66" t="s">
        <v>56</v>
      </c>
      <c r="C163" s="75" t="n">
        <f aca="false">SUM(C161:C162)</f>
        <v>195000</v>
      </c>
      <c r="D163" s="75" t="n">
        <f aca="false">SUM(D161:D162)</f>
        <v>157610</v>
      </c>
      <c r="E163" s="66" t="n">
        <f aca="false">SUM(E161:E162)</f>
        <v>13333</v>
      </c>
      <c r="F163" s="66" t="n">
        <f aca="false">SUM(F161:F162)</f>
        <v>13333</v>
      </c>
      <c r="G163" s="66" t="n">
        <f aca="false">SUM(G161:G162)</f>
        <v>13333</v>
      </c>
      <c r="H163" s="66" t="n">
        <f aca="false">SUM(H161:H162)</f>
        <v>13333</v>
      </c>
      <c r="I163" s="66" t="n">
        <f aca="false">SUM(I161:I162)</f>
        <v>13333</v>
      </c>
      <c r="J163" s="66" t="n">
        <f aca="false">SUM(J161:J162)</f>
        <v>13333</v>
      </c>
      <c r="K163" s="66" t="n">
        <f aca="false">SUM(K161:K162)</f>
        <v>13333</v>
      </c>
      <c r="L163" s="66" t="n">
        <f aca="false">SUM(L161:L162)</f>
        <v>13333</v>
      </c>
      <c r="M163" s="66" t="n">
        <f aca="false">SUM(M161:M162)</f>
        <v>13334</v>
      </c>
      <c r="N163" s="66" t="n">
        <f aca="false">SUM(N161:N162)</f>
        <v>13334</v>
      </c>
      <c r="O163" s="66" t="n">
        <f aca="false">SUM(O161:O162)</f>
        <v>13334</v>
      </c>
      <c r="P163" s="66" t="n">
        <f aca="false">SUM(P161:P162)</f>
        <v>13334</v>
      </c>
      <c r="Q163" s="76" t="n">
        <f aca="false">SUM(E163:P163)</f>
        <v>160000</v>
      </c>
      <c r="R163" s="76" t="n">
        <f aca="false">SUM(R161:R162)</f>
        <v>168000</v>
      </c>
      <c r="S163" s="76" t="n">
        <f aca="false">SUM(S161:S162)</f>
        <v>176400</v>
      </c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  <c r="IH163" s="66"/>
      <c r="II163" s="66"/>
      <c r="IJ163" s="66"/>
      <c r="IK163" s="66"/>
      <c r="IL163" s="66"/>
      <c r="IM163" s="66"/>
      <c r="IN163" s="66"/>
      <c r="IO163" s="66"/>
      <c r="IP163" s="66"/>
      <c r="IQ163" s="66"/>
      <c r="IR163" s="66"/>
      <c r="IS163" s="66"/>
      <c r="IT163" s="66"/>
      <c r="IU163" s="66"/>
      <c r="IV163" s="66"/>
      <c r="IW163" s="66"/>
    </row>
    <row r="164" customFormat="false" ht="15" hidden="false" customHeight="false" outlineLevel="0" collapsed="false">
      <c r="A164" s="53" t="n">
        <v>53900000</v>
      </c>
      <c r="B164" s="0" t="s">
        <v>90</v>
      </c>
      <c r="C164" s="46"/>
      <c r="D164" s="46"/>
      <c r="E164" s="54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2"/>
      <c r="R164" s="52"/>
      <c r="S164" s="52"/>
    </row>
    <row r="165" customFormat="false" ht="15" hidden="false" customHeight="false" outlineLevel="0" collapsed="false">
      <c r="A165" s="59"/>
      <c r="B165" s="31" t="s">
        <v>48</v>
      </c>
      <c r="C165" s="46" t="n">
        <v>0</v>
      </c>
      <c r="D165" s="46" t="n">
        <v>0</v>
      </c>
      <c r="E165" s="60" t="n">
        <v>0</v>
      </c>
      <c r="F165" s="60" t="n">
        <v>0</v>
      </c>
      <c r="G165" s="60" t="n">
        <v>0</v>
      </c>
      <c r="H165" s="60" t="n">
        <v>0</v>
      </c>
      <c r="I165" s="60" t="n">
        <v>0</v>
      </c>
      <c r="J165" s="60" t="n">
        <v>0</v>
      </c>
      <c r="K165" s="60" t="n">
        <v>0</v>
      </c>
      <c r="L165" s="60" t="n">
        <v>0</v>
      </c>
      <c r="M165" s="60" t="n">
        <v>0</v>
      </c>
      <c r="N165" s="60" t="n">
        <v>0</v>
      </c>
      <c r="O165" s="60" t="n">
        <v>0</v>
      </c>
      <c r="P165" s="60" t="n">
        <v>0</v>
      </c>
      <c r="Q165" s="30" t="n">
        <f aca="false">SUM(E165:P165)</f>
        <v>0</v>
      </c>
      <c r="R165" s="61" t="n">
        <f aca="false">ROUND(Q165*1.05,0)</f>
        <v>0</v>
      </c>
      <c r="S165" s="61" t="n">
        <f aca="false">ROUND(R165*1.05,0)</f>
        <v>0</v>
      </c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</row>
    <row r="166" customFormat="false" ht="15" hidden="false" customHeight="false" outlineLevel="0" collapsed="false">
      <c r="A166" s="59"/>
      <c r="B166" s="31" t="s">
        <v>48</v>
      </c>
      <c r="C166" s="62" t="n">
        <v>0</v>
      </c>
      <c r="D166" s="62" t="n">
        <v>0</v>
      </c>
      <c r="E166" s="63" t="n">
        <v>0</v>
      </c>
      <c r="F166" s="63" t="n">
        <v>0</v>
      </c>
      <c r="G166" s="63" t="n">
        <v>0</v>
      </c>
      <c r="H166" s="63" t="n">
        <v>0</v>
      </c>
      <c r="I166" s="63" t="n">
        <v>0</v>
      </c>
      <c r="J166" s="63" t="n">
        <v>0</v>
      </c>
      <c r="K166" s="63" t="n">
        <v>0</v>
      </c>
      <c r="L166" s="63" t="n">
        <v>0</v>
      </c>
      <c r="M166" s="63" t="n">
        <v>0</v>
      </c>
      <c r="N166" s="63" t="n">
        <v>0</v>
      </c>
      <c r="O166" s="63" t="n">
        <v>0</v>
      </c>
      <c r="P166" s="63" t="n">
        <v>0</v>
      </c>
      <c r="Q166" s="64" t="n">
        <f aca="false">SUM(E166:P166)</f>
        <v>0</v>
      </c>
      <c r="R166" s="74" t="n">
        <f aca="false">ROUND(Q166*1.05,0)</f>
        <v>0</v>
      </c>
      <c r="S166" s="74" t="n">
        <f aca="false">ROUND(R166*1.05,0)</f>
        <v>0</v>
      </c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69"/>
      <c r="B167" s="66" t="s">
        <v>56</v>
      </c>
      <c r="C167" s="75" t="n">
        <f aca="false">SUM(C165:C166)</f>
        <v>0</v>
      </c>
      <c r="D167" s="75" t="n">
        <f aca="false">SUM(D165:D166)</f>
        <v>0</v>
      </c>
      <c r="E167" s="66" t="n">
        <f aca="false">SUM(E165:E166)</f>
        <v>0</v>
      </c>
      <c r="F167" s="66" t="n">
        <f aca="false">SUM(F165:F166)</f>
        <v>0</v>
      </c>
      <c r="G167" s="66" t="n">
        <f aca="false">SUM(G165:G166)</f>
        <v>0</v>
      </c>
      <c r="H167" s="66" t="n">
        <f aca="false">SUM(H165:H166)</f>
        <v>0</v>
      </c>
      <c r="I167" s="66" t="n">
        <f aca="false">SUM(I165:I166)</f>
        <v>0</v>
      </c>
      <c r="J167" s="66" t="n">
        <f aca="false">SUM(J165:J166)</f>
        <v>0</v>
      </c>
      <c r="K167" s="66" t="n">
        <f aca="false">SUM(K165:K166)</f>
        <v>0</v>
      </c>
      <c r="L167" s="66" t="n">
        <f aca="false">SUM(L165:L166)</f>
        <v>0</v>
      </c>
      <c r="M167" s="66" t="n">
        <f aca="false">SUM(M165:M166)</f>
        <v>0</v>
      </c>
      <c r="N167" s="66" t="n">
        <f aca="false">SUM(N165:N166)</f>
        <v>0</v>
      </c>
      <c r="O167" s="66" t="n">
        <f aca="false">SUM(O165:O166)</f>
        <v>0</v>
      </c>
      <c r="P167" s="66" t="n">
        <f aca="false">SUM(P165:P166)</f>
        <v>0</v>
      </c>
      <c r="Q167" s="76" t="n">
        <f aca="false">SUM(E167:P167)</f>
        <v>0</v>
      </c>
      <c r="R167" s="76" t="n">
        <f aca="false">SUM(R165:R166)</f>
        <v>0</v>
      </c>
      <c r="S167" s="76" t="n">
        <f aca="false">SUM(S165:S166)</f>
        <v>0</v>
      </c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</row>
    <row r="168" customFormat="false" ht="15" hidden="false" customHeight="false" outlineLevel="0" collapsed="false">
      <c r="A168" s="53"/>
      <c r="C168" s="46"/>
      <c r="D168" s="46"/>
      <c r="E168" s="54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2"/>
      <c r="R168" s="52"/>
      <c r="S168" s="52"/>
    </row>
    <row r="169" customFormat="false" ht="15.75" hidden="false" customHeight="false" outlineLevel="0" collapsed="false">
      <c r="A169" s="81"/>
      <c r="B169" s="82" t="s">
        <v>91</v>
      </c>
      <c r="C169" s="83" t="n">
        <f aca="false">C71+C75+C79+C83+C87+C91+C95+C99+C103+C107+C111+C115+C119+C123+C127+C131+C135+C139+C143+C147+C151+C155+C159+C163+C167</f>
        <v>330400</v>
      </c>
      <c r="D169" s="83" t="n">
        <f aca="false">D71+D75+D79+D83+D87+D91+D95+D99+D103+D107+D111+D115+D119+D123+D127+D131+D135+D139+D143+D147+D151+D155+D159+D163+D167</f>
        <v>260110</v>
      </c>
      <c r="E169" s="87" t="n">
        <f aca="false">E71+E75+E79+E83+E87+E91+E95+E99+E103+E107+E111+E115+E119+E123+E127+E131+E135+E139+E143+E147+E151+E155+E159+E163+E167</f>
        <v>23265.33</v>
      </c>
      <c r="F169" s="87" t="n">
        <f aca="false">F71+F75+F79+F83+F87+F91+F95+F99+F103+F107+F111+F115+F119+F123+F127+F131+F135+F139+F143+F147+F151+F155+F159+F163+F167</f>
        <v>26265.33</v>
      </c>
      <c r="G169" s="87" t="n">
        <f aca="false">G71+G75+G79+G83+G87+G91+G95+G99+G103+G107+G111+G115+G119+G123+G127+G131+G135+G139+G143+G147+G151+G155+G159+G163+G167</f>
        <v>24265.33</v>
      </c>
      <c r="H169" s="87" t="n">
        <f aca="false">H71+H75+H79+H83+H87+H91+H95+H99+H103+H107+H111+H115+H119+H123+H127+H131+H135+H139+H143+H147+H151+H155+H159+H163+H167</f>
        <v>27265.33</v>
      </c>
      <c r="I169" s="87" t="n">
        <f aca="false">I71+I75+I79+I83+I87+I91+I95+I99+I103+I107+I111+I115+I119+I123+I127+I131+I135+I139+I143+I147+I151+I155+I159+I163+I167</f>
        <v>25766.33</v>
      </c>
      <c r="J169" s="87" t="n">
        <f aca="false">J71+J75+J79+J83+J87+J91+J95+J99+J103+J107+J111+J115+J119+J123+J127+J131+J135+J139+J143+J147+J151+J155+J159+J163+J167</f>
        <v>25766.33</v>
      </c>
      <c r="K169" s="87" t="n">
        <f aca="false">K71+K75+K79+K83+K87+K91+K95+K99+K103+K107+K111+K115+K119+K123+K127+K131+K135+K139+K143+K147+K151+K155+K159+K163+K167</f>
        <v>25766.33</v>
      </c>
      <c r="L169" s="87" t="n">
        <f aca="false">L71+L75+L79+L83+L87+L91+L95+L99+L103+L107+L111+L115+L119+L123+L127+L131+L135+L139+L143+L147+L151+L155+L159+L163+L167</f>
        <v>25766.33</v>
      </c>
      <c r="M169" s="87" t="n">
        <f aca="false">M71+M75+M79+M83+M87+M91+M95+M99+M103+M107+M111+M115+M119+M123+M127+M131+M135+M139+M143+M147+M151+M155+M159+M163+M167</f>
        <v>25768.33</v>
      </c>
      <c r="N169" s="87" t="n">
        <f aca="false">N71+N75+N79+N83+N87+N91+N95+N99+N103+N107+N111+N115+N119+N123+N127+N131+N135+N139+N143+N147+N151+N155+N159+N163+N167</f>
        <v>25768.33</v>
      </c>
      <c r="O169" s="87" t="n">
        <f aca="false">O71+O75+O79+O83+O87+O91+O95+O99+O103+O107+O111+O115+O119+O123+O127+O131+O135+O139+O143+O147+O151+O155+O159+O163+O167</f>
        <v>27268.33</v>
      </c>
      <c r="P169" s="87" t="n">
        <f aca="false">P71+P75+P79+P83+P87+P91+P95+P99+P103+P107+P111+P115+P119+P123+P127+P131+P135+P139+P143+P147+P151+P155+P159+P163+P167</f>
        <v>24268.33</v>
      </c>
      <c r="Q169" s="88" t="n">
        <f aca="false">Q71+Q75+Q79+Q83+Q87+Q91+Q95+Q99+Q103+Q107+Q111+Q115+Q119+Q123+Q127+Q131+Q135+Q139+Q143+Q147+Q151+Q155+Q159+Q163+Q167</f>
        <v>307199.96</v>
      </c>
      <c r="R169" s="88" t="n">
        <f aca="false">R71+R75+R79+R83+R87+R91+R95+R99+R103+R107+R111+R115+R119+R123+R127+R131+R135+R139+R143+R147+R151+R155+R159+R163+R167</f>
        <v>322560</v>
      </c>
      <c r="S169" s="88" t="n">
        <f aca="false">S71+S75+S79+S83+S87+S91+S95+S99+S103+S107+S111+S115+S119+S123+S127+S131+S135+S139+S143+S147+S151+S155+S159+S163+S167</f>
        <v>338689</v>
      </c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  <c r="IW169" s="82"/>
    </row>
    <row r="170" customFormat="false" ht="15.75" hidden="false" customHeight="false" outlineLevel="0" collapsed="false">
      <c r="A170" s="81"/>
      <c r="B170" s="82"/>
      <c r="C170" s="89"/>
      <c r="D170" s="89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91"/>
      <c r="S170" s="91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5" hidden="false" customHeight="false" outlineLevel="0" collapsed="false">
      <c r="A171" s="53"/>
      <c r="B171" s="66"/>
      <c r="C171" s="46"/>
      <c r="D171" s="46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2"/>
      <c r="R171" s="52"/>
      <c r="S171" s="52"/>
    </row>
    <row r="172" customFormat="false" ht="15.75" hidden="false" customHeight="false" outlineLevel="0" collapsed="false">
      <c r="A172" s="70" t="s">
        <v>92</v>
      </c>
      <c r="B172" s="71"/>
      <c r="C172" s="46"/>
      <c r="D172" s="46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2"/>
      <c r="R172" s="52"/>
      <c r="S172" s="52"/>
    </row>
    <row r="173" customFormat="false" ht="15" hidden="false" customHeight="false" outlineLevel="0" collapsed="false">
      <c r="A173" s="59" t="n">
        <v>52502000</v>
      </c>
      <c r="B173" s="31" t="s">
        <v>93</v>
      </c>
      <c r="C173" s="61" t="n">
        <v>0</v>
      </c>
      <c r="D173" s="61" t="n">
        <v>0</v>
      </c>
      <c r="E173" s="92" t="n">
        <v>0</v>
      </c>
      <c r="F173" s="92" t="n">
        <v>0</v>
      </c>
      <c r="G173" s="92" t="n">
        <v>0</v>
      </c>
      <c r="H173" s="92" t="n">
        <v>0</v>
      </c>
      <c r="I173" s="92" t="n">
        <v>0</v>
      </c>
      <c r="J173" s="92" t="n">
        <v>0</v>
      </c>
      <c r="K173" s="92" t="n">
        <v>0</v>
      </c>
      <c r="L173" s="92" t="n">
        <v>0</v>
      </c>
      <c r="M173" s="92" t="n">
        <v>0</v>
      </c>
      <c r="N173" s="92" t="n">
        <v>0</v>
      </c>
      <c r="O173" s="92" t="n">
        <v>0</v>
      </c>
      <c r="P173" s="92" t="n">
        <v>0</v>
      </c>
      <c r="Q173" s="30" t="n">
        <f aca="false">SUM(E173:P173)</f>
        <v>0</v>
      </c>
      <c r="R173" s="61" t="n">
        <f aca="false">ROUND(Q173*1.05,0)</f>
        <v>0</v>
      </c>
      <c r="S173" s="61" t="n">
        <f aca="false">ROUND(R173*1.05,0)</f>
        <v>0</v>
      </c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59" t="n">
        <v>52502500</v>
      </c>
      <c r="B174" s="31" t="s">
        <v>94</v>
      </c>
      <c r="C174" s="61" t="n">
        <v>0</v>
      </c>
      <c r="D174" s="61" t="n">
        <v>0</v>
      </c>
      <c r="E174" s="92" t="n">
        <v>0</v>
      </c>
      <c r="F174" s="92" t="n">
        <v>0</v>
      </c>
      <c r="G174" s="92" t="n">
        <v>0</v>
      </c>
      <c r="H174" s="92" t="n">
        <v>0</v>
      </c>
      <c r="I174" s="92" t="n">
        <v>0</v>
      </c>
      <c r="J174" s="92" t="n">
        <v>0</v>
      </c>
      <c r="K174" s="92" t="n">
        <v>0</v>
      </c>
      <c r="L174" s="92" t="n">
        <v>0</v>
      </c>
      <c r="M174" s="92" t="n">
        <v>0</v>
      </c>
      <c r="N174" s="92" t="n">
        <v>0</v>
      </c>
      <c r="O174" s="92" t="n">
        <v>0</v>
      </c>
      <c r="P174" s="92" t="n">
        <v>0</v>
      </c>
      <c r="Q174" s="30" t="n">
        <f aca="false">SUM(E174:P174)</f>
        <v>0</v>
      </c>
      <c r="R174" s="61" t="n">
        <f aca="false">ROUND(Q174*1.05,0)</f>
        <v>0</v>
      </c>
      <c r="S174" s="61" t="n">
        <f aca="false">ROUND(R174*1.05,0)</f>
        <v>0</v>
      </c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</row>
    <row r="175" customFormat="false" ht="15.75" hidden="false" customHeight="false" outlineLevel="0" collapsed="false">
      <c r="A175" s="81"/>
      <c r="B175" s="82" t="s">
        <v>95</v>
      </c>
      <c r="C175" s="83" t="n">
        <f aca="false">SUM(C173:C174)</f>
        <v>0</v>
      </c>
      <c r="D175" s="83" t="n">
        <f aca="false">SUM(D173:D174)</f>
        <v>0</v>
      </c>
      <c r="E175" s="87" t="n">
        <f aca="false">SUM(E173:E174)</f>
        <v>0</v>
      </c>
      <c r="F175" s="87" t="n">
        <f aca="false">SUM(F173:F174)</f>
        <v>0</v>
      </c>
      <c r="G175" s="87" t="n">
        <f aca="false">SUM(G173:G174)</f>
        <v>0</v>
      </c>
      <c r="H175" s="87" t="n">
        <f aca="false">SUM(H173:H174)</f>
        <v>0</v>
      </c>
      <c r="I175" s="87" t="n">
        <f aca="false">SUM(I173:I174)</f>
        <v>0</v>
      </c>
      <c r="J175" s="87" t="n">
        <f aca="false">SUM(J173:J174)</f>
        <v>0</v>
      </c>
      <c r="K175" s="87" t="n">
        <f aca="false">SUM(K173:K174)</f>
        <v>0</v>
      </c>
      <c r="L175" s="87" t="n">
        <f aca="false">SUM(L173:L174)</f>
        <v>0</v>
      </c>
      <c r="M175" s="87" t="n">
        <f aca="false">SUM(M173:M174)</f>
        <v>0</v>
      </c>
      <c r="N175" s="87" t="n">
        <f aca="false">SUM(N173:N174)</f>
        <v>0</v>
      </c>
      <c r="O175" s="87" t="n">
        <f aca="false">SUM(O173:O174)</f>
        <v>0</v>
      </c>
      <c r="P175" s="87" t="n">
        <f aca="false">SUM(P173:P174)</f>
        <v>0</v>
      </c>
      <c r="Q175" s="88" t="n">
        <f aca="false">SUM(Q173:Q174)</f>
        <v>0</v>
      </c>
      <c r="R175" s="88" t="n">
        <f aca="false">SUM(R173:R174)</f>
        <v>0</v>
      </c>
      <c r="S175" s="85" t="n">
        <f aca="false">SUM(S173:S174)</f>
        <v>0</v>
      </c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5" hidden="false" customHeight="false" outlineLevel="0" collapsed="false">
      <c r="A176" s="53"/>
      <c r="C176" s="30"/>
      <c r="D176" s="3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2"/>
      <c r="R176" s="52"/>
      <c r="S176" s="52"/>
    </row>
    <row r="177" customFormat="false" ht="31.5" hidden="false" customHeight="true" outlineLevel="0" collapsed="false">
      <c r="A177" s="93"/>
      <c r="B177" s="94" t="s">
        <v>96</v>
      </c>
      <c r="C177" s="95" t="n">
        <f aca="false">+C24+C28+C32+C65+C169+C175</f>
        <v>1186102</v>
      </c>
      <c r="D177" s="95" t="n">
        <f aca="false">+D24+D28+D32+D65+D169+D175</f>
        <v>806893</v>
      </c>
      <c r="E177" s="96" t="n">
        <f aca="false">+E24+E28+E32+E65+E169+E175</f>
        <v>69603</v>
      </c>
      <c r="F177" s="96" t="n">
        <f aca="false">+F24+F28+F32+F65+F169+F175</f>
        <v>72963</v>
      </c>
      <c r="G177" s="96" t="n">
        <f aca="false">+G24+G28+G32+G65+G169+G175</f>
        <v>70963</v>
      </c>
      <c r="H177" s="96" t="n">
        <f aca="false">+H24+H28+H32+H65+H169+H175</f>
        <v>73963</v>
      </c>
      <c r="I177" s="96" t="n">
        <f aca="false">+I24+I28+I32+I65+I169+I175</f>
        <v>72465</v>
      </c>
      <c r="J177" s="96" t="n">
        <f aca="false">+J24+J28+J32+J65+J169+J175</f>
        <v>72465</v>
      </c>
      <c r="K177" s="96" t="n">
        <f aca="false">+K24+K28+K32+K65+K169+K175</f>
        <v>71550</v>
      </c>
      <c r="L177" s="96" t="n">
        <f aca="false">+L24+L28+L32+L65+L169+L175</f>
        <v>71550</v>
      </c>
      <c r="M177" s="96" t="n">
        <f aca="false">+M24+M28+M32+M65+M169+M175</f>
        <v>77176</v>
      </c>
      <c r="N177" s="96" t="n">
        <f aca="false">+N24+N28+N32+N65+N169+N175</f>
        <v>77176</v>
      </c>
      <c r="O177" s="96" t="n">
        <f aca="false">+O24+O28+O32+O65+O169+O175</f>
        <v>78676</v>
      </c>
      <c r="P177" s="96" t="n">
        <f aca="false">+P24+P28+P32+P65+P169+P175</f>
        <v>75676</v>
      </c>
      <c r="Q177" s="97" t="n">
        <f aca="false">+Q24+Q28+Q32+Q65+Q169+Q175</f>
        <v>899226</v>
      </c>
      <c r="R177" s="97" t="n">
        <f aca="false">+R24+R28+R32+R65+R169+R175</f>
        <v>924357.6825</v>
      </c>
      <c r="S177" s="97" t="n">
        <f aca="false">+S24+S28+S32+S65+S169+S175</f>
        <v>966358.8085</v>
      </c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  <c r="IT177" s="96"/>
      <c r="IU177" s="96"/>
      <c r="IV177" s="96"/>
      <c r="IW177" s="96"/>
    </row>
    <row r="178" customFormat="false" ht="15.75" hidden="false" customHeight="false" outlineLevel="0" collapsed="false">
      <c r="C178" s="30"/>
      <c r="D178" s="3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2"/>
      <c r="R178" s="52"/>
      <c r="S178" s="52"/>
    </row>
    <row r="179" customFormat="false" ht="15" hidden="true" customHeight="false" outlineLevel="0" collapsed="false">
      <c r="C179" s="46"/>
      <c r="D179" s="46"/>
      <c r="E179" s="54"/>
      <c r="F179" s="54"/>
      <c r="G179" s="54"/>
      <c r="H179" s="54"/>
      <c r="I179" s="98" t="s">
        <v>97</v>
      </c>
      <c r="J179" s="54"/>
      <c r="K179" s="54"/>
      <c r="L179" s="54"/>
      <c r="M179" s="54"/>
      <c r="N179" s="54"/>
      <c r="O179" s="54"/>
      <c r="P179" s="54"/>
      <c r="Q179" s="52"/>
      <c r="R179" s="52"/>
      <c r="S179" s="52"/>
    </row>
    <row r="180" customFormat="false" ht="15" hidden="true" customHeight="false" outlineLevel="0" collapsed="false">
      <c r="C180" s="46"/>
      <c r="D180" s="46"/>
      <c r="E180" s="54"/>
      <c r="F180" s="54"/>
      <c r="G180" s="54"/>
      <c r="H180" s="54"/>
      <c r="I180" s="98" t="s">
        <v>98</v>
      </c>
      <c r="J180" s="54"/>
      <c r="K180" s="54"/>
      <c r="L180" s="54"/>
      <c r="M180" s="54"/>
      <c r="N180" s="54"/>
      <c r="O180" s="54"/>
      <c r="P180" s="54"/>
      <c r="Q180" s="52"/>
      <c r="R180" s="52"/>
      <c r="S180" s="52"/>
    </row>
    <row r="181" customFormat="false" ht="15" hidden="true" customHeight="false" outlineLevel="0" collapsed="false">
      <c r="C181" s="30"/>
      <c r="D181" s="30"/>
      <c r="E181" s="0"/>
      <c r="F181" s="0"/>
      <c r="G181" s="0"/>
      <c r="H181" s="0"/>
      <c r="I181" s="99" t="n">
        <v>0.0425</v>
      </c>
      <c r="J181" s="0"/>
      <c r="K181" s="0"/>
      <c r="L181" s="0"/>
      <c r="M181" s="0"/>
      <c r="N181" s="0"/>
      <c r="O181" s="0"/>
      <c r="P181" s="0"/>
      <c r="Q181" s="52"/>
      <c r="R181" s="52"/>
      <c r="S181" s="52"/>
    </row>
    <row r="182" customFormat="false" ht="15" hidden="true" customHeight="false" outlineLevel="0" collapsed="false">
      <c r="C182" s="30"/>
      <c r="D182" s="30"/>
      <c r="E182" s="0"/>
      <c r="F182" s="0"/>
      <c r="G182" s="0"/>
      <c r="H182" s="0"/>
      <c r="I182" s="100"/>
      <c r="J182" s="0"/>
      <c r="K182" s="0"/>
      <c r="L182" s="0"/>
      <c r="M182" s="0"/>
      <c r="N182" s="0"/>
      <c r="O182" s="0"/>
      <c r="P182" s="0"/>
      <c r="Q182" s="52"/>
      <c r="R182" s="52"/>
      <c r="S182" s="52"/>
    </row>
    <row r="183" customFormat="false" ht="15.75" hidden="true" customHeight="false" outlineLevel="0" collapsed="false">
      <c r="B183" s="101" t="s">
        <v>99</v>
      </c>
      <c r="C183" s="30"/>
      <c r="D183" s="3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2"/>
      <c r="R183" s="52"/>
      <c r="S183" s="52"/>
    </row>
    <row r="184" customFormat="false" ht="15" hidden="true" customHeight="false" outlineLevel="0" collapsed="false">
      <c r="A184" s="102"/>
      <c r="B184" s="92" t="s">
        <v>100</v>
      </c>
      <c r="C184" s="61" t="n">
        <v>0</v>
      </c>
      <c r="D184" s="61" t="n">
        <v>0</v>
      </c>
      <c r="E184" s="92" t="n">
        <v>12544</v>
      </c>
      <c r="F184" s="103" t="n">
        <f aca="false">ROUND(+E184*1.0425,0)</f>
        <v>13077</v>
      </c>
      <c r="G184" s="103" t="n">
        <f aca="false">+F184</f>
        <v>13077</v>
      </c>
      <c r="H184" s="103" t="n">
        <f aca="false">+G184</f>
        <v>13077</v>
      </c>
      <c r="I184" s="103" t="n">
        <f aca="false">+H184</f>
        <v>13077</v>
      </c>
      <c r="J184" s="103" t="n">
        <f aca="false">+I184</f>
        <v>13077</v>
      </c>
      <c r="K184" s="103" t="n">
        <f aca="false">+J184</f>
        <v>13077</v>
      </c>
      <c r="L184" s="103" t="n">
        <f aca="false">+K184</f>
        <v>13077</v>
      </c>
      <c r="M184" s="103" t="n">
        <f aca="false">+L184</f>
        <v>13077</v>
      </c>
      <c r="N184" s="103" t="n">
        <f aca="false">+M184</f>
        <v>13077</v>
      </c>
      <c r="O184" s="103" t="n">
        <f aca="false">+N184</f>
        <v>13077</v>
      </c>
      <c r="P184" s="103" t="n">
        <f aca="false">+O184</f>
        <v>13077</v>
      </c>
      <c r="Q184" s="79" t="n">
        <f aca="false">SUM(E184:P184)</f>
        <v>156391</v>
      </c>
      <c r="R184" s="61" t="n">
        <f aca="false">ROUND(Q184*1.04,0)</f>
        <v>162647</v>
      </c>
      <c r="S184" s="61" t="n">
        <f aca="false">ROUND(R184*1.04,0)</f>
        <v>169153</v>
      </c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  <c r="IW184" s="92"/>
    </row>
    <row r="185" customFormat="false" ht="15" hidden="true" customHeight="false" outlineLevel="0" collapsed="false">
      <c r="A185" s="102"/>
      <c r="B185" s="92" t="s">
        <v>101</v>
      </c>
      <c r="C185" s="61" t="n">
        <v>0</v>
      </c>
      <c r="D185" s="61" t="n">
        <v>0</v>
      </c>
      <c r="E185" s="92" t="n">
        <v>8583</v>
      </c>
      <c r="F185" s="103" t="n">
        <f aca="false">ROUND(+E185*1.0425,0)</f>
        <v>8948</v>
      </c>
      <c r="G185" s="103" t="n">
        <f aca="false">+F185</f>
        <v>8948</v>
      </c>
      <c r="H185" s="103" t="n">
        <f aca="false">+G185</f>
        <v>8948</v>
      </c>
      <c r="I185" s="103" t="n">
        <f aca="false">+H185</f>
        <v>8948</v>
      </c>
      <c r="J185" s="103" t="n">
        <f aca="false">+I185</f>
        <v>8948</v>
      </c>
      <c r="K185" s="103" t="n">
        <f aca="false">+J185</f>
        <v>8948</v>
      </c>
      <c r="L185" s="103" t="n">
        <f aca="false">+K185</f>
        <v>8948</v>
      </c>
      <c r="M185" s="103" t="n">
        <f aca="false">+L185</f>
        <v>8948</v>
      </c>
      <c r="N185" s="103" t="n">
        <f aca="false">+M185</f>
        <v>8948</v>
      </c>
      <c r="O185" s="103" t="n">
        <f aca="false">+N185</f>
        <v>8948</v>
      </c>
      <c r="P185" s="103" t="n">
        <f aca="false">+O185</f>
        <v>8948</v>
      </c>
      <c r="Q185" s="79" t="n">
        <f aca="false">SUM(E185:P185)</f>
        <v>107011</v>
      </c>
      <c r="R185" s="61" t="n">
        <f aca="false">ROUND(Q185*1.04,0)</f>
        <v>111291</v>
      </c>
      <c r="S185" s="61" t="n">
        <f aca="false">ROUND(R185*1.04,0)</f>
        <v>115743</v>
      </c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  <c r="IW185" s="92"/>
    </row>
    <row r="186" customFormat="false" ht="15" hidden="true" customHeight="false" outlineLevel="0" collapsed="false">
      <c r="A186" s="102"/>
      <c r="B186" s="92" t="s">
        <v>102</v>
      </c>
      <c r="C186" s="61" t="n">
        <v>0</v>
      </c>
      <c r="D186" s="61" t="n">
        <v>0</v>
      </c>
      <c r="E186" s="92" t="n">
        <v>3930</v>
      </c>
      <c r="F186" s="103" t="n">
        <f aca="false">ROUND(+E186*1.0425,0)</f>
        <v>4097</v>
      </c>
      <c r="G186" s="103" t="n">
        <f aca="false">+F186</f>
        <v>4097</v>
      </c>
      <c r="H186" s="103" t="n">
        <f aca="false">+G186</f>
        <v>4097</v>
      </c>
      <c r="I186" s="103" t="n">
        <f aca="false">+H186</f>
        <v>4097</v>
      </c>
      <c r="J186" s="103" t="n">
        <f aca="false">+I186</f>
        <v>4097</v>
      </c>
      <c r="K186" s="103" t="n">
        <f aca="false">+J186</f>
        <v>4097</v>
      </c>
      <c r="L186" s="103" t="n">
        <f aca="false">+K186</f>
        <v>4097</v>
      </c>
      <c r="M186" s="103" t="n">
        <f aca="false">+L186</f>
        <v>4097</v>
      </c>
      <c r="N186" s="103" t="n">
        <f aca="false">+M186</f>
        <v>4097</v>
      </c>
      <c r="O186" s="103" t="n">
        <f aca="false">+N186</f>
        <v>4097</v>
      </c>
      <c r="P186" s="103" t="n">
        <f aca="false">+O186</f>
        <v>4097</v>
      </c>
      <c r="Q186" s="79" t="n">
        <f aca="false">SUM(E186:P186)</f>
        <v>48997</v>
      </c>
      <c r="R186" s="61" t="n">
        <f aca="false">ROUND(Q186*1.04,0)</f>
        <v>50957</v>
      </c>
      <c r="S186" s="61" t="n">
        <f aca="false">ROUND(R186*1.04,0)</f>
        <v>52995</v>
      </c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  <c r="IW186" s="92"/>
    </row>
    <row r="187" customFormat="false" ht="15" hidden="true" customHeight="false" outlineLevel="0" collapsed="false">
      <c r="A187" s="102"/>
      <c r="B187" s="92" t="s">
        <v>103</v>
      </c>
      <c r="C187" s="61" t="n">
        <v>0</v>
      </c>
      <c r="D187" s="61" t="n">
        <v>0</v>
      </c>
      <c r="E187" s="92"/>
      <c r="F187" s="103" t="n">
        <f aca="false">ROUND(+E187*1.0425,0)</f>
        <v>0</v>
      </c>
      <c r="G187" s="103" t="n">
        <f aca="false">+F187</f>
        <v>0</v>
      </c>
      <c r="H187" s="103" t="n">
        <f aca="false">+G187</f>
        <v>0</v>
      </c>
      <c r="I187" s="103" t="n">
        <f aca="false">+H187</f>
        <v>0</v>
      </c>
      <c r="J187" s="103" t="n">
        <f aca="false">+I187</f>
        <v>0</v>
      </c>
      <c r="K187" s="103" t="n">
        <f aca="false">+J187</f>
        <v>0</v>
      </c>
      <c r="L187" s="103" t="n">
        <f aca="false">+K187</f>
        <v>0</v>
      </c>
      <c r="M187" s="103" t="n">
        <f aca="false">+L187</f>
        <v>0</v>
      </c>
      <c r="N187" s="103" t="n">
        <f aca="false">+M187</f>
        <v>0</v>
      </c>
      <c r="O187" s="103" t="n">
        <f aca="false">+N187</f>
        <v>0</v>
      </c>
      <c r="P187" s="103" t="n">
        <f aca="false">+O187</f>
        <v>0</v>
      </c>
      <c r="Q187" s="79" t="n">
        <f aca="false">SUM(E187:P187)</f>
        <v>0</v>
      </c>
      <c r="R187" s="61" t="n">
        <f aca="false">ROUND(Q187*1.04,0)</f>
        <v>0</v>
      </c>
      <c r="S187" s="61" t="n">
        <f aca="false">ROUND(R187*1.04,0)</f>
        <v>0</v>
      </c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  <c r="IW187" s="92"/>
    </row>
    <row r="188" customFormat="false" ht="15" hidden="true" customHeight="false" outlineLevel="0" collapsed="false">
      <c r="A188" s="102"/>
      <c r="B188" s="92" t="s">
        <v>104</v>
      </c>
      <c r="C188" s="61" t="n">
        <v>0</v>
      </c>
      <c r="D188" s="61" t="n">
        <v>0</v>
      </c>
      <c r="E188" s="92"/>
      <c r="F188" s="103" t="n">
        <f aca="false">ROUND(+E188*1.0425,0)</f>
        <v>0</v>
      </c>
      <c r="G188" s="103" t="n">
        <f aca="false">+F188</f>
        <v>0</v>
      </c>
      <c r="H188" s="103" t="n">
        <f aca="false">+G188</f>
        <v>0</v>
      </c>
      <c r="I188" s="103" t="n">
        <f aca="false">+H188</f>
        <v>0</v>
      </c>
      <c r="J188" s="103" t="n">
        <f aca="false">+I188</f>
        <v>0</v>
      </c>
      <c r="K188" s="103" t="n">
        <f aca="false">+J188</f>
        <v>0</v>
      </c>
      <c r="L188" s="103" t="n">
        <f aca="false">+K188</f>
        <v>0</v>
      </c>
      <c r="M188" s="103" t="n">
        <f aca="false">+L188</f>
        <v>0</v>
      </c>
      <c r="N188" s="103" t="n">
        <f aca="false">+M188</f>
        <v>0</v>
      </c>
      <c r="O188" s="103" t="n">
        <f aca="false">+N188</f>
        <v>0</v>
      </c>
      <c r="P188" s="103" t="n">
        <f aca="false">+O188</f>
        <v>0</v>
      </c>
      <c r="Q188" s="79" t="n">
        <f aca="false">SUM(E188:P188)</f>
        <v>0</v>
      </c>
      <c r="R188" s="61" t="n">
        <f aca="false">ROUND(Q188*1.04,0)</f>
        <v>0</v>
      </c>
      <c r="S188" s="61" t="n">
        <f aca="false">ROUND(R188*1.04,0)</f>
        <v>0</v>
      </c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  <c r="IW188" s="92"/>
    </row>
    <row r="189" customFormat="false" ht="15" hidden="true" customHeight="false" outlineLevel="0" collapsed="false">
      <c r="A189" s="102"/>
      <c r="B189" s="92" t="s">
        <v>105</v>
      </c>
      <c r="C189" s="61" t="n">
        <v>0</v>
      </c>
      <c r="D189" s="61" t="n">
        <v>0</v>
      </c>
      <c r="E189" s="92" t="n">
        <v>0</v>
      </c>
      <c r="F189" s="103" t="n">
        <f aca="false">ROUND(+E189*1.0425,0)</f>
        <v>0</v>
      </c>
      <c r="G189" s="103" t="n">
        <f aca="false">+F189</f>
        <v>0</v>
      </c>
      <c r="H189" s="103" t="n">
        <f aca="false">+G189</f>
        <v>0</v>
      </c>
      <c r="I189" s="103" t="n">
        <f aca="false">+H189</f>
        <v>0</v>
      </c>
      <c r="J189" s="103" t="n">
        <f aca="false">+I189</f>
        <v>0</v>
      </c>
      <c r="K189" s="103" t="n">
        <f aca="false">+J189</f>
        <v>0</v>
      </c>
      <c r="L189" s="103" t="n">
        <f aca="false">+K189</f>
        <v>0</v>
      </c>
      <c r="M189" s="103" t="n">
        <f aca="false">+L189</f>
        <v>0</v>
      </c>
      <c r="N189" s="103" t="n">
        <f aca="false">+M189</f>
        <v>0</v>
      </c>
      <c r="O189" s="103" t="n">
        <f aca="false">+N189</f>
        <v>0</v>
      </c>
      <c r="P189" s="103" t="n">
        <f aca="false">+O189</f>
        <v>0</v>
      </c>
      <c r="Q189" s="79" t="n">
        <f aca="false">SUM(E189:P189)</f>
        <v>0</v>
      </c>
      <c r="R189" s="61" t="n">
        <f aca="false">ROUND(Q189*1.04,0)</f>
        <v>0</v>
      </c>
      <c r="S189" s="61" t="n">
        <f aca="false">ROUND(R189*1.04,0)</f>
        <v>0</v>
      </c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  <c r="IW189" s="92"/>
    </row>
    <row r="190" customFormat="false" ht="15" hidden="true" customHeight="false" outlineLevel="0" collapsed="false">
      <c r="A190" s="102"/>
      <c r="B190" s="92" t="s">
        <v>106</v>
      </c>
      <c r="C190" s="61" t="n">
        <v>0</v>
      </c>
      <c r="D190" s="61" t="n">
        <v>0</v>
      </c>
      <c r="E190" s="92" t="n">
        <v>0</v>
      </c>
      <c r="F190" s="103" t="n">
        <f aca="false">ROUND(+E190*1.0425,0)</f>
        <v>0</v>
      </c>
      <c r="G190" s="103" t="n">
        <f aca="false">+F190</f>
        <v>0</v>
      </c>
      <c r="H190" s="103" t="n">
        <f aca="false">+G190</f>
        <v>0</v>
      </c>
      <c r="I190" s="103" t="n">
        <f aca="false">+H190</f>
        <v>0</v>
      </c>
      <c r="J190" s="103" t="n">
        <f aca="false">+I190</f>
        <v>0</v>
      </c>
      <c r="K190" s="103" t="n">
        <f aca="false">+J190</f>
        <v>0</v>
      </c>
      <c r="L190" s="103" t="n">
        <f aca="false">+K190</f>
        <v>0</v>
      </c>
      <c r="M190" s="103" t="n">
        <f aca="false">+L190</f>
        <v>0</v>
      </c>
      <c r="N190" s="103" t="n">
        <f aca="false">+M190</f>
        <v>0</v>
      </c>
      <c r="O190" s="103" t="n">
        <f aca="false">+N190</f>
        <v>0</v>
      </c>
      <c r="P190" s="103" t="n">
        <f aca="false">+O190</f>
        <v>0</v>
      </c>
      <c r="Q190" s="79" t="n">
        <f aca="false">SUM(E190:P190)</f>
        <v>0</v>
      </c>
      <c r="R190" s="61" t="n">
        <f aca="false">ROUND(Q190*1.04,0)</f>
        <v>0</v>
      </c>
      <c r="S190" s="61" t="n">
        <f aca="false">ROUND(R190*1.04,0)</f>
        <v>0</v>
      </c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  <c r="IW190" s="92"/>
    </row>
    <row r="191" customFormat="false" ht="15" hidden="true" customHeight="false" outlineLevel="0" collapsed="false">
      <c r="A191" s="102"/>
      <c r="B191" s="92" t="s">
        <v>107</v>
      </c>
      <c r="C191" s="61" t="n">
        <v>0</v>
      </c>
      <c r="D191" s="61" t="n">
        <v>0</v>
      </c>
      <c r="E191" s="92" t="n">
        <v>0</v>
      </c>
      <c r="F191" s="103" t="n">
        <f aca="false">ROUND(+E191*1.0425,0)</f>
        <v>0</v>
      </c>
      <c r="G191" s="103" t="n">
        <f aca="false">+F191</f>
        <v>0</v>
      </c>
      <c r="H191" s="103" t="n">
        <f aca="false">+G191</f>
        <v>0</v>
      </c>
      <c r="I191" s="103" t="n">
        <f aca="false">+H191</f>
        <v>0</v>
      </c>
      <c r="J191" s="103" t="n">
        <f aca="false">+I191</f>
        <v>0</v>
      </c>
      <c r="K191" s="103" t="n">
        <f aca="false">+J191</f>
        <v>0</v>
      </c>
      <c r="L191" s="103" t="n">
        <f aca="false">+K191</f>
        <v>0</v>
      </c>
      <c r="M191" s="103" t="n">
        <f aca="false">+L191</f>
        <v>0</v>
      </c>
      <c r="N191" s="103" t="n">
        <f aca="false">+M191</f>
        <v>0</v>
      </c>
      <c r="O191" s="103" t="n">
        <f aca="false">+N191</f>
        <v>0</v>
      </c>
      <c r="P191" s="103" t="n">
        <f aca="false">+O191</f>
        <v>0</v>
      </c>
      <c r="Q191" s="79" t="n">
        <f aca="false">SUM(E191:P191)</f>
        <v>0</v>
      </c>
      <c r="R191" s="61" t="n">
        <f aca="false">ROUND(Q191*1.04,0)</f>
        <v>0</v>
      </c>
      <c r="S191" s="61" t="n">
        <f aca="false">ROUND(R191*1.04,0)</f>
        <v>0</v>
      </c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  <c r="IW191" s="92"/>
    </row>
    <row r="192" customFormat="false" ht="15" hidden="true" customHeight="false" outlineLevel="0" collapsed="false">
      <c r="A192" s="102"/>
      <c r="B192" s="92" t="s">
        <v>108</v>
      </c>
      <c r="C192" s="61" t="n">
        <v>0</v>
      </c>
      <c r="D192" s="61" t="n">
        <v>0</v>
      </c>
      <c r="E192" s="92" t="n">
        <v>0</v>
      </c>
      <c r="F192" s="103" t="n">
        <f aca="false">ROUND(+E192*1.0425,0)</f>
        <v>0</v>
      </c>
      <c r="G192" s="103" t="n">
        <f aca="false">+F192</f>
        <v>0</v>
      </c>
      <c r="H192" s="103" t="n">
        <f aca="false">+G192</f>
        <v>0</v>
      </c>
      <c r="I192" s="103" t="n">
        <f aca="false">+H192</f>
        <v>0</v>
      </c>
      <c r="J192" s="103" t="n">
        <f aca="false">+I192</f>
        <v>0</v>
      </c>
      <c r="K192" s="103" t="n">
        <f aca="false">+J192</f>
        <v>0</v>
      </c>
      <c r="L192" s="103" t="n">
        <f aca="false">+K192</f>
        <v>0</v>
      </c>
      <c r="M192" s="103" t="n">
        <f aca="false">+L192</f>
        <v>0</v>
      </c>
      <c r="N192" s="103" t="n">
        <f aca="false">+M192</f>
        <v>0</v>
      </c>
      <c r="O192" s="103" t="n">
        <f aca="false">+N192</f>
        <v>0</v>
      </c>
      <c r="P192" s="103" t="n">
        <f aca="false">+O192</f>
        <v>0</v>
      </c>
      <c r="Q192" s="79" t="n">
        <f aca="false">SUM(E192:P192)</f>
        <v>0</v>
      </c>
      <c r="R192" s="61" t="n">
        <f aca="false">ROUND(Q192*1.04,0)</f>
        <v>0</v>
      </c>
      <c r="S192" s="61" t="n">
        <f aca="false">ROUND(R192*1.04,0)</f>
        <v>0</v>
      </c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  <c r="IW192" s="92"/>
    </row>
    <row r="193" customFormat="false" ht="15" hidden="true" customHeight="false" outlineLevel="0" collapsed="false">
      <c r="A193" s="102"/>
      <c r="B193" s="92" t="s">
        <v>109</v>
      </c>
      <c r="C193" s="61" t="n">
        <v>0</v>
      </c>
      <c r="D193" s="61" t="n">
        <v>0</v>
      </c>
      <c r="E193" s="104" t="n">
        <v>0</v>
      </c>
      <c r="F193" s="103" t="n">
        <f aca="false">ROUND(+E193*1.0425,0)</f>
        <v>0</v>
      </c>
      <c r="G193" s="105" t="n">
        <f aca="false">+F193</f>
        <v>0</v>
      </c>
      <c r="H193" s="105" t="n">
        <f aca="false">+G193</f>
        <v>0</v>
      </c>
      <c r="I193" s="105" t="n">
        <f aca="false">+H193</f>
        <v>0</v>
      </c>
      <c r="J193" s="105" t="n">
        <f aca="false">+I193</f>
        <v>0</v>
      </c>
      <c r="K193" s="105" t="n">
        <f aca="false">+J193</f>
        <v>0</v>
      </c>
      <c r="L193" s="105" t="n">
        <f aca="false">+K193</f>
        <v>0</v>
      </c>
      <c r="M193" s="105" t="n">
        <f aca="false">+L193</f>
        <v>0</v>
      </c>
      <c r="N193" s="105" t="n">
        <f aca="false">+M193</f>
        <v>0</v>
      </c>
      <c r="O193" s="105" t="n">
        <f aca="false">+N193</f>
        <v>0</v>
      </c>
      <c r="P193" s="105" t="n">
        <f aca="false">+O193</f>
        <v>0</v>
      </c>
      <c r="Q193" s="79" t="n">
        <f aca="false">SUM(E193:P193)</f>
        <v>0</v>
      </c>
      <c r="R193" s="61" t="n">
        <f aca="false">ROUND(Q193*1.04,0)</f>
        <v>0</v>
      </c>
      <c r="S193" s="61" t="n">
        <f aca="false">ROUND(R193*1.04,0)</f>
        <v>0</v>
      </c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  <c r="IW193" s="92"/>
    </row>
    <row r="194" customFormat="false" ht="15" hidden="true" customHeight="false" outlineLevel="0" collapsed="false">
      <c r="A194" s="102"/>
      <c r="B194" s="92" t="s">
        <v>110</v>
      </c>
      <c r="C194" s="61" t="n">
        <v>0</v>
      </c>
      <c r="D194" s="61" t="n">
        <v>0</v>
      </c>
      <c r="E194" s="104" t="n">
        <v>0</v>
      </c>
      <c r="F194" s="103" t="n">
        <f aca="false">ROUND(+E194*1.0425,0)</f>
        <v>0</v>
      </c>
      <c r="G194" s="105" t="n">
        <f aca="false">+F194</f>
        <v>0</v>
      </c>
      <c r="H194" s="105" t="n">
        <f aca="false">+G194</f>
        <v>0</v>
      </c>
      <c r="I194" s="105" t="n">
        <f aca="false">+H194</f>
        <v>0</v>
      </c>
      <c r="J194" s="105" t="n">
        <f aca="false">+I194</f>
        <v>0</v>
      </c>
      <c r="K194" s="105" t="n">
        <f aca="false">+J194</f>
        <v>0</v>
      </c>
      <c r="L194" s="105" t="n">
        <f aca="false">+K194</f>
        <v>0</v>
      </c>
      <c r="M194" s="105" t="n">
        <f aca="false">+L194</f>
        <v>0</v>
      </c>
      <c r="N194" s="105" t="n">
        <f aca="false">+M194</f>
        <v>0</v>
      </c>
      <c r="O194" s="105" t="n">
        <f aca="false">+N194</f>
        <v>0</v>
      </c>
      <c r="P194" s="105" t="n">
        <f aca="false">+O194</f>
        <v>0</v>
      </c>
      <c r="Q194" s="79" t="n">
        <f aca="false">SUM(E194:P194)</f>
        <v>0</v>
      </c>
      <c r="R194" s="61" t="n">
        <f aca="false">ROUND(Q194*1.04,0)</f>
        <v>0</v>
      </c>
      <c r="S194" s="61" t="n">
        <f aca="false">ROUND(R194*1.04,0)</f>
        <v>0</v>
      </c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  <c r="IW194" s="92"/>
    </row>
    <row r="195" customFormat="false" ht="15" hidden="true" customHeight="false" outlineLevel="0" collapsed="false">
      <c r="A195" s="102"/>
      <c r="B195" s="92" t="s">
        <v>111</v>
      </c>
      <c r="C195" s="61" t="n">
        <v>0</v>
      </c>
      <c r="D195" s="61" t="n">
        <v>0</v>
      </c>
      <c r="E195" s="104" t="n">
        <v>0</v>
      </c>
      <c r="F195" s="103" t="n">
        <f aca="false">ROUND(+E195*1.0425,0)</f>
        <v>0</v>
      </c>
      <c r="G195" s="105" t="n">
        <f aca="false">+F195</f>
        <v>0</v>
      </c>
      <c r="H195" s="105" t="n">
        <f aca="false">+G195</f>
        <v>0</v>
      </c>
      <c r="I195" s="105" t="n">
        <f aca="false">+H195</f>
        <v>0</v>
      </c>
      <c r="J195" s="105" t="n">
        <f aca="false">+I195</f>
        <v>0</v>
      </c>
      <c r="K195" s="105" t="n">
        <f aca="false">+J195</f>
        <v>0</v>
      </c>
      <c r="L195" s="105" t="n">
        <f aca="false">+K195</f>
        <v>0</v>
      </c>
      <c r="M195" s="105" t="n">
        <f aca="false">+L195</f>
        <v>0</v>
      </c>
      <c r="N195" s="105" t="n">
        <f aca="false">+M195</f>
        <v>0</v>
      </c>
      <c r="O195" s="105" t="n">
        <f aca="false">+N195</f>
        <v>0</v>
      </c>
      <c r="P195" s="105" t="n">
        <f aca="false">+O195</f>
        <v>0</v>
      </c>
      <c r="Q195" s="79" t="n">
        <f aca="false">SUM(E195:P195)</f>
        <v>0</v>
      </c>
      <c r="R195" s="61" t="n">
        <f aca="false">ROUND(Q195*1.04,0)</f>
        <v>0</v>
      </c>
      <c r="S195" s="61" t="n">
        <f aca="false">ROUND(R195*1.04,0)</f>
        <v>0</v>
      </c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  <c r="IW195" s="92"/>
    </row>
    <row r="196" customFormat="false" ht="15" hidden="true" customHeight="false" outlineLevel="0" collapsed="false">
      <c r="A196" s="102"/>
      <c r="B196" s="92" t="s">
        <v>112</v>
      </c>
      <c r="C196" s="61" t="n">
        <v>0</v>
      </c>
      <c r="D196" s="61" t="n">
        <v>0</v>
      </c>
      <c r="E196" s="104" t="n">
        <v>0</v>
      </c>
      <c r="F196" s="103" t="n">
        <f aca="false">ROUND(+E196*1.0425,0)</f>
        <v>0</v>
      </c>
      <c r="G196" s="105" t="n">
        <f aca="false">+F196</f>
        <v>0</v>
      </c>
      <c r="H196" s="105" t="n">
        <f aca="false">+G196</f>
        <v>0</v>
      </c>
      <c r="I196" s="105" t="n">
        <f aca="false">+H196</f>
        <v>0</v>
      </c>
      <c r="J196" s="105" t="n">
        <f aca="false">+I196</f>
        <v>0</v>
      </c>
      <c r="K196" s="105" t="n">
        <f aca="false">+J196</f>
        <v>0</v>
      </c>
      <c r="L196" s="105" t="n">
        <f aca="false">+K196</f>
        <v>0</v>
      </c>
      <c r="M196" s="105" t="n">
        <f aca="false">+L196</f>
        <v>0</v>
      </c>
      <c r="N196" s="105" t="n">
        <f aca="false">+M196</f>
        <v>0</v>
      </c>
      <c r="O196" s="105" t="n">
        <f aca="false">+N196</f>
        <v>0</v>
      </c>
      <c r="P196" s="105" t="n">
        <f aca="false">+O196</f>
        <v>0</v>
      </c>
      <c r="Q196" s="79" t="n">
        <f aca="false">SUM(E196:P196)</f>
        <v>0</v>
      </c>
      <c r="R196" s="61" t="n">
        <f aca="false">ROUND(Q196*1.04,0)</f>
        <v>0</v>
      </c>
      <c r="S196" s="61" t="n">
        <f aca="false">ROUND(R196*1.04,0)</f>
        <v>0</v>
      </c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  <c r="IW196" s="92"/>
    </row>
    <row r="197" customFormat="false" ht="15" hidden="true" customHeight="false" outlineLevel="0" collapsed="false">
      <c r="A197" s="102"/>
      <c r="B197" s="92" t="s">
        <v>113</v>
      </c>
      <c r="C197" s="61" t="n">
        <v>0</v>
      </c>
      <c r="D197" s="61" t="n">
        <v>0</v>
      </c>
      <c r="E197" s="104" t="n">
        <v>0</v>
      </c>
      <c r="F197" s="103" t="n">
        <f aca="false">ROUND(+E197*1.0425,0)</f>
        <v>0</v>
      </c>
      <c r="G197" s="105" t="n">
        <f aca="false">+F197</f>
        <v>0</v>
      </c>
      <c r="H197" s="105" t="n">
        <f aca="false">+G197</f>
        <v>0</v>
      </c>
      <c r="I197" s="105" t="n">
        <f aca="false">+H197</f>
        <v>0</v>
      </c>
      <c r="J197" s="105" t="n">
        <f aca="false">+I197</f>
        <v>0</v>
      </c>
      <c r="K197" s="105" t="n">
        <f aca="false">+J197</f>
        <v>0</v>
      </c>
      <c r="L197" s="105" t="n">
        <f aca="false">+K197</f>
        <v>0</v>
      </c>
      <c r="M197" s="105" t="n">
        <f aca="false">+L197</f>
        <v>0</v>
      </c>
      <c r="N197" s="105" t="n">
        <f aca="false">+M197</f>
        <v>0</v>
      </c>
      <c r="O197" s="105" t="n">
        <f aca="false">+N197</f>
        <v>0</v>
      </c>
      <c r="P197" s="105" t="n">
        <f aca="false">+O197</f>
        <v>0</v>
      </c>
      <c r="Q197" s="79" t="n">
        <f aca="false">SUM(E197:P197)</f>
        <v>0</v>
      </c>
      <c r="R197" s="61" t="n">
        <f aca="false">ROUND(Q197*1.04,0)</f>
        <v>0</v>
      </c>
      <c r="S197" s="61" t="n">
        <f aca="false">ROUND(R197*1.04,0)</f>
        <v>0</v>
      </c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  <c r="IW197" s="92"/>
    </row>
    <row r="198" customFormat="false" ht="15" hidden="true" customHeight="false" outlineLevel="0" collapsed="false">
      <c r="A198" s="102"/>
      <c r="B198" s="92" t="s">
        <v>114</v>
      </c>
      <c r="C198" s="61" t="n">
        <v>0</v>
      </c>
      <c r="D198" s="61" t="n">
        <v>0</v>
      </c>
      <c r="E198" s="104" t="n">
        <v>0</v>
      </c>
      <c r="F198" s="103" t="n">
        <f aca="false">ROUND(+E198*1.0425,0)</f>
        <v>0</v>
      </c>
      <c r="G198" s="105" t="n">
        <f aca="false">+F198</f>
        <v>0</v>
      </c>
      <c r="H198" s="105" t="n">
        <f aca="false">+G198</f>
        <v>0</v>
      </c>
      <c r="I198" s="105" t="n">
        <f aca="false">+H198</f>
        <v>0</v>
      </c>
      <c r="J198" s="105" t="n">
        <f aca="false">+I198</f>
        <v>0</v>
      </c>
      <c r="K198" s="105" t="n">
        <f aca="false">+J198</f>
        <v>0</v>
      </c>
      <c r="L198" s="105" t="n">
        <f aca="false">+K198</f>
        <v>0</v>
      </c>
      <c r="M198" s="105" t="n">
        <f aca="false">+L198</f>
        <v>0</v>
      </c>
      <c r="N198" s="105" t="n">
        <f aca="false">+M198</f>
        <v>0</v>
      </c>
      <c r="O198" s="105" t="n">
        <f aca="false">+N198</f>
        <v>0</v>
      </c>
      <c r="P198" s="105" t="n">
        <f aca="false">+O198</f>
        <v>0</v>
      </c>
      <c r="Q198" s="79" t="n">
        <f aca="false">SUM(E198:P198)</f>
        <v>0</v>
      </c>
      <c r="R198" s="61" t="n">
        <f aca="false">ROUND(Q198*1.04,0)</f>
        <v>0</v>
      </c>
      <c r="S198" s="61" t="n">
        <f aca="false">ROUND(R198*1.04,0)</f>
        <v>0</v>
      </c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  <c r="IW198" s="92"/>
    </row>
    <row r="199" customFormat="false" ht="15" hidden="true" customHeight="false" outlineLevel="0" collapsed="false">
      <c r="A199" s="102"/>
      <c r="B199" s="92" t="s">
        <v>115</v>
      </c>
      <c r="C199" s="61" t="n">
        <v>0</v>
      </c>
      <c r="D199" s="61" t="n">
        <v>0</v>
      </c>
      <c r="E199" s="104" t="n">
        <v>0</v>
      </c>
      <c r="F199" s="103" t="n">
        <f aca="false">ROUND(+E199*1.0425,0)</f>
        <v>0</v>
      </c>
      <c r="G199" s="105" t="n">
        <f aca="false">+F199</f>
        <v>0</v>
      </c>
      <c r="H199" s="105" t="n">
        <f aca="false">+G199</f>
        <v>0</v>
      </c>
      <c r="I199" s="105" t="n">
        <f aca="false">+H199</f>
        <v>0</v>
      </c>
      <c r="J199" s="105" t="n">
        <f aca="false">+I199</f>
        <v>0</v>
      </c>
      <c r="K199" s="105" t="n">
        <f aca="false">+J199</f>
        <v>0</v>
      </c>
      <c r="L199" s="105" t="n">
        <f aca="false">+K199</f>
        <v>0</v>
      </c>
      <c r="M199" s="105" t="n">
        <f aca="false">+L199</f>
        <v>0</v>
      </c>
      <c r="N199" s="105" t="n">
        <f aca="false">+M199</f>
        <v>0</v>
      </c>
      <c r="O199" s="105" t="n">
        <f aca="false">+N199</f>
        <v>0</v>
      </c>
      <c r="P199" s="105" t="n">
        <f aca="false">+O199</f>
        <v>0</v>
      </c>
      <c r="Q199" s="79" t="n">
        <f aca="false">SUM(E199:P199)</f>
        <v>0</v>
      </c>
      <c r="R199" s="61" t="n">
        <f aca="false">ROUND(Q199*1.04,0)</f>
        <v>0</v>
      </c>
      <c r="S199" s="61" t="n">
        <f aca="false">ROUND(R199*1.04,0)</f>
        <v>0</v>
      </c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  <c r="IW199" s="92"/>
    </row>
    <row r="200" customFormat="false" ht="15" hidden="true" customHeight="false" outlineLevel="0" collapsed="false">
      <c r="A200" s="102"/>
      <c r="B200" s="92" t="s">
        <v>116</v>
      </c>
      <c r="C200" s="61" t="n">
        <v>0</v>
      </c>
      <c r="D200" s="61" t="n">
        <v>0</v>
      </c>
      <c r="E200" s="104" t="n">
        <v>0</v>
      </c>
      <c r="F200" s="103" t="n">
        <f aca="false">ROUND(+E200*1.0425,0)</f>
        <v>0</v>
      </c>
      <c r="G200" s="105" t="n">
        <f aca="false">+F200</f>
        <v>0</v>
      </c>
      <c r="H200" s="105" t="n">
        <f aca="false">+G200</f>
        <v>0</v>
      </c>
      <c r="I200" s="105" t="n">
        <f aca="false">+H200</f>
        <v>0</v>
      </c>
      <c r="J200" s="105" t="n">
        <f aca="false">+I200</f>
        <v>0</v>
      </c>
      <c r="K200" s="105" t="n">
        <f aca="false">+J200</f>
        <v>0</v>
      </c>
      <c r="L200" s="105" t="n">
        <f aca="false">+K200</f>
        <v>0</v>
      </c>
      <c r="M200" s="105" t="n">
        <f aca="false">+L200</f>
        <v>0</v>
      </c>
      <c r="N200" s="105" t="n">
        <f aca="false">+M200</f>
        <v>0</v>
      </c>
      <c r="O200" s="105" t="n">
        <f aca="false">+N200</f>
        <v>0</v>
      </c>
      <c r="P200" s="105" t="n">
        <f aca="false">+O200</f>
        <v>0</v>
      </c>
      <c r="Q200" s="79" t="n">
        <f aca="false">SUM(E200:P200)</f>
        <v>0</v>
      </c>
      <c r="R200" s="61" t="n">
        <f aca="false">ROUND(Q200*1.04,0)</f>
        <v>0</v>
      </c>
      <c r="S200" s="61" t="n">
        <f aca="false">ROUND(R200*1.04,0)</f>
        <v>0</v>
      </c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  <c r="IW200" s="92"/>
    </row>
    <row r="201" customFormat="false" ht="15" hidden="true" customHeight="false" outlineLevel="0" collapsed="false">
      <c r="A201" s="102"/>
      <c r="B201" s="92" t="s">
        <v>117</v>
      </c>
      <c r="C201" s="61" t="n">
        <v>0</v>
      </c>
      <c r="D201" s="61" t="n">
        <v>0</v>
      </c>
      <c r="E201" s="104" t="n">
        <v>0</v>
      </c>
      <c r="F201" s="103" t="n">
        <f aca="false">ROUND(+E201*1.0425,0)</f>
        <v>0</v>
      </c>
      <c r="G201" s="105" t="n">
        <f aca="false">+F201</f>
        <v>0</v>
      </c>
      <c r="H201" s="105" t="n">
        <f aca="false">+G201</f>
        <v>0</v>
      </c>
      <c r="I201" s="105" t="n">
        <f aca="false">+H201</f>
        <v>0</v>
      </c>
      <c r="J201" s="105" t="n">
        <f aca="false">+I201</f>
        <v>0</v>
      </c>
      <c r="K201" s="105" t="n">
        <f aca="false">+J201</f>
        <v>0</v>
      </c>
      <c r="L201" s="105" t="n">
        <f aca="false">+K201</f>
        <v>0</v>
      </c>
      <c r="M201" s="105" t="n">
        <f aca="false">+L201</f>
        <v>0</v>
      </c>
      <c r="N201" s="105" t="n">
        <f aca="false">+M201</f>
        <v>0</v>
      </c>
      <c r="O201" s="105" t="n">
        <f aca="false">+N201</f>
        <v>0</v>
      </c>
      <c r="P201" s="105" t="n">
        <f aca="false">+O201</f>
        <v>0</v>
      </c>
      <c r="Q201" s="79" t="n">
        <f aca="false">SUM(E201:P201)</f>
        <v>0</v>
      </c>
      <c r="R201" s="61" t="n">
        <f aca="false">ROUND(Q201*1.04,0)</f>
        <v>0</v>
      </c>
      <c r="S201" s="61" t="n">
        <f aca="false">ROUND(R201*1.04,0)</f>
        <v>0</v>
      </c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  <c r="IW201" s="92"/>
    </row>
    <row r="202" customFormat="false" ht="15" hidden="true" customHeight="false" outlineLevel="0" collapsed="false">
      <c r="A202" s="102"/>
      <c r="B202" s="92" t="s">
        <v>118</v>
      </c>
      <c r="C202" s="61" t="n">
        <v>0</v>
      </c>
      <c r="D202" s="61" t="n">
        <v>0</v>
      </c>
      <c r="E202" s="104" t="n">
        <v>0</v>
      </c>
      <c r="F202" s="103" t="n">
        <f aca="false">ROUND(+E202*1.0425,0)</f>
        <v>0</v>
      </c>
      <c r="G202" s="105" t="n">
        <f aca="false">+F202</f>
        <v>0</v>
      </c>
      <c r="H202" s="105" t="n">
        <f aca="false">+G202</f>
        <v>0</v>
      </c>
      <c r="I202" s="105" t="n">
        <f aca="false">+H202</f>
        <v>0</v>
      </c>
      <c r="J202" s="105" t="n">
        <f aca="false">+I202</f>
        <v>0</v>
      </c>
      <c r="K202" s="105" t="n">
        <f aca="false">+J202</f>
        <v>0</v>
      </c>
      <c r="L202" s="105" t="n">
        <f aca="false">+K202</f>
        <v>0</v>
      </c>
      <c r="M202" s="105" t="n">
        <f aca="false">+L202</f>
        <v>0</v>
      </c>
      <c r="N202" s="105" t="n">
        <f aca="false">+M202</f>
        <v>0</v>
      </c>
      <c r="O202" s="105" t="n">
        <f aca="false">+N202</f>
        <v>0</v>
      </c>
      <c r="P202" s="105" t="n">
        <f aca="false">+O202</f>
        <v>0</v>
      </c>
      <c r="Q202" s="79" t="n">
        <f aca="false">SUM(E202:P202)</f>
        <v>0</v>
      </c>
      <c r="R202" s="61" t="n">
        <f aca="false">ROUND(Q202*1.04,0)</f>
        <v>0</v>
      </c>
      <c r="S202" s="61" t="n">
        <f aca="false">ROUND(R202*1.04,0)</f>
        <v>0</v>
      </c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  <c r="IW202" s="92"/>
    </row>
    <row r="203" customFormat="false" ht="15" hidden="true" customHeight="false" outlineLevel="0" collapsed="false">
      <c r="A203" s="102"/>
      <c r="B203" s="92" t="s">
        <v>119</v>
      </c>
      <c r="C203" s="61" t="n">
        <v>0</v>
      </c>
      <c r="D203" s="61" t="n">
        <v>0</v>
      </c>
      <c r="E203" s="104" t="n">
        <v>0</v>
      </c>
      <c r="F203" s="103" t="n">
        <f aca="false">ROUND(+E203*1.0425,0)</f>
        <v>0</v>
      </c>
      <c r="G203" s="105" t="n">
        <f aca="false">+F203</f>
        <v>0</v>
      </c>
      <c r="H203" s="105" t="n">
        <f aca="false">+G203</f>
        <v>0</v>
      </c>
      <c r="I203" s="105" t="n">
        <f aca="false">+H203</f>
        <v>0</v>
      </c>
      <c r="J203" s="105" t="n">
        <f aca="false">+I203</f>
        <v>0</v>
      </c>
      <c r="K203" s="105" t="n">
        <f aca="false">+J203</f>
        <v>0</v>
      </c>
      <c r="L203" s="105" t="n">
        <f aca="false">+K203</f>
        <v>0</v>
      </c>
      <c r="M203" s="105" t="n">
        <f aca="false">+L203</f>
        <v>0</v>
      </c>
      <c r="N203" s="105" t="n">
        <f aca="false">+M203</f>
        <v>0</v>
      </c>
      <c r="O203" s="105" t="n">
        <f aca="false">+N203</f>
        <v>0</v>
      </c>
      <c r="P203" s="105" t="n">
        <f aca="false">+O203</f>
        <v>0</v>
      </c>
      <c r="Q203" s="79" t="n">
        <f aca="false">SUM(E203:P203)</f>
        <v>0</v>
      </c>
      <c r="R203" s="61" t="n">
        <f aca="false">ROUND(Q203*1.04,0)</f>
        <v>0</v>
      </c>
      <c r="S203" s="61" t="n">
        <f aca="false">ROUND(R203*1.04,0)</f>
        <v>0</v>
      </c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  <c r="IW203" s="92"/>
    </row>
    <row r="204" customFormat="false" ht="15" hidden="true" customHeight="false" outlineLevel="0" collapsed="false">
      <c r="A204" s="102"/>
      <c r="B204" s="92" t="s">
        <v>120</v>
      </c>
      <c r="C204" s="61" t="n">
        <v>0</v>
      </c>
      <c r="D204" s="61" t="n">
        <v>0</v>
      </c>
      <c r="E204" s="104" t="n">
        <v>0</v>
      </c>
      <c r="F204" s="103" t="n">
        <f aca="false">ROUND(+E204*1.0425,0)</f>
        <v>0</v>
      </c>
      <c r="G204" s="105" t="n">
        <f aca="false">+F204</f>
        <v>0</v>
      </c>
      <c r="H204" s="105" t="n">
        <f aca="false">+G204</f>
        <v>0</v>
      </c>
      <c r="I204" s="105" t="n">
        <f aca="false">+H204</f>
        <v>0</v>
      </c>
      <c r="J204" s="105" t="n">
        <f aca="false">+I204</f>
        <v>0</v>
      </c>
      <c r="K204" s="105" t="n">
        <f aca="false">+J204</f>
        <v>0</v>
      </c>
      <c r="L204" s="105" t="n">
        <f aca="false">+K204</f>
        <v>0</v>
      </c>
      <c r="M204" s="105" t="n">
        <f aca="false">+L204</f>
        <v>0</v>
      </c>
      <c r="N204" s="105" t="n">
        <f aca="false">+M204</f>
        <v>0</v>
      </c>
      <c r="O204" s="105" t="n">
        <f aca="false">+N204</f>
        <v>0</v>
      </c>
      <c r="P204" s="105" t="n">
        <f aca="false">+O204</f>
        <v>0</v>
      </c>
      <c r="Q204" s="79" t="n">
        <f aca="false">SUM(E204:P204)</f>
        <v>0</v>
      </c>
      <c r="R204" s="61" t="n">
        <f aca="false">ROUND(Q204*1.04,0)</f>
        <v>0</v>
      </c>
      <c r="S204" s="61" t="n">
        <f aca="false">ROUND(R204*1.04,0)</f>
        <v>0</v>
      </c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  <c r="IW204" s="92"/>
    </row>
    <row r="205" customFormat="false" ht="15" hidden="true" customHeight="false" outlineLevel="0" collapsed="false">
      <c r="A205" s="102"/>
      <c r="B205" s="92" t="s">
        <v>121</v>
      </c>
      <c r="C205" s="61" t="n">
        <v>0</v>
      </c>
      <c r="D205" s="61" t="n">
        <v>0</v>
      </c>
      <c r="E205" s="104" t="n">
        <v>0</v>
      </c>
      <c r="F205" s="103" t="n">
        <f aca="false">ROUND(+E205*1.0425,0)</f>
        <v>0</v>
      </c>
      <c r="G205" s="105" t="n">
        <f aca="false">+F205</f>
        <v>0</v>
      </c>
      <c r="H205" s="105" t="n">
        <f aca="false">+G205</f>
        <v>0</v>
      </c>
      <c r="I205" s="105" t="n">
        <f aca="false">+H205</f>
        <v>0</v>
      </c>
      <c r="J205" s="105" t="n">
        <f aca="false">+I205</f>
        <v>0</v>
      </c>
      <c r="K205" s="105" t="n">
        <f aca="false">+J205</f>
        <v>0</v>
      </c>
      <c r="L205" s="105" t="n">
        <f aca="false">+K205</f>
        <v>0</v>
      </c>
      <c r="M205" s="105" t="n">
        <f aca="false">+L205</f>
        <v>0</v>
      </c>
      <c r="N205" s="105" t="n">
        <f aca="false">+M205</f>
        <v>0</v>
      </c>
      <c r="O205" s="105" t="n">
        <f aca="false">+N205</f>
        <v>0</v>
      </c>
      <c r="P205" s="105" t="n">
        <f aca="false">+O205</f>
        <v>0</v>
      </c>
      <c r="Q205" s="79" t="n">
        <f aca="false">SUM(E205:P205)</f>
        <v>0</v>
      </c>
      <c r="R205" s="61" t="n">
        <f aca="false">ROUND(Q205*1.04,0)</f>
        <v>0</v>
      </c>
      <c r="S205" s="61" t="n">
        <f aca="false">ROUND(R205*1.04,0)</f>
        <v>0</v>
      </c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  <c r="IW205" s="92"/>
    </row>
    <row r="206" customFormat="false" ht="15" hidden="true" customHeight="false" outlineLevel="0" collapsed="false">
      <c r="A206" s="102"/>
      <c r="B206" s="92" t="s">
        <v>122</v>
      </c>
      <c r="C206" s="61" t="n">
        <v>0</v>
      </c>
      <c r="D206" s="61" t="n">
        <v>0</v>
      </c>
      <c r="E206" s="104" t="n">
        <v>0</v>
      </c>
      <c r="F206" s="103" t="n">
        <f aca="false">ROUND(+E206*1.0425,0)</f>
        <v>0</v>
      </c>
      <c r="G206" s="105" t="n">
        <f aca="false">+F206</f>
        <v>0</v>
      </c>
      <c r="H206" s="105" t="n">
        <f aca="false">+G206</f>
        <v>0</v>
      </c>
      <c r="I206" s="105" t="n">
        <f aca="false">+H206</f>
        <v>0</v>
      </c>
      <c r="J206" s="105" t="n">
        <f aca="false">+I206</f>
        <v>0</v>
      </c>
      <c r="K206" s="105" t="n">
        <f aca="false">+J206</f>
        <v>0</v>
      </c>
      <c r="L206" s="105" t="n">
        <f aca="false">+K206</f>
        <v>0</v>
      </c>
      <c r="M206" s="105" t="n">
        <f aca="false">+L206</f>
        <v>0</v>
      </c>
      <c r="N206" s="105" t="n">
        <f aca="false">+M206</f>
        <v>0</v>
      </c>
      <c r="O206" s="105" t="n">
        <f aca="false">+N206</f>
        <v>0</v>
      </c>
      <c r="P206" s="105" t="n">
        <f aca="false">+O206</f>
        <v>0</v>
      </c>
      <c r="Q206" s="79" t="n">
        <f aca="false">SUM(E206:P206)</f>
        <v>0</v>
      </c>
      <c r="R206" s="61" t="n">
        <f aca="false">ROUND(Q206*1.04,0)</f>
        <v>0</v>
      </c>
      <c r="S206" s="61" t="n">
        <f aca="false">ROUND(R206*1.04,0)</f>
        <v>0</v>
      </c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  <c r="IW206" s="92"/>
    </row>
    <row r="207" customFormat="false" ht="15" hidden="true" customHeight="false" outlineLevel="0" collapsed="false">
      <c r="A207" s="102"/>
      <c r="B207" s="92" t="s">
        <v>123</v>
      </c>
      <c r="C207" s="61" t="n">
        <v>0</v>
      </c>
      <c r="D207" s="61" t="n">
        <v>0</v>
      </c>
      <c r="E207" s="104" t="n">
        <v>0</v>
      </c>
      <c r="F207" s="103" t="n">
        <f aca="false">ROUND(+E207*1.0425,0)</f>
        <v>0</v>
      </c>
      <c r="G207" s="105" t="n">
        <f aca="false">+F207</f>
        <v>0</v>
      </c>
      <c r="H207" s="105" t="n">
        <f aca="false">+G207</f>
        <v>0</v>
      </c>
      <c r="I207" s="105" t="n">
        <f aca="false">+H207</f>
        <v>0</v>
      </c>
      <c r="J207" s="105" t="n">
        <f aca="false">+I207</f>
        <v>0</v>
      </c>
      <c r="K207" s="105" t="n">
        <f aca="false">+J207</f>
        <v>0</v>
      </c>
      <c r="L207" s="105" t="n">
        <f aca="false">+K207</f>
        <v>0</v>
      </c>
      <c r="M207" s="105" t="n">
        <f aca="false">+L207</f>
        <v>0</v>
      </c>
      <c r="N207" s="105" t="n">
        <f aca="false">+M207</f>
        <v>0</v>
      </c>
      <c r="O207" s="105" t="n">
        <f aca="false">+N207</f>
        <v>0</v>
      </c>
      <c r="P207" s="105" t="n">
        <f aca="false">+O207</f>
        <v>0</v>
      </c>
      <c r="Q207" s="79" t="n">
        <v>0</v>
      </c>
      <c r="R207" s="61" t="n">
        <f aca="false">ROUND(Q207*1.04,0)</f>
        <v>0</v>
      </c>
      <c r="S207" s="61" t="n">
        <f aca="false">ROUND(R207*1.04,0)</f>
        <v>0</v>
      </c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  <c r="IW207" s="92"/>
    </row>
    <row r="208" customFormat="false" ht="15" hidden="true" customHeight="false" outlineLevel="0" collapsed="false">
      <c r="A208" s="102"/>
      <c r="B208" s="92" t="s">
        <v>124</v>
      </c>
      <c r="C208" s="61" t="n">
        <v>0</v>
      </c>
      <c r="D208" s="61" t="n">
        <v>0</v>
      </c>
      <c r="E208" s="104" t="n">
        <v>0</v>
      </c>
      <c r="F208" s="103" t="n">
        <f aca="false">ROUND(+E208*1.0425,0)</f>
        <v>0</v>
      </c>
      <c r="G208" s="105" t="n">
        <f aca="false">+F208</f>
        <v>0</v>
      </c>
      <c r="H208" s="105" t="n">
        <f aca="false">+G208</f>
        <v>0</v>
      </c>
      <c r="I208" s="105" t="n">
        <f aca="false">+H208</f>
        <v>0</v>
      </c>
      <c r="J208" s="105" t="n">
        <f aca="false">+I208</f>
        <v>0</v>
      </c>
      <c r="K208" s="105" t="n">
        <f aca="false">+J208</f>
        <v>0</v>
      </c>
      <c r="L208" s="105" t="n">
        <f aca="false">+K208</f>
        <v>0</v>
      </c>
      <c r="M208" s="105" t="n">
        <f aca="false">+L208</f>
        <v>0</v>
      </c>
      <c r="N208" s="105" t="n">
        <f aca="false">+M208</f>
        <v>0</v>
      </c>
      <c r="O208" s="105" t="n">
        <f aca="false">+N208</f>
        <v>0</v>
      </c>
      <c r="P208" s="105" t="n">
        <f aca="false">+O208</f>
        <v>0</v>
      </c>
      <c r="Q208" s="79" t="n">
        <f aca="false">SUM(E208:P208)</f>
        <v>0</v>
      </c>
      <c r="R208" s="61" t="n">
        <f aca="false">ROUND(Q208*1.04,0)</f>
        <v>0</v>
      </c>
      <c r="S208" s="61" t="n">
        <f aca="false">ROUND(R208*1.04,0)</f>
        <v>0</v>
      </c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  <c r="IW208" s="92"/>
    </row>
    <row r="209" customFormat="false" ht="15" hidden="true" customHeight="false" outlineLevel="0" collapsed="false">
      <c r="B209" s="0" t="s">
        <v>36</v>
      </c>
      <c r="C209" s="106" t="n">
        <v>449008</v>
      </c>
      <c r="D209" s="106" t="n">
        <v>330883</v>
      </c>
      <c r="E209" s="107" t="n">
        <f aca="false">SUM(E184:E208)</f>
        <v>25057</v>
      </c>
      <c r="F209" s="107" t="n">
        <f aca="false">SUM(F184:F208)</f>
        <v>26122</v>
      </c>
      <c r="G209" s="107" t="n">
        <f aca="false">SUM(G184:G208)</f>
        <v>26122</v>
      </c>
      <c r="H209" s="107" t="n">
        <f aca="false">SUM(H184:H208)</f>
        <v>26122</v>
      </c>
      <c r="I209" s="107" t="n">
        <f aca="false">SUM(I184:I208)</f>
        <v>26122</v>
      </c>
      <c r="J209" s="107" t="n">
        <f aca="false">SUM(J184:J208)</f>
        <v>26122</v>
      </c>
      <c r="K209" s="107" t="n">
        <f aca="false">SUM(K184:K208)</f>
        <v>26122</v>
      </c>
      <c r="L209" s="107" t="n">
        <f aca="false">SUM(L184:L208)</f>
        <v>26122</v>
      </c>
      <c r="M209" s="107" t="n">
        <f aca="false">SUM(M184:M208)</f>
        <v>26122</v>
      </c>
      <c r="N209" s="107" t="n">
        <f aca="false">SUM(N184:N208)</f>
        <v>26122</v>
      </c>
      <c r="O209" s="107" t="n">
        <f aca="false">SUM(O184:O208)</f>
        <v>26122</v>
      </c>
      <c r="P209" s="107" t="n">
        <f aca="false">SUM(P184:P208)</f>
        <v>26122</v>
      </c>
      <c r="Q209" s="108" t="n">
        <v>305367</v>
      </c>
      <c r="R209" s="108" t="n">
        <f aca="false">SUM(R184:R208)</f>
        <v>324895</v>
      </c>
      <c r="S209" s="108" t="n">
        <f aca="false">SUM(S184:S208)</f>
        <v>337891</v>
      </c>
    </row>
    <row r="210" customFormat="false" ht="15" hidden="true" customHeight="false" outlineLevel="0" collapsed="false">
      <c r="B210" s="109"/>
      <c r="E210" s="109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52"/>
      <c r="R210" s="52"/>
      <c r="S210" s="52"/>
    </row>
    <row r="211" customFormat="false" ht="15.75" hidden="true" customHeight="false" outlineLevel="0" collapsed="false">
      <c r="B211" s="101" t="s">
        <v>125</v>
      </c>
      <c r="C211" s="30"/>
      <c r="D211" s="3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52"/>
      <c r="R211" s="52"/>
      <c r="S211" s="52"/>
    </row>
    <row r="212" customFormat="false" ht="15" hidden="true" customHeight="false" outlineLevel="0" collapsed="false">
      <c r="A212" s="110"/>
      <c r="B212" s="66" t="str">
        <f aca="false">+B184</f>
        <v>Employee 1</v>
      </c>
      <c r="C212" s="75"/>
      <c r="D212" s="75"/>
      <c r="E212" s="66" t="n">
        <f aca="false">+E184</f>
        <v>12544</v>
      </c>
      <c r="F212" s="66" t="n">
        <f aca="false">+F184+E212</f>
        <v>25621</v>
      </c>
      <c r="G212" s="66" t="n">
        <f aca="false">+G184+F212</f>
        <v>38698</v>
      </c>
      <c r="H212" s="66" t="n">
        <f aca="false">+H184+G212</f>
        <v>51775</v>
      </c>
      <c r="I212" s="66" t="n">
        <f aca="false">+I184+H212</f>
        <v>64852</v>
      </c>
      <c r="J212" s="66" t="n">
        <f aca="false">+J184+I212</f>
        <v>77929</v>
      </c>
      <c r="K212" s="66" t="n">
        <f aca="false">+K184+J212</f>
        <v>91006</v>
      </c>
      <c r="L212" s="66" t="n">
        <f aca="false">+L184+K212</f>
        <v>104083</v>
      </c>
      <c r="M212" s="66" t="n">
        <f aca="false">+M184+L212</f>
        <v>117160</v>
      </c>
      <c r="N212" s="66" t="n">
        <f aca="false">+N184+M212</f>
        <v>130237</v>
      </c>
      <c r="O212" s="66" t="n">
        <f aca="false">+O184+N212</f>
        <v>143314</v>
      </c>
      <c r="P212" s="66" t="n">
        <f aca="false">+P184+O212</f>
        <v>156391</v>
      </c>
      <c r="Q212" s="76"/>
      <c r="R212" s="76"/>
      <c r="S212" s="7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  <c r="IH212" s="66"/>
      <c r="II212" s="66"/>
      <c r="IJ212" s="66"/>
      <c r="IK212" s="66"/>
      <c r="IL212" s="66"/>
      <c r="IM212" s="66"/>
      <c r="IN212" s="66"/>
      <c r="IO212" s="66"/>
      <c r="IP212" s="66"/>
      <c r="IQ212" s="66"/>
      <c r="IR212" s="66"/>
      <c r="IS212" s="66"/>
      <c r="IT212" s="66"/>
      <c r="IU212" s="66"/>
      <c r="IV212" s="66"/>
      <c r="IW212" s="66"/>
    </row>
    <row r="213" customFormat="false" ht="15" hidden="true" customHeight="false" outlineLevel="0" collapsed="false">
      <c r="A213" s="110"/>
      <c r="B213" s="66" t="str">
        <f aca="false">+B185</f>
        <v>Employee 2</v>
      </c>
      <c r="C213" s="75"/>
      <c r="D213" s="75"/>
      <c r="E213" s="66" t="n">
        <f aca="false">+E185</f>
        <v>8583</v>
      </c>
      <c r="F213" s="66" t="n">
        <f aca="false">+F185+E213</f>
        <v>17531</v>
      </c>
      <c r="G213" s="66" t="n">
        <f aca="false">+G185+F213</f>
        <v>26479</v>
      </c>
      <c r="H213" s="66" t="n">
        <f aca="false">+H185+G213</f>
        <v>35427</v>
      </c>
      <c r="I213" s="66" t="n">
        <f aca="false">+I185+H213</f>
        <v>44375</v>
      </c>
      <c r="J213" s="66" t="n">
        <f aca="false">+J185+I213</f>
        <v>53323</v>
      </c>
      <c r="K213" s="66" t="n">
        <f aca="false">+K185+J213</f>
        <v>62271</v>
      </c>
      <c r="L213" s="66" t="n">
        <f aca="false">+L185+K213</f>
        <v>71219</v>
      </c>
      <c r="M213" s="66" t="n">
        <f aca="false">+M185+L213</f>
        <v>80167</v>
      </c>
      <c r="N213" s="66" t="n">
        <f aca="false">+N185+M213</f>
        <v>89115</v>
      </c>
      <c r="O213" s="66" t="n">
        <f aca="false">+O185+N213</f>
        <v>98063</v>
      </c>
      <c r="P213" s="66" t="n">
        <f aca="false">+P185+O213</f>
        <v>107011</v>
      </c>
      <c r="Q213" s="76"/>
      <c r="R213" s="76"/>
      <c r="S213" s="7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  <c r="IH213" s="66"/>
      <c r="II213" s="66"/>
      <c r="IJ213" s="66"/>
      <c r="IK213" s="66"/>
      <c r="IL213" s="66"/>
      <c r="IM213" s="66"/>
      <c r="IN213" s="66"/>
      <c r="IO213" s="66"/>
      <c r="IP213" s="66"/>
      <c r="IQ213" s="66"/>
      <c r="IR213" s="66"/>
      <c r="IS213" s="66"/>
      <c r="IT213" s="66"/>
      <c r="IU213" s="66"/>
      <c r="IV213" s="66"/>
      <c r="IW213" s="66"/>
    </row>
    <row r="214" customFormat="false" ht="15" hidden="true" customHeight="false" outlineLevel="0" collapsed="false">
      <c r="A214" s="110"/>
      <c r="B214" s="66" t="str">
        <f aca="false">+B186</f>
        <v>Employee 3</v>
      </c>
      <c r="C214" s="75"/>
      <c r="D214" s="75"/>
      <c r="E214" s="66" t="n">
        <f aca="false">+E186</f>
        <v>3930</v>
      </c>
      <c r="F214" s="66" t="n">
        <f aca="false">+F186+E214</f>
        <v>8027</v>
      </c>
      <c r="G214" s="66" t="n">
        <f aca="false">+G186+F214</f>
        <v>12124</v>
      </c>
      <c r="H214" s="66" t="n">
        <f aca="false">+H186+G214</f>
        <v>16221</v>
      </c>
      <c r="I214" s="66" t="n">
        <f aca="false">+I186+H214</f>
        <v>20318</v>
      </c>
      <c r="J214" s="66" t="n">
        <f aca="false">+J186+I214</f>
        <v>24415</v>
      </c>
      <c r="K214" s="66" t="n">
        <f aca="false">+K186+J214</f>
        <v>28512</v>
      </c>
      <c r="L214" s="66" t="n">
        <f aca="false">+L186+K214</f>
        <v>32609</v>
      </c>
      <c r="M214" s="66" t="n">
        <f aca="false">+M186+L214</f>
        <v>36706</v>
      </c>
      <c r="N214" s="66" t="n">
        <f aca="false">+N186+M214</f>
        <v>40803</v>
      </c>
      <c r="O214" s="66" t="n">
        <f aca="false">+O186+N214</f>
        <v>44900</v>
      </c>
      <c r="P214" s="66" t="n">
        <f aca="false">+P186+O214</f>
        <v>48997</v>
      </c>
      <c r="Q214" s="76"/>
      <c r="R214" s="76"/>
      <c r="S214" s="7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  <c r="IH214" s="66"/>
      <c r="II214" s="66"/>
      <c r="IJ214" s="66"/>
      <c r="IK214" s="66"/>
      <c r="IL214" s="66"/>
      <c r="IM214" s="66"/>
      <c r="IN214" s="66"/>
      <c r="IO214" s="66"/>
      <c r="IP214" s="66"/>
      <c r="IQ214" s="66"/>
      <c r="IR214" s="66"/>
      <c r="IS214" s="66"/>
      <c r="IT214" s="66"/>
      <c r="IU214" s="66"/>
      <c r="IV214" s="66"/>
      <c r="IW214" s="66"/>
    </row>
    <row r="215" customFormat="false" ht="15" hidden="true" customHeight="false" outlineLevel="0" collapsed="false">
      <c r="A215" s="110"/>
      <c r="B215" s="103" t="s">
        <v>103</v>
      </c>
      <c r="C215" s="75"/>
      <c r="D215" s="75"/>
      <c r="E215" s="66" t="n">
        <f aca="false">+E187</f>
        <v>0</v>
      </c>
      <c r="F215" s="66" t="n">
        <f aca="false">+F187+E215</f>
        <v>0</v>
      </c>
      <c r="G215" s="66" t="n">
        <f aca="false">+G187+F215</f>
        <v>0</v>
      </c>
      <c r="H215" s="66" t="n">
        <f aca="false">+H187+G215</f>
        <v>0</v>
      </c>
      <c r="I215" s="66" t="n">
        <f aca="false">+I187+H215</f>
        <v>0</v>
      </c>
      <c r="J215" s="66" t="n">
        <f aca="false">+J187+I215</f>
        <v>0</v>
      </c>
      <c r="K215" s="66" t="n">
        <f aca="false">+K187+J215</f>
        <v>0</v>
      </c>
      <c r="L215" s="66" t="n">
        <f aca="false">+L187+K215</f>
        <v>0</v>
      </c>
      <c r="M215" s="66" t="n">
        <f aca="false">+M187+L215</f>
        <v>0</v>
      </c>
      <c r="N215" s="66" t="n">
        <f aca="false">+N187+M215</f>
        <v>0</v>
      </c>
      <c r="O215" s="66" t="n">
        <f aca="false">+O187+N215</f>
        <v>0</v>
      </c>
      <c r="P215" s="66" t="n">
        <f aca="false">+P187+O215</f>
        <v>0</v>
      </c>
      <c r="Q215" s="76"/>
      <c r="R215" s="76"/>
      <c r="S215" s="7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  <c r="IH215" s="66"/>
      <c r="II215" s="66"/>
      <c r="IJ215" s="66"/>
      <c r="IK215" s="66"/>
      <c r="IL215" s="66"/>
      <c r="IM215" s="66"/>
      <c r="IN215" s="66"/>
      <c r="IO215" s="66"/>
      <c r="IP215" s="66"/>
      <c r="IQ215" s="66"/>
      <c r="IR215" s="66"/>
      <c r="IS215" s="66"/>
      <c r="IT215" s="66"/>
      <c r="IU215" s="66"/>
      <c r="IV215" s="66"/>
      <c r="IW215" s="66"/>
    </row>
    <row r="216" customFormat="false" ht="15" hidden="true" customHeight="false" outlineLevel="0" collapsed="false">
      <c r="A216" s="110"/>
      <c r="B216" s="103" t="s">
        <v>104</v>
      </c>
      <c r="C216" s="75"/>
      <c r="D216" s="75"/>
      <c r="E216" s="66" t="n">
        <f aca="false">+E188</f>
        <v>0</v>
      </c>
      <c r="F216" s="66" t="n">
        <f aca="false">+F188+E216</f>
        <v>0</v>
      </c>
      <c r="G216" s="66" t="n">
        <f aca="false">+G188+F216</f>
        <v>0</v>
      </c>
      <c r="H216" s="66" t="n">
        <f aca="false">+H188+G216</f>
        <v>0</v>
      </c>
      <c r="I216" s="66" t="n">
        <f aca="false">+I188+H216</f>
        <v>0</v>
      </c>
      <c r="J216" s="66" t="n">
        <f aca="false">+J188+I216</f>
        <v>0</v>
      </c>
      <c r="K216" s="66" t="n">
        <f aca="false">+K188+J216</f>
        <v>0</v>
      </c>
      <c r="L216" s="66" t="n">
        <f aca="false">+L188+K216</f>
        <v>0</v>
      </c>
      <c r="M216" s="66" t="n">
        <f aca="false">+M188+L216</f>
        <v>0</v>
      </c>
      <c r="N216" s="66" t="n">
        <f aca="false">+N188+M216</f>
        <v>0</v>
      </c>
      <c r="O216" s="66" t="n">
        <f aca="false">+O188+N216</f>
        <v>0</v>
      </c>
      <c r="P216" s="66" t="n">
        <f aca="false">+P188+O216</f>
        <v>0</v>
      </c>
      <c r="Q216" s="76"/>
      <c r="R216" s="76"/>
      <c r="S216" s="7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  <c r="IH216" s="66"/>
      <c r="II216" s="66"/>
      <c r="IJ216" s="66"/>
      <c r="IK216" s="66"/>
      <c r="IL216" s="66"/>
      <c r="IM216" s="66"/>
      <c r="IN216" s="66"/>
      <c r="IO216" s="66"/>
      <c r="IP216" s="66"/>
      <c r="IQ216" s="66"/>
      <c r="IR216" s="66"/>
      <c r="IS216" s="66"/>
      <c r="IT216" s="66"/>
      <c r="IU216" s="66"/>
      <c r="IV216" s="66"/>
      <c r="IW216" s="66"/>
    </row>
    <row r="217" customFormat="false" ht="15" hidden="true" customHeight="false" outlineLevel="0" collapsed="false">
      <c r="A217" s="110"/>
      <c r="B217" s="103" t="s">
        <v>105</v>
      </c>
      <c r="C217" s="75"/>
      <c r="D217" s="75"/>
      <c r="E217" s="66" t="n">
        <f aca="false">+E189</f>
        <v>0</v>
      </c>
      <c r="F217" s="66" t="n">
        <f aca="false">+F189+E217</f>
        <v>0</v>
      </c>
      <c r="G217" s="66" t="n">
        <f aca="false">+G189+F217</f>
        <v>0</v>
      </c>
      <c r="H217" s="66" t="n">
        <f aca="false">+H189+G217</f>
        <v>0</v>
      </c>
      <c r="I217" s="66" t="n">
        <f aca="false">+I189+H217</f>
        <v>0</v>
      </c>
      <c r="J217" s="66" t="n">
        <f aca="false">+J189+I217</f>
        <v>0</v>
      </c>
      <c r="K217" s="66" t="n">
        <f aca="false">+K189+J217</f>
        <v>0</v>
      </c>
      <c r="L217" s="66" t="n">
        <f aca="false">+L189+K217</f>
        <v>0</v>
      </c>
      <c r="M217" s="66" t="n">
        <f aca="false">+M189+L217</f>
        <v>0</v>
      </c>
      <c r="N217" s="66" t="n">
        <f aca="false">+N189+M217</f>
        <v>0</v>
      </c>
      <c r="O217" s="66" t="n">
        <f aca="false">+O189+N217</f>
        <v>0</v>
      </c>
      <c r="P217" s="66" t="n">
        <f aca="false">+P189+O217</f>
        <v>0</v>
      </c>
      <c r="Q217" s="76"/>
      <c r="R217" s="76"/>
      <c r="S217" s="7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  <c r="IH217" s="66"/>
      <c r="II217" s="66"/>
      <c r="IJ217" s="66"/>
      <c r="IK217" s="66"/>
      <c r="IL217" s="66"/>
      <c r="IM217" s="66"/>
      <c r="IN217" s="66"/>
      <c r="IO217" s="66"/>
      <c r="IP217" s="66"/>
      <c r="IQ217" s="66"/>
      <c r="IR217" s="66"/>
      <c r="IS217" s="66"/>
      <c r="IT217" s="66"/>
      <c r="IU217" s="66"/>
      <c r="IV217" s="66"/>
      <c r="IW217" s="66"/>
    </row>
    <row r="218" customFormat="false" ht="15" hidden="true" customHeight="false" outlineLevel="0" collapsed="false">
      <c r="A218" s="110"/>
      <c r="B218" s="103" t="s">
        <v>106</v>
      </c>
      <c r="C218" s="75"/>
      <c r="D218" s="75"/>
      <c r="E218" s="66" t="n">
        <f aca="false">+E190</f>
        <v>0</v>
      </c>
      <c r="F218" s="66" t="n">
        <f aca="false">+F190+E218</f>
        <v>0</v>
      </c>
      <c r="G218" s="66" t="n">
        <f aca="false">+G190+F218</f>
        <v>0</v>
      </c>
      <c r="H218" s="66" t="n">
        <f aca="false">+H190+G218</f>
        <v>0</v>
      </c>
      <c r="I218" s="66" t="n">
        <f aca="false">+I190+H218</f>
        <v>0</v>
      </c>
      <c r="J218" s="66" t="n">
        <f aca="false">+J190+I218</f>
        <v>0</v>
      </c>
      <c r="K218" s="66" t="n">
        <f aca="false">+K190+J218</f>
        <v>0</v>
      </c>
      <c r="L218" s="66" t="n">
        <f aca="false">+L190+K218</f>
        <v>0</v>
      </c>
      <c r="M218" s="66" t="n">
        <f aca="false">+M190+L218</f>
        <v>0</v>
      </c>
      <c r="N218" s="66" t="n">
        <f aca="false">+N190+M218</f>
        <v>0</v>
      </c>
      <c r="O218" s="66" t="n">
        <f aca="false">+O190+N218</f>
        <v>0</v>
      </c>
      <c r="P218" s="66" t="n">
        <f aca="false">+P190+O218</f>
        <v>0</v>
      </c>
      <c r="Q218" s="76"/>
      <c r="R218" s="76"/>
      <c r="S218" s="7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  <c r="IH218" s="66"/>
      <c r="II218" s="66"/>
      <c r="IJ218" s="66"/>
      <c r="IK218" s="66"/>
      <c r="IL218" s="66"/>
      <c r="IM218" s="66"/>
      <c r="IN218" s="66"/>
      <c r="IO218" s="66"/>
      <c r="IP218" s="66"/>
      <c r="IQ218" s="66"/>
      <c r="IR218" s="66"/>
      <c r="IS218" s="66"/>
      <c r="IT218" s="66"/>
      <c r="IU218" s="66"/>
      <c r="IV218" s="66"/>
      <c r="IW218" s="66"/>
    </row>
    <row r="219" customFormat="false" ht="15" hidden="true" customHeight="false" outlineLevel="0" collapsed="false">
      <c r="A219" s="110"/>
      <c r="B219" s="103" t="s">
        <v>107</v>
      </c>
      <c r="C219" s="75"/>
      <c r="D219" s="75"/>
      <c r="E219" s="66" t="n">
        <f aca="false">+E191</f>
        <v>0</v>
      </c>
      <c r="F219" s="66" t="n">
        <f aca="false">+F191+E219</f>
        <v>0</v>
      </c>
      <c r="G219" s="66" t="n">
        <f aca="false">+G191+F219</f>
        <v>0</v>
      </c>
      <c r="H219" s="66" t="n">
        <f aca="false">+H191+G219</f>
        <v>0</v>
      </c>
      <c r="I219" s="66" t="n">
        <f aca="false">+I191+H219</f>
        <v>0</v>
      </c>
      <c r="J219" s="66" t="n">
        <f aca="false">+J191+I219</f>
        <v>0</v>
      </c>
      <c r="K219" s="66" t="n">
        <f aca="false">+K191+J219</f>
        <v>0</v>
      </c>
      <c r="L219" s="66" t="n">
        <f aca="false">+L191+K219</f>
        <v>0</v>
      </c>
      <c r="M219" s="66" t="n">
        <f aca="false">+M191+L219</f>
        <v>0</v>
      </c>
      <c r="N219" s="66" t="n">
        <f aca="false">+N191+M219</f>
        <v>0</v>
      </c>
      <c r="O219" s="66" t="n">
        <f aca="false">+O191+N219</f>
        <v>0</v>
      </c>
      <c r="P219" s="66" t="n">
        <f aca="false">+P191+O219</f>
        <v>0</v>
      </c>
      <c r="Q219" s="76"/>
      <c r="R219" s="76"/>
      <c r="S219" s="7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  <c r="IH219" s="66"/>
      <c r="II219" s="66"/>
      <c r="IJ219" s="66"/>
      <c r="IK219" s="66"/>
      <c r="IL219" s="66"/>
      <c r="IM219" s="66"/>
      <c r="IN219" s="66"/>
      <c r="IO219" s="66"/>
      <c r="IP219" s="66"/>
      <c r="IQ219" s="66"/>
      <c r="IR219" s="66"/>
      <c r="IS219" s="66"/>
      <c r="IT219" s="66"/>
      <c r="IU219" s="66"/>
      <c r="IV219" s="66"/>
      <c r="IW219" s="66"/>
    </row>
    <row r="220" customFormat="false" ht="15" hidden="true" customHeight="false" outlineLevel="0" collapsed="false">
      <c r="A220" s="110"/>
      <c r="B220" s="103" t="s">
        <v>108</v>
      </c>
      <c r="C220" s="75"/>
      <c r="D220" s="75"/>
      <c r="E220" s="66" t="n">
        <f aca="false">+E192</f>
        <v>0</v>
      </c>
      <c r="F220" s="66" t="n">
        <f aca="false">+F192+E220</f>
        <v>0</v>
      </c>
      <c r="G220" s="66" t="n">
        <f aca="false">+G192+F220</f>
        <v>0</v>
      </c>
      <c r="H220" s="66" t="n">
        <f aca="false">+H192+G220</f>
        <v>0</v>
      </c>
      <c r="I220" s="66" t="n">
        <f aca="false">+I192+H220</f>
        <v>0</v>
      </c>
      <c r="J220" s="66" t="n">
        <f aca="false">+J192+I220</f>
        <v>0</v>
      </c>
      <c r="K220" s="66" t="n">
        <f aca="false">+K192+J220</f>
        <v>0</v>
      </c>
      <c r="L220" s="66" t="n">
        <f aca="false">+L192+K220</f>
        <v>0</v>
      </c>
      <c r="M220" s="66" t="n">
        <f aca="false">+M192+L220</f>
        <v>0</v>
      </c>
      <c r="N220" s="66" t="n">
        <f aca="false">+N192+M220</f>
        <v>0</v>
      </c>
      <c r="O220" s="66" t="n">
        <f aca="false">+O192+N220</f>
        <v>0</v>
      </c>
      <c r="P220" s="66" t="n">
        <f aca="false">+P192+O220</f>
        <v>0</v>
      </c>
      <c r="Q220" s="76"/>
      <c r="R220" s="76"/>
      <c r="S220" s="7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  <c r="IH220" s="66"/>
      <c r="II220" s="66"/>
      <c r="IJ220" s="66"/>
      <c r="IK220" s="66"/>
      <c r="IL220" s="66"/>
      <c r="IM220" s="66"/>
      <c r="IN220" s="66"/>
      <c r="IO220" s="66"/>
      <c r="IP220" s="66"/>
      <c r="IQ220" s="66"/>
      <c r="IR220" s="66"/>
      <c r="IS220" s="66"/>
      <c r="IT220" s="66"/>
      <c r="IU220" s="66"/>
      <c r="IV220" s="66"/>
      <c r="IW220" s="66"/>
    </row>
    <row r="221" customFormat="false" ht="15" hidden="true" customHeight="false" outlineLevel="0" collapsed="false">
      <c r="A221" s="110"/>
      <c r="B221" s="103" t="s">
        <v>109</v>
      </c>
      <c r="C221" s="75"/>
      <c r="D221" s="75"/>
      <c r="E221" s="66" t="n">
        <f aca="false">+E193</f>
        <v>0</v>
      </c>
      <c r="F221" s="66" t="n">
        <f aca="false">+F193+E221</f>
        <v>0</v>
      </c>
      <c r="G221" s="66" t="n">
        <f aca="false">+G193+F221</f>
        <v>0</v>
      </c>
      <c r="H221" s="66" t="n">
        <f aca="false">+H193+G221</f>
        <v>0</v>
      </c>
      <c r="I221" s="66" t="n">
        <f aca="false">+I193+H221</f>
        <v>0</v>
      </c>
      <c r="J221" s="66" t="n">
        <f aca="false">+J193+I221</f>
        <v>0</v>
      </c>
      <c r="K221" s="66" t="n">
        <f aca="false">+K193+J221</f>
        <v>0</v>
      </c>
      <c r="L221" s="66" t="n">
        <f aca="false">+L193+K221</f>
        <v>0</v>
      </c>
      <c r="M221" s="66" t="n">
        <f aca="false">+M193+L221</f>
        <v>0</v>
      </c>
      <c r="N221" s="66" t="n">
        <f aca="false">+N193+M221</f>
        <v>0</v>
      </c>
      <c r="O221" s="66" t="n">
        <f aca="false">+O193+N221</f>
        <v>0</v>
      </c>
      <c r="P221" s="66" t="n">
        <f aca="false">+P193+O221</f>
        <v>0</v>
      </c>
      <c r="Q221" s="76"/>
      <c r="R221" s="76"/>
      <c r="S221" s="7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  <c r="IH221" s="66"/>
      <c r="II221" s="66"/>
      <c r="IJ221" s="66"/>
      <c r="IK221" s="66"/>
      <c r="IL221" s="66"/>
      <c r="IM221" s="66"/>
      <c r="IN221" s="66"/>
      <c r="IO221" s="66"/>
      <c r="IP221" s="66"/>
      <c r="IQ221" s="66"/>
      <c r="IR221" s="66"/>
      <c r="IS221" s="66"/>
      <c r="IT221" s="66"/>
      <c r="IU221" s="66"/>
      <c r="IV221" s="66"/>
      <c r="IW221" s="66"/>
    </row>
    <row r="222" customFormat="false" ht="15" hidden="true" customHeight="false" outlineLevel="0" collapsed="false">
      <c r="A222" s="110"/>
      <c r="B222" s="103" t="s">
        <v>110</v>
      </c>
      <c r="C222" s="75"/>
      <c r="D222" s="75"/>
      <c r="E222" s="66" t="n">
        <f aca="false">+E194</f>
        <v>0</v>
      </c>
      <c r="F222" s="66" t="n">
        <f aca="false">+F194+E222</f>
        <v>0</v>
      </c>
      <c r="G222" s="66" t="n">
        <f aca="false">+G194+F222</f>
        <v>0</v>
      </c>
      <c r="H222" s="66" t="n">
        <f aca="false">+H194+G222</f>
        <v>0</v>
      </c>
      <c r="I222" s="66" t="n">
        <f aca="false">+I194+H222</f>
        <v>0</v>
      </c>
      <c r="J222" s="66" t="n">
        <f aca="false">+J194+I222</f>
        <v>0</v>
      </c>
      <c r="K222" s="66" t="n">
        <f aca="false">+K194+J222</f>
        <v>0</v>
      </c>
      <c r="L222" s="66" t="n">
        <f aca="false">+L194+K222</f>
        <v>0</v>
      </c>
      <c r="M222" s="66" t="n">
        <f aca="false">+M194+L222</f>
        <v>0</v>
      </c>
      <c r="N222" s="66" t="n">
        <f aca="false">+N194+M222</f>
        <v>0</v>
      </c>
      <c r="O222" s="66" t="n">
        <f aca="false">+O194+N222</f>
        <v>0</v>
      </c>
      <c r="P222" s="66" t="n">
        <f aca="false">+P194+O222</f>
        <v>0</v>
      </c>
      <c r="Q222" s="76"/>
      <c r="R222" s="76"/>
      <c r="S222" s="7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  <c r="IH222" s="66"/>
      <c r="II222" s="66"/>
      <c r="IJ222" s="66"/>
      <c r="IK222" s="66"/>
      <c r="IL222" s="66"/>
      <c r="IM222" s="66"/>
      <c r="IN222" s="66"/>
      <c r="IO222" s="66"/>
      <c r="IP222" s="66"/>
      <c r="IQ222" s="66"/>
      <c r="IR222" s="66"/>
      <c r="IS222" s="66"/>
      <c r="IT222" s="66"/>
      <c r="IU222" s="66"/>
      <c r="IV222" s="66"/>
      <c r="IW222" s="66"/>
    </row>
    <row r="223" customFormat="false" ht="15" hidden="true" customHeight="false" outlineLevel="0" collapsed="false">
      <c r="A223" s="110"/>
      <c r="B223" s="103" t="s">
        <v>111</v>
      </c>
      <c r="C223" s="75"/>
      <c r="D223" s="75"/>
      <c r="E223" s="66" t="n">
        <f aca="false">+E195</f>
        <v>0</v>
      </c>
      <c r="F223" s="66" t="n">
        <f aca="false">+F195+E223</f>
        <v>0</v>
      </c>
      <c r="G223" s="66" t="n">
        <f aca="false">+G195+F223</f>
        <v>0</v>
      </c>
      <c r="H223" s="66" t="n">
        <f aca="false">+H195+G223</f>
        <v>0</v>
      </c>
      <c r="I223" s="66" t="n">
        <f aca="false">+I195+H223</f>
        <v>0</v>
      </c>
      <c r="J223" s="66" t="n">
        <f aca="false">+J195+I223</f>
        <v>0</v>
      </c>
      <c r="K223" s="66" t="n">
        <f aca="false">+K195+J223</f>
        <v>0</v>
      </c>
      <c r="L223" s="66" t="n">
        <f aca="false">+L195+K223</f>
        <v>0</v>
      </c>
      <c r="M223" s="66" t="n">
        <f aca="false">+M195+L223</f>
        <v>0</v>
      </c>
      <c r="N223" s="66" t="n">
        <f aca="false">+N195+M223</f>
        <v>0</v>
      </c>
      <c r="O223" s="66" t="n">
        <f aca="false">+O195+N223</f>
        <v>0</v>
      </c>
      <c r="P223" s="66" t="n">
        <f aca="false">+P195+O223</f>
        <v>0</v>
      </c>
      <c r="Q223" s="76"/>
      <c r="R223" s="76"/>
      <c r="S223" s="7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  <c r="IH223" s="66"/>
      <c r="II223" s="66"/>
      <c r="IJ223" s="66"/>
      <c r="IK223" s="66"/>
      <c r="IL223" s="66"/>
      <c r="IM223" s="66"/>
      <c r="IN223" s="66"/>
      <c r="IO223" s="66"/>
      <c r="IP223" s="66"/>
      <c r="IQ223" s="66"/>
      <c r="IR223" s="66"/>
      <c r="IS223" s="66"/>
      <c r="IT223" s="66"/>
      <c r="IU223" s="66"/>
      <c r="IV223" s="66"/>
      <c r="IW223" s="66"/>
    </row>
    <row r="224" customFormat="false" ht="15" hidden="true" customHeight="false" outlineLevel="0" collapsed="false">
      <c r="A224" s="110"/>
      <c r="B224" s="103" t="s">
        <v>112</v>
      </c>
      <c r="C224" s="75"/>
      <c r="D224" s="75"/>
      <c r="E224" s="66" t="n">
        <f aca="false">+E196</f>
        <v>0</v>
      </c>
      <c r="F224" s="66" t="n">
        <f aca="false">+F196+E224</f>
        <v>0</v>
      </c>
      <c r="G224" s="66" t="n">
        <f aca="false">+G196+F224</f>
        <v>0</v>
      </c>
      <c r="H224" s="66" t="n">
        <f aca="false">+H196+G224</f>
        <v>0</v>
      </c>
      <c r="I224" s="66" t="n">
        <f aca="false">+I196+H224</f>
        <v>0</v>
      </c>
      <c r="J224" s="66" t="n">
        <f aca="false">+J196+I224</f>
        <v>0</v>
      </c>
      <c r="K224" s="66" t="n">
        <f aca="false">+K196+J224</f>
        <v>0</v>
      </c>
      <c r="L224" s="66" t="n">
        <f aca="false">+L196+K224</f>
        <v>0</v>
      </c>
      <c r="M224" s="66" t="n">
        <f aca="false">+M196+L224</f>
        <v>0</v>
      </c>
      <c r="N224" s="66" t="n">
        <f aca="false">+N196+M224</f>
        <v>0</v>
      </c>
      <c r="O224" s="66" t="n">
        <f aca="false">+O196+N224</f>
        <v>0</v>
      </c>
      <c r="P224" s="66" t="n">
        <f aca="false">+P196+O224</f>
        <v>0</v>
      </c>
      <c r="Q224" s="76"/>
      <c r="R224" s="76"/>
      <c r="S224" s="7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  <c r="IH224" s="66"/>
      <c r="II224" s="66"/>
      <c r="IJ224" s="66"/>
      <c r="IK224" s="66"/>
      <c r="IL224" s="66"/>
      <c r="IM224" s="66"/>
      <c r="IN224" s="66"/>
      <c r="IO224" s="66"/>
      <c r="IP224" s="66"/>
      <c r="IQ224" s="66"/>
      <c r="IR224" s="66"/>
      <c r="IS224" s="66"/>
      <c r="IT224" s="66"/>
      <c r="IU224" s="66"/>
      <c r="IV224" s="66"/>
      <c r="IW224" s="66"/>
    </row>
    <row r="225" customFormat="false" ht="15" hidden="true" customHeight="false" outlineLevel="0" collapsed="false">
      <c r="A225" s="110"/>
      <c r="B225" s="103" t="s">
        <v>113</v>
      </c>
      <c r="C225" s="75"/>
      <c r="D225" s="75"/>
      <c r="E225" s="66" t="n">
        <f aca="false">+E197</f>
        <v>0</v>
      </c>
      <c r="F225" s="66" t="n">
        <f aca="false">+F197+E225</f>
        <v>0</v>
      </c>
      <c r="G225" s="66" t="n">
        <f aca="false">+G197+F225</f>
        <v>0</v>
      </c>
      <c r="H225" s="66" t="n">
        <f aca="false">+H197+G225</f>
        <v>0</v>
      </c>
      <c r="I225" s="66" t="n">
        <f aca="false">+I197+H225</f>
        <v>0</v>
      </c>
      <c r="J225" s="66" t="n">
        <f aca="false">+J197+I225</f>
        <v>0</v>
      </c>
      <c r="K225" s="66" t="n">
        <f aca="false">+K197+J225</f>
        <v>0</v>
      </c>
      <c r="L225" s="66" t="n">
        <f aca="false">+L197+K225</f>
        <v>0</v>
      </c>
      <c r="M225" s="66" t="n">
        <f aca="false">+M197+L225</f>
        <v>0</v>
      </c>
      <c r="N225" s="66" t="n">
        <f aca="false">+N197+M225</f>
        <v>0</v>
      </c>
      <c r="O225" s="66" t="n">
        <f aca="false">+O197+N225</f>
        <v>0</v>
      </c>
      <c r="P225" s="66" t="n">
        <f aca="false">+P197+O225</f>
        <v>0</v>
      </c>
      <c r="Q225" s="76"/>
      <c r="R225" s="76"/>
      <c r="S225" s="7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  <c r="IH225" s="66"/>
      <c r="II225" s="66"/>
      <c r="IJ225" s="66"/>
      <c r="IK225" s="66"/>
      <c r="IL225" s="66"/>
      <c r="IM225" s="66"/>
      <c r="IN225" s="66"/>
      <c r="IO225" s="66"/>
      <c r="IP225" s="66"/>
      <c r="IQ225" s="66"/>
      <c r="IR225" s="66"/>
      <c r="IS225" s="66"/>
      <c r="IT225" s="66"/>
      <c r="IU225" s="66"/>
      <c r="IV225" s="66"/>
      <c r="IW225" s="66"/>
    </row>
    <row r="226" customFormat="false" ht="15" hidden="true" customHeight="false" outlineLevel="0" collapsed="false">
      <c r="A226" s="110"/>
      <c r="B226" s="103" t="s">
        <v>114</v>
      </c>
      <c r="C226" s="75"/>
      <c r="D226" s="75"/>
      <c r="E226" s="66" t="n">
        <f aca="false">+E198</f>
        <v>0</v>
      </c>
      <c r="F226" s="66" t="n">
        <f aca="false">+F198+E226</f>
        <v>0</v>
      </c>
      <c r="G226" s="66" t="n">
        <f aca="false">+G198+F226</f>
        <v>0</v>
      </c>
      <c r="H226" s="66" t="n">
        <f aca="false">+H198+G226</f>
        <v>0</v>
      </c>
      <c r="I226" s="66" t="n">
        <f aca="false">+I198+H226</f>
        <v>0</v>
      </c>
      <c r="J226" s="66" t="n">
        <f aca="false">+J198+I226</f>
        <v>0</v>
      </c>
      <c r="K226" s="66" t="n">
        <f aca="false">+K198+J226</f>
        <v>0</v>
      </c>
      <c r="L226" s="66" t="n">
        <f aca="false">+L198+K226</f>
        <v>0</v>
      </c>
      <c r="M226" s="66" t="n">
        <f aca="false">+M198+L226</f>
        <v>0</v>
      </c>
      <c r="N226" s="66" t="n">
        <f aca="false">+N198+M226</f>
        <v>0</v>
      </c>
      <c r="O226" s="66" t="n">
        <f aca="false">+O198+N226</f>
        <v>0</v>
      </c>
      <c r="P226" s="66" t="n">
        <f aca="false">+P198+O226</f>
        <v>0</v>
      </c>
      <c r="Q226" s="76"/>
      <c r="R226" s="76"/>
      <c r="S226" s="7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  <c r="IH226" s="66"/>
      <c r="II226" s="66"/>
      <c r="IJ226" s="66"/>
      <c r="IK226" s="66"/>
      <c r="IL226" s="66"/>
      <c r="IM226" s="66"/>
      <c r="IN226" s="66"/>
      <c r="IO226" s="66"/>
      <c r="IP226" s="66"/>
      <c r="IQ226" s="66"/>
      <c r="IR226" s="66"/>
      <c r="IS226" s="66"/>
      <c r="IT226" s="66"/>
      <c r="IU226" s="66"/>
      <c r="IV226" s="66"/>
      <c r="IW226" s="66"/>
    </row>
    <row r="227" customFormat="false" ht="15" hidden="true" customHeight="false" outlineLevel="0" collapsed="false">
      <c r="A227" s="110"/>
      <c r="B227" s="103" t="s">
        <v>115</v>
      </c>
      <c r="C227" s="75"/>
      <c r="D227" s="75"/>
      <c r="E227" s="66" t="n">
        <f aca="false">+E199</f>
        <v>0</v>
      </c>
      <c r="F227" s="66" t="n">
        <f aca="false">+F199+E227</f>
        <v>0</v>
      </c>
      <c r="G227" s="66" t="n">
        <f aca="false">+G199+F227</f>
        <v>0</v>
      </c>
      <c r="H227" s="66" t="n">
        <f aca="false">+H199+G227</f>
        <v>0</v>
      </c>
      <c r="I227" s="66" t="n">
        <f aca="false">+I199+H227</f>
        <v>0</v>
      </c>
      <c r="J227" s="66" t="n">
        <f aca="false">+J199+I227</f>
        <v>0</v>
      </c>
      <c r="K227" s="66" t="n">
        <f aca="false">+K199+J227</f>
        <v>0</v>
      </c>
      <c r="L227" s="66" t="n">
        <f aca="false">+L199+K227</f>
        <v>0</v>
      </c>
      <c r="M227" s="66" t="n">
        <f aca="false">+M199+L227</f>
        <v>0</v>
      </c>
      <c r="N227" s="66" t="n">
        <f aca="false">+N199+M227</f>
        <v>0</v>
      </c>
      <c r="O227" s="66" t="n">
        <f aca="false">+O199+N227</f>
        <v>0</v>
      </c>
      <c r="P227" s="66" t="n">
        <f aca="false">+P199+O227</f>
        <v>0</v>
      </c>
      <c r="Q227" s="76"/>
      <c r="R227" s="76"/>
      <c r="S227" s="7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  <c r="IH227" s="66"/>
      <c r="II227" s="66"/>
      <c r="IJ227" s="66"/>
      <c r="IK227" s="66"/>
      <c r="IL227" s="66"/>
      <c r="IM227" s="66"/>
      <c r="IN227" s="66"/>
      <c r="IO227" s="66"/>
      <c r="IP227" s="66"/>
      <c r="IQ227" s="66"/>
      <c r="IR227" s="66"/>
      <c r="IS227" s="66"/>
      <c r="IT227" s="66"/>
      <c r="IU227" s="66"/>
      <c r="IV227" s="66"/>
      <c r="IW227" s="66"/>
    </row>
    <row r="228" customFormat="false" ht="15" hidden="true" customHeight="false" outlineLevel="0" collapsed="false">
      <c r="A228" s="110"/>
      <c r="B228" s="103" t="s">
        <v>116</v>
      </c>
      <c r="C228" s="75"/>
      <c r="D228" s="75"/>
      <c r="E228" s="66" t="n">
        <f aca="false">+E200</f>
        <v>0</v>
      </c>
      <c r="F228" s="66" t="n">
        <f aca="false">+F200+E228</f>
        <v>0</v>
      </c>
      <c r="G228" s="66" t="n">
        <f aca="false">+G200+F228</f>
        <v>0</v>
      </c>
      <c r="H228" s="66" t="n">
        <f aca="false">+H200+G228</f>
        <v>0</v>
      </c>
      <c r="I228" s="66" t="n">
        <f aca="false">+I200+H228</f>
        <v>0</v>
      </c>
      <c r="J228" s="66" t="n">
        <f aca="false">+J200+I228</f>
        <v>0</v>
      </c>
      <c r="K228" s="66" t="n">
        <f aca="false">+K200+J228</f>
        <v>0</v>
      </c>
      <c r="L228" s="66" t="n">
        <f aca="false">+L200+K228</f>
        <v>0</v>
      </c>
      <c r="M228" s="66" t="n">
        <f aca="false">+M200+L228</f>
        <v>0</v>
      </c>
      <c r="N228" s="66" t="n">
        <f aca="false">+N200+M228</f>
        <v>0</v>
      </c>
      <c r="O228" s="66" t="n">
        <f aca="false">+O200+N228</f>
        <v>0</v>
      </c>
      <c r="P228" s="66" t="n">
        <f aca="false">+P200+O228</f>
        <v>0</v>
      </c>
      <c r="Q228" s="76"/>
      <c r="R228" s="76"/>
      <c r="S228" s="7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  <c r="IH228" s="66"/>
      <c r="II228" s="66"/>
      <c r="IJ228" s="66"/>
      <c r="IK228" s="66"/>
      <c r="IL228" s="66"/>
      <c r="IM228" s="66"/>
      <c r="IN228" s="66"/>
      <c r="IO228" s="66"/>
      <c r="IP228" s="66"/>
      <c r="IQ228" s="66"/>
      <c r="IR228" s="66"/>
      <c r="IS228" s="66"/>
      <c r="IT228" s="66"/>
      <c r="IU228" s="66"/>
      <c r="IV228" s="66"/>
      <c r="IW228" s="66"/>
    </row>
    <row r="229" customFormat="false" ht="15" hidden="true" customHeight="false" outlineLevel="0" collapsed="false">
      <c r="A229" s="110"/>
      <c r="B229" s="103" t="s">
        <v>117</v>
      </c>
      <c r="C229" s="75"/>
      <c r="D229" s="75"/>
      <c r="E229" s="66" t="n">
        <f aca="false">+E201</f>
        <v>0</v>
      </c>
      <c r="F229" s="66" t="n">
        <f aca="false">+F201+E229</f>
        <v>0</v>
      </c>
      <c r="G229" s="66" t="n">
        <f aca="false">+G201+F229</f>
        <v>0</v>
      </c>
      <c r="H229" s="66" t="n">
        <f aca="false">+H201+G229</f>
        <v>0</v>
      </c>
      <c r="I229" s="66" t="n">
        <f aca="false">+I201+H229</f>
        <v>0</v>
      </c>
      <c r="J229" s="66" t="n">
        <f aca="false">+J201+I229</f>
        <v>0</v>
      </c>
      <c r="K229" s="66" t="n">
        <f aca="false">+K201+J229</f>
        <v>0</v>
      </c>
      <c r="L229" s="66" t="n">
        <f aca="false">+L201+K229</f>
        <v>0</v>
      </c>
      <c r="M229" s="66" t="n">
        <f aca="false">+M201+L229</f>
        <v>0</v>
      </c>
      <c r="N229" s="66" t="n">
        <f aca="false">+N201+M229</f>
        <v>0</v>
      </c>
      <c r="O229" s="66" t="n">
        <f aca="false">+O201+N229</f>
        <v>0</v>
      </c>
      <c r="P229" s="66" t="n">
        <f aca="false">+P201+O229</f>
        <v>0</v>
      </c>
      <c r="Q229" s="76"/>
      <c r="R229" s="76"/>
      <c r="S229" s="7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  <c r="IH229" s="66"/>
      <c r="II229" s="66"/>
      <c r="IJ229" s="66"/>
      <c r="IK229" s="66"/>
      <c r="IL229" s="66"/>
      <c r="IM229" s="66"/>
      <c r="IN229" s="66"/>
      <c r="IO229" s="66"/>
      <c r="IP229" s="66"/>
      <c r="IQ229" s="66"/>
      <c r="IR229" s="66"/>
      <c r="IS229" s="66"/>
      <c r="IT229" s="66"/>
      <c r="IU229" s="66"/>
      <c r="IV229" s="66"/>
      <c r="IW229" s="66"/>
    </row>
    <row r="230" customFormat="false" ht="15" hidden="true" customHeight="false" outlineLevel="0" collapsed="false">
      <c r="A230" s="110"/>
      <c r="B230" s="103" t="s">
        <v>118</v>
      </c>
      <c r="C230" s="75"/>
      <c r="D230" s="75"/>
      <c r="E230" s="66" t="n">
        <f aca="false">+E202</f>
        <v>0</v>
      </c>
      <c r="F230" s="66" t="n">
        <f aca="false">+F202+E230</f>
        <v>0</v>
      </c>
      <c r="G230" s="66" t="n">
        <f aca="false">+G202+F230</f>
        <v>0</v>
      </c>
      <c r="H230" s="66" t="n">
        <f aca="false">+H202+G230</f>
        <v>0</v>
      </c>
      <c r="I230" s="66" t="n">
        <f aca="false">+I202+H230</f>
        <v>0</v>
      </c>
      <c r="J230" s="66" t="n">
        <f aca="false">+J202+I230</f>
        <v>0</v>
      </c>
      <c r="K230" s="66" t="n">
        <f aca="false">+K202+J230</f>
        <v>0</v>
      </c>
      <c r="L230" s="66" t="n">
        <f aca="false">+L202+K230</f>
        <v>0</v>
      </c>
      <c r="M230" s="66" t="n">
        <f aca="false">+M202+L230</f>
        <v>0</v>
      </c>
      <c r="N230" s="66" t="n">
        <f aca="false">+N202+M230</f>
        <v>0</v>
      </c>
      <c r="O230" s="66" t="n">
        <f aca="false">+O202+N230</f>
        <v>0</v>
      </c>
      <c r="P230" s="66" t="n">
        <f aca="false">+P202+O230</f>
        <v>0</v>
      </c>
      <c r="Q230" s="76"/>
      <c r="R230" s="76"/>
      <c r="S230" s="7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</row>
    <row r="231" customFormat="false" ht="15" hidden="true" customHeight="false" outlineLevel="0" collapsed="false">
      <c r="A231" s="110"/>
      <c r="B231" s="103" t="s">
        <v>119</v>
      </c>
      <c r="C231" s="75"/>
      <c r="D231" s="75"/>
      <c r="E231" s="66" t="n">
        <f aca="false">+E203</f>
        <v>0</v>
      </c>
      <c r="F231" s="66" t="n">
        <f aca="false">+F203+E231</f>
        <v>0</v>
      </c>
      <c r="G231" s="66" t="n">
        <f aca="false">+G203+F231</f>
        <v>0</v>
      </c>
      <c r="H231" s="66" t="n">
        <f aca="false">+H203+G231</f>
        <v>0</v>
      </c>
      <c r="I231" s="66" t="n">
        <f aca="false">+I203+H231</f>
        <v>0</v>
      </c>
      <c r="J231" s="66" t="n">
        <f aca="false">+J203+I231</f>
        <v>0</v>
      </c>
      <c r="K231" s="66" t="n">
        <f aca="false">+K203+J231</f>
        <v>0</v>
      </c>
      <c r="L231" s="66" t="n">
        <f aca="false">+L203+K231</f>
        <v>0</v>
      </c>
      <c r="M231" s="66" t="n">
        <f aca="false">+M203+L231</f>
        <v>0</v>
      </c>
      <c r="N231" s="66" t="n">
        <f aca="false">+N203+M231</f>
        <v>0</v>
      </c>
      <c r="O231" s="66" t="n">
        <f aca="false">+O203+N231</f>
        <v>0</v>
      </c>
      <c r="P231" s="66" t="n">
        <f aca="false">+P203+O231</f>
        <v>0</v>
      </c>
      <c r="Q231" s="76"/>
      <c r="R231" s="76"/>
      <c r="S231" s="7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  <c r="IH231" s="66"/>
      <c r="II231" s="66"/>
      <c r="IJ231" s="66"/>
      <c r="IK231" s="66"/>
      <c r="IL231" s="66"/>
      <c r="IM231" s="66"/>
      <c r="IN231" s="66"/>
      <c r="IO231" s="66"/>
      <c r="IP231" s="66"/>
      <c r="IQ231" s="66"/>
      <c r="IR231" s="66"/>
      <c r="IS231" s="66"/>
      <c r="IT231" s="66"/>
      <c r="IU231" s="66"/>
      <c r="IV231" s="66"/>
      <c r="IW231" s="66"/>
    </row>
    <row r="232" customFormat="false" ht="15" hidden="true" customHeight="false" outlineLevel="0" collapsed="false">
      <c r="A232" s="110"/>
      <c r="B232" s="103" t="s">
        <v>120</v>
      </c>
      <c r="C232" s="75"/>
      <c r="D232" s="75"/>
      <c r="E232" s="66" t="n">
        <f aca="false">+E204</f>
        <v>0</v>
      </c>
      <c r="F232" s="66" t="n">
        <f aca="false">+F204+E232</f>
        <v>0</v>
      </c>
      <c r="G232" s="66" t="n">
        <f aca="false">+G204+F232</f>
        <v>0</v>
      </c>
      <c r="H232" s="66" t="n">
        <f aca="false">+H204+G232</f>
        <v>0</v>
      </c>
      <c r="I232" s="66" t="n">
        <f aca="false">+I204+H232</f>
        <v>0</v>
      </c>
      <c r="J232" s="66" t="n">
        <f aca="false">+J204+I232</f>
        <v>0</v>
      </c>
      <c r="K232" s="66" t="n">
        <f aca="false">+K204+J232</f>
        <v>0</v>
      </c>
      <c r="L232" s="66" t="n">
        <f aca="false">+L204+K232</f>
        <v>0</v>
      </c>
      <c r="M232" s="66" t="n">
        <f aca="false">+M204+L232</f>
        <v>0</v>
      </c>
      <c r="N232" s="66" t="n">
        <f aca="false">+N204+M232</f>
        <v>0</v>
      </c>
      <c r="O232" s="66" t="n">
        <f aca="false">+O204+N232</f>
        <v>0</v>
      </c>
      <c r="P232" s="66" t="n">
        <f aca="false">+P204+O232</f>
        <v>0</v>
      </c>
      <c r="Q232" s="76"/>
      <c r="R232" s="76"/>
      <c r="S232" s="7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  <c r="IH232" s="66"/>
      <c r="II232" s="66"/>
      <c r="IJ232" s="66"/>
      <c r="IK232" s="66"/>
      <c r="IL232" s="66"/>
      <c r="IM232" s="66"/>
      <c r="IN232" s="66"/>
      <c r="IO232" s="66"/>
      <c r="IP232" s="66"/>
      <c r="IQ232" s="66"/>
      <c r="IR232" s="66"/>
      <c r="IS232" s="66"/>
      <c r="IT232" s="66"/>
      <c r="IU232" s="66"/>
      <c r="IV232" s="66"/>
      <c r="IW232" s="66"/>
    </row>
    <row r="233" customFormat="false" ht="15" hidden="true" customHeight="false" outlineLevel="0" collapsed="false">
      <c r="A233" s="110"/>
      <c r="B233" s="103" t="s">
        <v>121</v>
      </c>
      <c r="C233" s="75"/>
      <c r="D233" s="75"/>
      <c r="E233" s="66" t="n">
        <f aca="false">+E205</f>
        <v>0</v>
      </c>
      <c r="F233" s="66" t="n">
        <f aca="false">+F205+E233</f>
        <v>0</v>
      </c>
      <c r="G233" s="66" t="n">
        <f aca="false">+G205+F233</f>
        <v>0</v>
      </c>
      <c r="H233" s="66" t="n">
        <f aca="false">+H205+G233</f>
        <v>0</v>
      </c>
      <c r="I233" s="66" t="n">
        <f aca="false">+I205+H233</f>
        <v>0</v>
      </c>
      <c r="J233" s="66" t="n">
        <f aca="false">+J205+I233</f>
        <v>0</v>
      </c>
      <c r="K233" s="66" t="n">
        <f aca="false">+K205+J233</f>
        <v>0</v>
      </c>
      <c r="L233" s="66" t="n">
        <f aca="false">+L205+K233</f>
        <v>0</v>
      </c>
      <c r="M233" s="66" t="n">
        <f aca="false">+M205+L233</f>
        <v>0</v>
      </c>
      <c r="N233" s="66" t="n">
        <f aca="false">+N205+M233</f>
        <v>0</v>
      </c>
      <c r="O233" s="66" t="n">
        <f aca="false">+O205+N233</f>
        <v>0</v>
      </c>
      <c r="P233" s="66" t="n">
        <f aca="false">+P205+O233</f>
        <v>0</v>
      </c>
      <c r="Q233" s="76"/>
      <c r="R233" s="76"/>
      <c r="S233" s="7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  <c r="IH233" s="66"/>
      <c r="II233" s="66"/>
      <c r="IJ233" s="66"/>
      <c r="IK233" s="66"/>
      <c r="IL233" s="66"/>
      <c r="IM233" s="66"/>
      <c r="IN233" s="66"/>
      <c r="IO233" s="66"/>
      <c r="IP233" s="66"/>
      <c r="IQ233" s="66"/>
      <c r="IR233" s="66"/>
      <c r="IS233" s="66"/>
      <c r="IT233" s="66"/>
      <c r="IU233" s="66"/>
      <c r="IV233" s="66"/>
      <c r="IW233" s="66"/>
    </row>
    <row r="234" customFormat="false" ht="15" hidden="true" customHeight="false" outlineLevel="0" collapsed="false">
      <c r="A234" s="110"/>
      <c r="B234" s="103" t="s">
        <v>122</v>
      </c>
      <c r="C234" s="75"/>
      <c r="D234" s="75"/>
      <c r="E234" s="66" t="n">
        <f aca="false">+E206</f>
        <v>0</v>
      </c>
      <c r="F234" s="66" t="n">
        <f aca="false">+F206+E234</f>
        <v>0</v>
      </c>
      <c r="G234" s="66" t="n">
        <f aca="false">+G206+F234</f>
        <v>0</v>
      </c>
      <c r="H234" s="66" t="n">
        <f aca="false">+H206+G234</f>
        <v>0</v>
      </c>
      <c r="I234" s="66" t="n">
        <f aca="false">+I206+H234</f>
        <v>0</v>
      </c>
      <c r="J234" s="66" t="n">
        <f aca="false">+J206+I234</f>
        <v>0</v>
      </c>
      <c r="K234" s="66" t="n">
        <f aca="false">+K206+J234</f>
        <v>0</v>
      </c>
      <c r="L234" s="66" t="n">
        <f aca="false">+L206+K234</f>
        <v>0</v>
      </c>
      <c r="M234" s="66" t="n">
        <f aca="false">+M206+L234</f>
        <v>0</v>
      </c>
      <c r="N234" s="66" t="n">
        <f aca="false">+N206+M234</f>
        <v>0</v>
      </c>
      <c r="O234" s="66" t="n">
        <f aca="false">+O206+N234</f>
        <v>0</v>
      </c>
      <c r="P234" s="66" t="n">
        <f aca="false">+P206+O234</f>
        <v>0</v>
      </c>
      <c r="Q234" s="76"/>
      <c r="R234" s="76"/>
      <c r="S234" s="7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  <c r="IH234" s="66"/>
      <c r="II234" s="66"/>
      <c r="IJ234" s="66"/>
      <c r="IK234" s="66"/>
      <c r="IL234" s="66"/>
      <c r="IM234" s="66"/>
      <c r="IN234" s="66"/>
      <c r="IO234" s="66"/>
      <c r="IP234" s="66"/>
      <c r="IQ234" s="66"/>
      <c r="IR234" s="66"/>
      <c r="IS234" s="66"/>
      <c r="IT234" s="66"/>
      <c r="IU234" s="66"/>
      <c r="IV234" s="66"/>
      <c r="IW234" s="66"/>
    </row>
    <row r="235" customFormat="false" ht="15" hidden="true" customHeight="false" outlineLevel="0" collapsed="false">
      <c r="A235" s="110"/>
      <c r="B235" s="103" t="s">
        <v>123</v>
      </c>
      <c r="C235" s="75"/>
      <c r="D235" s="75"/>
      <c r="E235" s="66" t="n">
        <f aca="false">+E207</f>
        <v>0</v>
      </c>
      <c r="F235" s="66" t="n">
        <f aca="false">+F207+E235</f>
        <v>0</v>
      </c>
      <c r="G235" s="66" t="n">
        <f aca="false">+G207+F235</f>
        <v>0</v>
      </c>
      <c r="H235" s="66" t="n">
        <f aca="false">+H207+G235</f>
        <v>0</v>
      </c>
      <c r="I235" s="66" t="n">
        <f aca="false">+I207+H235</f>
        <v>0</v>
      </c>
      <c r="J235" s="66" t="n">
        <f aca="false">+J207+I235</f>
        <v>0</v>
      </c>
      <c r="K235" s="66" t="n">
        <f aca="false">+K207+J235</f>
        <v>0</v>
      </c>
      <c r="L235" s="66" t="n">
        <f aca="false">+L207+K235</f>
        <v>0</v>
      </c>
      <c r="M235" s="66" t="n">
        <f aca="false">+M207+L235</f>
        <v>0</v>
      </c>
      <c r="N235" s="66" t="n">
        <f aca="false">+N207+M235</f>
        <v>0</v>
      </c>
      <c r="O235" s="66" t="n">
        <f aca="false">+O207+N235</f>
        <v>0</v>
      </c>
      <c r="P235" s="66" t="n">
        <f aca="false">+P207+O235</f>
        <v>0</v>
      </c>
      <c r="Q235" s="76"/>
      <c r="R235" s="76"/>
      <c r="S235" s="7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  <c r="IH235" s="66"/>
      <c r="II235" s="66"/>
      <c r="IJ235" s="66"/>
      <c r="IK235" s="66"/>
      <c r="IL235" s="66"/>
      <c r="IM235" s="66"/>
      <c r="IN235" s="66"/>
      <c r="IO235" s="66"/>
      <c r="IP235" s="66"/>
      <c r="IQ235" s="66"/>
      <c r="IR235" s="66"/>
      <c r="IS235" s="66"/>
      <c r="IT235" s="66"/>
      <c r="IU235" s="66"/>
      <c r="IV235" s="66"/>
      <c r="IW235" s="66"/>
    </row>
    <row r="236" customFormat="false" ht="15" hidden="true" customHeight="false" outlineLevel="0" collapsed="false">
      <c r="A236" s="110"/>
      <c r="B236" s="103" t="s">
        <v>124</v>
      </c>
      <c r="C236" s="75"/>
      <c r="D236" s="75"/>
      <c r="E236" s="66" t="n">
        <f aca="false">+E208</f>
        <v>0</v>
      </c>
      <c r="F236" s="66" t="n">
        <f aca="false">+F208+E236</f>
        <v>0</v>
      </c>
      <c r="G236" s="66" t="n">
        <f aca="false">+G208+F236</f>
        <v>0</v>
      </c>
      <c r="H236" s="66" t="n">
        <f aca="false">+H208+G236</f>
        <v>0</v>
      </c>
      <c r="I236" s="66" t="n">
        <f aca="false">+I208+H236</f>
        <v>0</v>
      </c>
      <c r="J236" s="66" t="n">
        <f aca="false">+J208+I236</f>
        <v>0</v>
      </c>
      <c r="K236" s="66" t="n">
        <f aca="false">+K208+J236</f>
        <v>0</v>
      </c>
      <c r="L236" s="66" t="n">
        <f aca="false">+L208+K236</f>
        <v>0</v>
      </c>
      <c r="M236" s="66" t="n">
        <f aca="false">+M208+L236</f>
        <v>0</v>
      </c>
      <c r="N236" s="66" t="n">
        <f aca="false">+N208+M236</f>
        <v>0</v>
      </c>
      <c r="O236" s="66" t="n">
        <f aca="false">+O208+N236</f>
        <v>0</v>
      </c>
      <c r="P236" s="66" t="n">
        <f aca="false">+P208+O236</f>
        <v>0</v>
      </c>
      <c r="Q236" s="76"/>
      <c r="R236" s="76"/>
      <c r="S236" s="7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  <c r="IH236" s="66"/>
      <c r="II236" s="66"/>
      <c r="IJ236" s="66"/>
      <c r="IK236" s="66"/>
      <c r="IL236" s="66"/>
      <c r="IM236" s="66"/>
      <c r="IN236" s="66"/>
      <c r="IO236" s="66"/>
      <c r="IP236" s="66"/>
      <c r="IQ236" s="66"/>
      <c r="IR236" s="66"/>
      <c r="IS236" s="66"/>
      <c r="IT236" s="66"/>
      <c r="IU236" s="66"/>
      <c r="IV236" s="66"/>
      <c r="IW236" s="66"/>
    </row>
    <row r="237" customFormat="false" ht="15" hidden="true" customHeight="false" outlineLevel="0" collapsed="false">
      <c r="A237" s="110"/>
      <c r="B237" s="103"/>
      <c r="C237" s="75"/>
      <c r="D237" s="75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76"/>
      <c r="R237" s="76"/>
      <c r="S237" s="7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  <c r="IH237" s="66"/>
      <c r="II237" s="66"/>
      <c r="IJ237" s="66"/>
      <c r="IK237" s="66"/>
      <c r="IL237" s="66"/>
      <c r="IM237" s="66"/>
      <c r="IN237" s="66"/>
      <c r="IO237" s="66"/>
      <c r="IP237" s="66"/>
      <c r="IQ237" s="66"/>
      <c r="IR237" s="66"/>
      <c r="IS237" s="66"/>
      <c r="IT237" s="66"/>
      <c r="IU237" s="66"/>
      <c r="IV237" s="66"/>
      <c r="IW237" s="66"/>
    </row>
    <row r="238" customFormat="false" ht="15.75" hidden="true" customHeight="false" outlineLevel="0" collapsed="false">
      <c r="B238" s="101" t="s">
        <v>126</v>
      </c>
      <c r="C238" s="30"/>
      <c r="D238" s="3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52"/>
      <c r="R238" s="52"/>
      <c r="S238" s="52"/>
    </row>
    <row r="239" customFormat="false" ht="15" hidden="true" customHeight="false" outlineLevel="0" collapsed="false">
      <c r="A239" s="110"/>
      <c r="B239" s="66" t="str">
        <f aca="false">+B184</f>
        <v>Employee 1</v>
      </c>
      <c r="C239" s="75" t="n">
        <f aca="false">IF(+C184&gt;65000,+(+(C184-65000)*0.02)+(65000*0.09),+C184*0.09)</f>
        <v>0</v>
      </c>
      <c r="D239" s="75" t="n">
        <f aca="false">IF(+D184&gt;65000,+(+(D184-65000)*0.02)+(65000*0.09),+D184*0.09)</f>
        <v>0</v>
      </c>
      <c r="E239" s="66" t="n">
        <f aca="false">ROUND(IF(+E212&gt;78000,+E184*0.02,+E184*0.09),0)</f>
        <v>1129</v>
      </c>
      <c r="F239" s="66" t="n">
        <f aca="false">ROUND(IF(+F212&gt;78000,+F184*0.02,+F184*0.09),0)</f>
        <v>1177</v>
      </c>
      <c r="G239" s="66" t="n">
        <f aca="false">ROUND(IF(+G212&gt;78000,+G184*0.02,+G184*0.09),0)</f>
        <v>1177</v>
      </c>
      <c r="H239" s="66" t="n">
        <f aca="false">ROUND(IF(+H212&gt;78000,+H184*0.02,+H184*0.09),0)</f>
        <v>1177</v>
      </c>
      <c r="I239" s="66" t="n">
        <f aca="false">ROUND(IF(+I212&gt;78000,+I184*0.02,+I184*0.09),0)</f>
        <v>1177</v>
      </c>
      <c r="J239" s="66" t="n">
        <f aca="false">ROUND(IF(+J212&gt;78000,+J184*0.02,+J184*0.09),0)</f>
        <v>1177</v>
      </c>
      <c r="K239" s="66" t="n">
        <f aca="false">ROUND(IF(+K212&gt;78000,+K184*0.02,+K184*0.09),0)</f>
        <v>262</v>
      </c>
      <c r="L239" s="66" t="n">
        <f aca="false">ROUND(IF(+L212&gt;78000,+L184*0.02,+L184*0.09),0)</f>
        <v>262</v>
      </c>
      <c r="M239" s="66" t="n">
        <f aca="false">ROUND(IF(+M212&gt;78000,+M184*0.02,+M184*0.09),0)</f>
        <v>262</v>
      </c>
      <c r="N239" s="66" t="n">
        <f aca="false">ROUND(IF(+N212&gt;78000,+N184*0.02,+N184*0.09),0)</f>
        <v>262</v>
      </c>
      <c r="O239" s="66" t="n">
        <f aca="false">ROUND(IF(+O212&gt;78000,+O184*0.02,+O184*0.09),0)</f>
        <v>262</v>
      </c>
      <c r="P239" s="66" t="n">
        <f aca="false">ROUND(IF(+P212&gt;78000,+P184*0.02,+P184*0.09),0)</f>
        <v>262</v>
      </c>
      <c r="Q239" s="76" t="n">
        <f aca="false">SUM(E239:P239)</f>
        <v>8586</v>
      </c>
      <c r="R239" s="76" t="n">
        <f aca="false">ROUND(IF(+R184&gt;81000,+(+(R184-81000)*0.02)+(81000*0.09),+R184*0.09),0)</f>
        <v>8923</v>
      </c>
      <c r="S239" s="76" t="n">
        <f aca="false">ROUND(IF(+S184&gt;81000,+(+(S184-81000)*0.02)+(81000*0.09),+S184*0.09),0)</f>
        <v>9053</v>
      </c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  <c r="IH239" s="66"/>
      <c r="II239" s="66"/>
      <c r="IJ239" s="66"/>
      <c r="IK239" s="66"/>
      <c r="IL239" s="66"/>
      <c r="IM239" s="66"/>
      <c r="IN239" s="66"/>
      <c r="IO239" s="66"/>
      <c r="IP239" s="66"/>
      <c r="IQ239" s="66"/>
      <c r="IR239" s="66"/>
      <c r="IS239" s="66"/>
      <c r="IT239" s="66"/>
      <c r="IU239" s="66"/>
      <c r="IV239" s="66"/>
      <c r="IW239" s="66"/>
    </row>
    <row r="240" customFormat="false" ht="15" hidden="true" customHeight="false" outlineLevel="0" collapsed="false">
      <c r="A240" s="110"/>
      <c r="B240" s="66" t="str">
        <f aca="false">+B185</f>
        <v>Employee 2</v>
      </c>
      <c r="C240" s="75" t="n">
        <f aca="false">IF(+C185&gt;65000,+(+(C185-65000)*0.02)+(65000*0.09),+C185*0.09)</f>
        <v>0</v>
      </c>
      <c r="D240" s="75" t="n">
        <f aca="false">IF(+D185&gt;65000,+(+(D185-65000)*0.02)+(65000*0.09),+D185*0.09)</f>
        <v>0</v>
      </c>
      <c r="E240" s="66" t="n">
        <f aca="false">ROUND(IF(+E213&gt;78000,+E185*0.02,+E185*0.09),0)</f>
        <v>772</v>
      </c>
      <c r="F240" s="66" t="n">
        <f aca="false">ROUND(IF(+F213&gt;78000,+F185*0.02,+F185*0.09),0)</f>
        <v>805</v>
      </c>
      <c r="G240" s="66" t="n">
        <f aca="false">ROUND(IF(+G213&gt;78000,+G185*0.02,+G185*0.09),0)</f>
        <v>805</v>
      </c>
      <c r="H240" s="66" t="n">
        <f aca="false">ROUND(IF(+H213&gt;78000,+H185*0.02,+H185*0.09),0)</f>
        <v>805</v>
      </c>
      <c r="I240" s="66" t="n">
        <f aca="false">ROUND(IF(+I213&gt;78000,+I185*0.02,+I185*0.09),0)</f>
        <v>805</v>
      </c>
      <c r="J240" s="66" t="n">
        <f aca="false">ROUND(IF(+J213&gt;78000,+J185*0.02,+J185*0.09),0)</f>
        <v>805</v>
      </c>
      <c r="K240" s="66" t="n">
        <f aca="false">ROUND(IF(+K213&gt;78000,+K185*0.02,+K185*0.09),0)</f>
        <v>805</v>
      </c>
      <c r="L240" s="66" t="n">
        <f aca="false">ROUND(IF(+L213&gt;78000,+L185*0.02,+L185*0.09),0)</f>
        <v>805</v>
      </c>
      <c r="M240" s="66" t="n">
        <f aca="false">ROUND(IF(+M213&gt;78000,+M185*0.02,+M185*0.09),0)</f>
        <v>179</v>
      </c>
      <c r="N240" s="66" t="n">
        <f aca="false">ROUND(IF(+N213&gt;78000,+N185*0.02,+N185*0.09),0)</f>
        <v>179</v>
      </c>
      <c r="O240" s="66" t="n">
        <f aca="false">ROUND(IF(+O213&gt;78000,+O185*0.02,+O185*0.09),0)</f>
        <v>179</v>
      </c>
      <c r="P240" s="66" t="n">
        <f aca="false">ROUND(IF(+P213&gt;78000,+P185*0.02,+P185*0.09),0)</f>
        <v>179</v>
      </c>
      <c r="Q240" s="76" t="n">
        <f aca="false">SUM(E240:P240)</f>
        <v>7123</v>
      </c>
      <c r="R240" s="76" t="n">
        <f aca="false">ROUND(IF(+R185&gt;81000,+(+(R185-81000)*0.02)+(81000*0.09),+R185*0.09),0)</f>
        <v>7896</v>
      </c>
      <c r="S240" s="76" t="n">
        <f aca="false">ROUND(IF(+S185&gt;81000,+(+(S185-81000)*0.02)+(81000*0.09),+S185*0.09),0)</f>
        <v>7985</v>
      </c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  <c r="IH240" s="66"/>
      <c r="II240" s="66"/>
      <c r="IJ240" s="66"/>
      <c r="IK240" s="66"/>
      <c r="IL240" s="66"/>
      <c r="IM240" s="66"/>
      <c r="IN240" s="66"/>
      <c r="IO240" s="66"/>
      <c r="IP240" s="66"/>
      <c r="IQ240" s="66"/>
      <c r="IR240" s="66"/>
      <c r="IS240" s="66"/>
      <c r="IT240" s="66"/>
      <c r="IU240" s="66"/>
      <c r="IV240" s="66"/>
      <c r="IW240" s="66"/>
    </row>
    <row r="241" customFormat="false" ht="15" hidden="true" customHeight="false" outlineLevel="0" collapsed="false">
      <c r="A241" s="110"/>
      <c r="B241" s="66" t="str">
        <f aca="false">+B186</f>
        <v>Employee 3</v>
      </c>
      <c r="C241" s="75" t="n">
        <f aca="false">IF(+C186&gt;65000,+(+(C186-65000)*0.02)+(65000*0.09),+C186*0.09)</f>
        <v>0</v>
      </c>
      <c r="D241" s="75" t="n">
        <f aca="false">IF(+D186&gt;65000,+(+(D186-65000)*0.02)+(65000*0.09),+D186*0.09)</f>
        <v>0</v>
      </c>
      <c r="E241" s="66" t="n">
        <f aca="false">ROUND(IF(+E214&gt;78000,+E186*0.02,+E186*0.09),0)</f>
        <v>354</v>
      </c>
      <c r="F241" s="66" t="n">
        <f aca="false">ROUND(IF(+F214&gt;78000,+F186*0.02,+F186*0.09),0)</f>
        <v>369</v>
      </c>
      <c r="G241" s="66" t="n">
        <f aca="false">ROUND(IF(+G214&gt;78000,+G186*0.02,+G186*0.09),0)</f>
        <v>369</v>
      </c>
      <c r="H241" s="66" t="n">
        <f aca="false">ROUND(IF(+H214&gt;78000,+H186*0.02,+H186*0.09),0)</f>
        <v>369</v>
      </c>
      <c r="I241" s="66" t="n">
        <f aca="false">ROUND(IF(+I214&gt;78000,+I186*0.02,+I186*0.09),0)</f>
        <v>369</v>
      </c>
      <c r="J241" s="66" t="n">
        <f aca="false">ROUND(IF(+J214&gt;78000,+J186*0.02,+J186*0.09),0)</f>
        <v>369</v>
      </c>
      <c r="K241" s="66" t="n">
        <f aca="false">ROUND(IF(+K214&gt;78000,+K186*0.02,+K186*0.09),0)</f>
        <v>369</v>
      </c>
      <c r="L241" s="66" t="n">
        <f aca="false">ROUND(IF(+L214&gt;78000,+L186*0.02,+L186*0.09),0)</f>
        <v>369</v>
      </c>
      <c r="M241" s="66" t="n">
        <f aca="false">ROUND(IF(+M214&gt;78000,+M186*0.02,+M186*0.09),0)</f>
        <v>369</v>
      </c>
      <c r="N241" s="66" t="n">
        <f aca="false">ROUND(IF(+N214&gt;78000,+N186*0.02,+N186*0.09),0)</f>
        <v>369</v>
      </c>
      <c r="O241" s="66" t="n">
        <f aca="false">ROUND(IF(+O214&gt;78000,+O186*0.02,+O186*0.09),0)</f>
        <v>369</v>
      </c>
      <c r="P241" s="66" t="n">
        <f aca="false">ROUND(IF(+P214&gt;78000,+P186*0.02,+P186*0.09),0)</f>
        <v>369</v>
      </c>
      <c r="Q241" s="76" t="n">
        <f aca="false">SUM(E241:P241)</f>
        <v>4413</v>
      </c>
      <c r="R241" s="76" t="n">
        <f aca="false">ROUND(IF(+R186&gt;81000,+(+(R186-81000)*0.02)+(81000*0.09),+R186*0.09),0)</f>
        <v>4586</v>
      </c>
      <c r="S241" s="76" t="n">
        <f aca="false">ROUND(IF(+S186&gt;81000,+(+(S186-81000)*0.02)+(81000*0.09),+S186*0.09),0)</f>
        <v>4770</v>
      </c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  <c r="IH241" s="66"/>
      <c r="II241" s="66"/>
      <c r="IJ241" s="66"/>
      <c r="IK241" s="66"/>
      <c r="IL241" s="66"/>
      <c r="IM241" s="66"/>
      <c r="IN241" s="66"/>
      <c r="IO241" s="66"/>
      <c r="IP241" s="66"/>
      <c r="IQ241" s="66"/>
      <c r="IR241" s="66"/>
      <c r="IS241" s="66"/>
      <c r="IT241" s="66"/>
      <c r="IU241" s="66"/>
      <c r="IV241" s="66"/>
      <c r="IW241" s="66"/>
    </row>
    <row r="242" customFormat="false" ht="15" hidden="true" customHeight="false" outlineLevel="0" collapsed="false">
      <c r="A242" s="110"/>
      <c r="B242" s="66" t="str">
        <f aca="false">+B187</f>
        <v>Employee 4</v>
      </c>
      <c r="C242" s="75" t="n">
        <f aca="false">IF(+C187&gt;65000,+(+(C187-65000)*0.02)+(65000*0.09),+C187*0.09)</f>
        <v>0</v>
      </c>
      <c r="D242" s="75" t="n">
        <f aca="false">IF(+D187&gt;65000,+(+(D187-65000)*0.02)+(65000*0.09),+D187*0.09)</f>
        <v>0</v>
      </c>
      <c r="E242" s="66" t="n">
        <f aca="false">ROUND(IF(+E215&gt;78000,+E187*0.02,+E187*0.09),0)</f>
        <v>0</v>
      </c>
      <c r="F242" s="66" t="n">
        <f aca="false">ROUND(IF(+F215&gt;78000,+F187*0.02,+F187*0.09),0)</f>
        <v>0</v>
      </c>
      <c r="G242" s="66" t="n">
        <f aca="false">ROUND(IF(+G215&gt;78000,+G187*0.02,+G187*0.09),0)</f>
        <v>0</v>
      </c>
      <c r="H242" s="66" t="n">
        <f aca="false">ROUND(IF(+H215&gt;78000,+H187*0.02,+H187*0.09),0)</f>
        <v>0</v>
      </c>
      <c r="I242" s="66" t="n">
        <f aca="false">ROUND(IF(+I215&gt;78000,+I187*0.02,+I187*0.09),0)</f>
        <v>0</v>
      </c>
      <c r="J242" s="66" t="n">
        <f aca="false">ROUND(IF(+J215&gt;78000,+J187*0.02,+J187*0.09),0)</f>
        <v>0</v>
      </c>
      <c r="K242" s="66" t="n">
        <f aca="false">ROUND(IF(+K215&gt;78000,+K187*0.02,+K187*0.09),0)</f>
        <v>0</v>
      </c>
      <c r="L242" s="66" t="n">
        <f aca="false">ROUND(IF(+L215&gt;78000,+L187*0.02,+L187*0.09),0)</f>
        <v>0</v>
      </c>
      <c r="M242" s="66" t="n">
        <f aca="false">ROUND(IF(+M215&gt;78000,+M187*0.02,+M187*0.09),0)</f>
        <v>0</v>
      </c>
      <c r="N242" s="66" t="n">
        <f aca="false">ROUND(IF(+N215&gt;78000,+N187*0.02,+N187*0.09),0)</f>
        <v>0</v>
      </c>
      <c r="O242" s="66" t="n">
        <f aca="false">ROUND(IF(+O215&gt;78000,+O187*0.02,+O187*0.09),0)</f>
        <v>0</v>
      </c>
      <c r="P242" s="66" t="n">
        <f aca="false">ROUND(IF(+P215&gt;78000,+P187*0.02,+P187*0.09),0)</f>
        <v>0</v>
      </c>
      <c r="Q242" s="76" t="n">
        <f aca="false">SUM(E242:P242)</f>
        <v>0</v>
      </c>
      <c r="R242" s="76" t="n">
        <f aca="false">ROUND(IF(+R187&gt;81000,+(+(R187-81000)*0.02)+(81000*0.09),+R187*0.09),0)</f>
        <v>0</v>
      </c>
      <c r="S242" s="76" t="n">
        <f aca="false">ROUND(IF(+S187&gt;81000,+(+(S187-81000)*0.02)+(81000*0.09),+S187*0.09),0)</f>
        <v>0</v>
      </c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  <c r="IH242" s="66"/>
      <c r="II242" s="66"/>
      <c r="IJ242" s="66"/>
      <c r="IK242" s="66"/>
      <c r="IL242" s="66"/>
      <c r="IM242" s="66"/>
      <c r="IN242" s="66"/>
      <c r="IO242" s="66"/>
      <c r="IP242" s="66"/>
      <c r="IQ242" s="66"/>
      <c r="IR242" s="66"/>
      <c r="IS242" s="66"/>
      <c r="IT242" s="66"/>
      <c r="IU242" s="66"/>
      <c r="IV242" s="66"/>
      <c r="IW242" s="66"/>
    </row>
    <row r="243" customFormat="false" ht="15" hidden="true" customHeight="false" outlineLevel="0" collapsed="false">
      <c r="A243" s="110"/>
      <c r="B243" s="66" t="str">
        <f aca="false">+B188</f>
        <v>Employee 5</v>
      </c>
      <c r="C243" s="75" t="n">
        <f aca="false">IF(+C188&gt;65000,+(+(C188-65000)*0.02)+(65000*0.09),+C188*0.09)</f>
        <v>0</v>
      </c>
      <c r="D243" s="75" t="n">
        <f aca="false">IF(+D188&gt;65000,+(+(D188-65000)*0.02)+(65000*0.09),+D188*0.09)</f>
        <v>0</v>
      </c>
      <c r="E243" s="66" t="n">
        <f aca="false">ROUND(IF(+E216&gt;78000,+E188*0.02,+E188*0.09),0)</f>
        <v>0</v>
      </c>
      <c r="F243" s="66" t="n">
        <f aca="false">ROUND(IF(+F216&gt;78000,+F188*0.02,+F188*0.09),0)</f>
        <v>0</v>
      </c>
      <c r="G243" s="66" t="n">
        <f aca="false">ROUND(IF(+G216&gt;78000,+G188*0.02,+G188*0.09),0)</f>
        <v>0</v>
      </c>
      <c r="H243" s="66" t="n">
        <f aca="false">ROUND(IF(+H216&gt;78000,+H188*0.02,+H188*0.09),0)</f>
        <v>0</v>
      </c>
      <c r="I243" s="66" t="n">
        <f aca="false">ROUND(IF(+I216&gt;78000,+I188*0.02,+I188*0.09),0)</f>
        <v>0</v>
      </c>
      <c r="J243" s="66" t="n">
        <f aca="false">ROUND(IF(+J216&gt;78000,+J188*0.02,+J188*0.09),0)</f>
        <v>0</v>
      </c>
      <c r="K243" s="66" t="n">
        <f aca="false">ROUND(IF(+K216&gt;78000,+K188*0.02,+K188*0.09),0)</f>
        <v>0</v>
      </c>
      <c r="L243" s="66" t="n">
        <f aca="false">ROUND(IF(+L216&gt;78000,+L188*0.02,+L188*0.09),0)</f>
        <v>0</v>
      </c>
      <c r="M243" s="66" t="n">
        <f aca="false">ROUND(IF(+M216&gt;78000,+M188*0.02,+M188*0.09),0)</f>
        <v>0</v>
      </c>
      <c r="N243" s="66" t="n">
        <f aca="false">ROUND(IF(+N216&gt;78000,+N188*0.02,+N188*0.09),0)</f>
        <v>0</v>
      </c>
      <c r="O243" s="66" t="n">
        <f aca="false">ROUND(IF(+O216&gt;78000,+O188*0.02,+O188*0.09),0)</f>
        <v>0</v>
      </c>
      <c r="P243" s="66" t="n">
        <f aca="false">ROUND(IF(+P216&gt;78000,+P188*0.02,+P188*0.09),0)</f>
        <v>0</v>
      </c>
      <c r="Q243" s="76" t="n">
        <f aca="false">SUM(E243:P243)</f>
        <v>0</v>
      </c>
      <c r="R243" s="76" t="n">
        <f aca="false">ROUND(IF(+R188&gt;81000,+(+(R188-81000)*0.02)+(81000*0.09),+R188*0.09),0)</f>
        <v>0</v>
      </c>
      <c r="S243" s="76" t="n">
        <f aca="false">ROUND(IF(+S188&gt;81000,+(+(S188-81000)*0.02)+(81000*0.09),+S188*0.09),0)</f>
        <v>0</v>
      </c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66"/>
      <c r="IC243" s="66"/>
      <c r="ID243" s="66"/>
      <c r="IE243" s="66"/>
      <c r="IF243" s="66"/>
      <c r="IG243" s="66"/>
      <c r="IH243" s="66"/>
      <c r="II243" s="66"/>
      <c r="IJ243" s="66"/>
      <c r="IK243" s="66"/>
      <c r="IL243" s="66"/>
      <c r="IM243" s="66"/>
      <c r="IN243" s="66"/>
      <c r="IO243" s="66"/>
      <c r="IP243" s="66"/>
      <c r="IQ243" s="66"/>
      <c r="IR243" s="66"/>
      <c r="IS243" s="66"/>
      <c r="IT243" s="66"/>
      <c r="IU243" s="66"/>
      <c r="IV243" s="66"/>
      <c r="IW243" s="66"/>
    </row>
    <row r="244" customFormat="false" ht="15" hidden="true" customHeight="false" outlineLevel="0" collapsed="false">
      <c r="A244" s="110"/>
      <c r="B244" s="66" t="str">
        <f aca="false">+B189</f>
        <v>Employee 6</v>
      </c>
      <c r="C244" s="75" t="n">
        <f aca="false">IF(+C189&gt;65000,+(+(C189-65000)*0.02)+(65000*0.09),+C189*0.09)</f>
        <v>0</v>
      </c>
      <c r="D244" s="75" t="n">
        <f aca="false">IF(+D189&gt;65000,+(+(D189-65000)*0.02)+(65000*0.09),+D189*0.09)</f>
        <v>0</v>
      </c>
      <c r="E244" s="66" t="n">
        <f aca="false">ROUND(IF(+E217&gt;78000,+E189*0.02,+E189*0.09),0)</f>
        <v>0</v>
      </c>
      <c r="F244" s="66" t="n">
        <f aca="false">ROUND(IF(+F217&gt;78000,+F189*0.02,+F189*0.09),0)</f>
        <v>0</v>
      </c>
      <c r="G244" s="66" t="n">
        <f aca="false">ROUND(IF(+G217&gt;78000,+G189*0.02,+G189*0.09),0)</f>
        <v>0</v>
      </c>
      <c r="H244" s="66" t="n">
        <f aca="false">ROUND(IF(+H217&gt;78000,+H189*0.02,+H189*0.09),0)</f>
        <v>0</v>
      </c>
      <c r="I244" s="66" t="n">
        <f aca="false">ROUND(IF(+I217&gt;78000,+I189*0.02,+I189*0.09),0)</f>
        <v>0</v>
      </c>
      <c r="J244" s="66" t="n">
        <f aca="false">ROUND(IF(+J217&gt;78000,+J189*0.02,+J189*0.09),0)</f>
        <v>0</v>
      </c>
      <c r="K244" s="66" t="n">
        <f aca="false">ROUND(IF(+K217&gt;78000,+K189*0.02,+K189*0.09),0)</f>
        <v>0</v>
      </c>
      <c r="L244" s="66" t="n">
        <f aca="false">ROUND(IF(+L217&gt;78000,+L189*0.02,+L189*0.09),0)</f>
        <v>0</v>
      </c>
      <c r="M244" s="66" t="n">
        <f aca="false">ROUND(IF(+M217&gt;78000,+M189*0.02,+M189*0.09),0)</f>
        <v>0</v>
      </c>
      <c r="N244" s="66" t="n">
        <f aca="false">ROUND(IF(+N217&gt;78000,+N189*0.02,+N189*0.09),0)</f>
        <v>0</v>
      </c>
      <c r="O244" s="66" t="n">
        <f aca="false">ROUND(IF(+O217&gt;78000,+O189*0.02,+O189*0.09),0)</f>
        <v>0</v>
      </c>
      <c r="P244" s="66" t="n">
        <f aca="false">ROUND(IF(+P217&gt;78000,+P189*0.02,+P189*0.09),0)</f>
        <v>0</v>
      </c>
      <c r="Q244" s="76" t="n">
        <f aca="false">SUM(E244:P244)</f>
        <v>0</v>
      </c>
      <c r="R244" s="76" t="n">
        <f aca="false">ROUND(IF(+R189&gt;81000,+(+(R189-81000)*0.02)+(81000*0.09),+R189*0.09),0)</f>
        <v>0</v>
      </c>
      <c r="S244" s="76" t="n">
        <f aca="false">ROUND(IF(+S189&gt;81000,+(+(S189-81000)*0.02)+(81000*0.09),+S189*0.09),0)</f>
        <v>0</v>
      </c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  <c r="IJ244" s="66"/>
      <c r="IK244" s="66"/>
      <c r="IL244" s="66"/>
      <c r="IM244" s="66"/>
      <c r="IN244" s="66"/>
      <c r="IO244" s="66"/>
      <c r="IP244" s="66"/>
      <c r="IQ244" s="66"/>
      <c r="IR244" s="66"/>
      <c r="IS244" s="66"/>
      <c r="IT244" s="66"/>
      <c r="IU244" s="66"/>
      <c r="IV244" s="66"/>
      <c r="IW244" s="66"/>
    </row>
    <row r="245" customFormat="false" ht="15" hidden="true" customHeight="false" outlineLevel="0" collapsed="false">
      <c r="A245" s="110"/>
      <c r="B245" s="66" t="str">
        <f aca="false">+B190</f>
        <v>Employee 7</v>
      </c>
      <c r="C245" s="75" t="n">
        <f aca="false">IF(+C190&gt;65000,+(+(C190-65000)*0.02)+(65000*0.09),+C190*0.09)</f>
        <v>0</v>
      </c>
      <c r="D245" s="75" t="n">
        <f aca="false">IF(+D190&gt;65000,+(+(D190-65000)*0.02)+(65000*0.09),+D190*0.09)</f>
        <v>0</v>
      </c>
      <c r="E245" s="66" t="n">
        <f aca="false">ROUND(IF(+E218&gt;78000,+E190*0.02,+E190*0.09),0)</f>
        <v>0</v>
      </c>
      <c r="F245" s="66" t="n">
        <f aca="false">ROUND(IF(+F218&gt;78000,+F190*0.02,+F190*0.09),0)</f>
        <v>0</v>
      </c>
      <c r="G245" s="66" t="n">
        <f aca="false">ROUND(IF(+G218&gt;78000,+G190*0.02,+G190*0.09),0)</f>
        <v>0</v>
      </c>
      <c r="H245" s="66" t="n">
        <f aca="false">ROUND(IF(+H218&gt;78000,+H190*0.02,+H190*0.09),0)</f>
        <v>0</v>
      </c>
      <c r="I245" s="66" t="n">
        <f aca="false">ROUND(IF(+I218&gt;78000,+I190*0.02,+I190*0.09),0)</f>
        <v>0</v>
      </c>
      <c r="J245" s="66" t="n">
        <f aca="false">ROUND(IF(+J218&gt;78000,+J190*0.02,+J190*0.09),0)</f>
        <v>0</v>
      </c>
      <c r="K245" s="66" t="n">
        <f aca="false">ROUND(IF(+K218&gt;78000,+K190*0.02,+K190*0.09),0)</f>
        <v>0</v>
      </c>
      <c r="L245" s="66" t="n">
        <f aca="false">ROUND(IF(+L218&gt;78000,+L190*0.02,+L190*0.09),0)</f>
        <v>0</v>
      </c>
      <c r="M245" s="66" t="n">
        <f aca="false">ROUND(IF(+M218&gt;78000,+M190*0.02,+M190*0.09),0)</f>
        <v>0</v>
      </c>
      <c r="N245" s="66" t="n">
        <f aca="false">ROUND(IF(+N218&gt;78000,+N190*0.02,+N190*0.09),0)</f>
        <v>0</v>
      </c>
      <c r="O245" s="66" t="n">
        <f aca="false">ROUND(IF(+O218&gt;78000,+O190*0.02,+O190*0.09),0)</f>
        <v>0</v>
      </c>
      <c r="P245" s="66" t="n">
        <f aca="false">ROUND(IF(+P218&gt;78000,+P190*0.02,+P190*0.09),0)</f>
        <v>0</v>
      </c>
      <c r="Q245" s="76" t="n">
        <f aca="false">SUM(E245:P245)</f>
        <v>0</v>
      </c>
      <c r="R245" s="76" t="n">
        <f aca="false">ROUND(IF(+R190&gt;81000,+(+(R190-81000)*0.02)+(81000*0.09),+R190*0.09),0)</f>
        <v>0</v>
      </c>
      <c r="S245" s="76" t="n">
        <f aca="false">ROUND(IF(+S190&gt;81000,+(+(S190-81000)*0.02)+(81000*0.09),+S190*0.09),0)</f>
        <v>0</v>
      </c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  <c r="IJ245" s="66"/>
      <c r="IK245" s="66"/>
      <c r="IL245" s="66"/>
      <c r="IM245" s="66"/>
      <c r="IN245" s="66"/>
      <c r="IO245" s="66"/>
      <c r="IP245" s="66"/>
      <c r="IQ245" s="66"/>
      <c r="IR245" s="66"/>
      <c r="IS245" s="66"/>
      <c r="IT245" s="66"/>
      <c r="IU245" s="66"/>
      <c r="IV245" s="66"/>
      <c r="IW245" s="66"/>
    </row>
    <row r="246" customFormat="false" ht="15" hidden="true" customHeight="false" outlineLevel="0" collapsed="false">
      <c r="A246" s="110"/>
      <c r="B246" s="66" t="str">
        <f aca="false">+B191</f>
        <v>Employee 8</v>
      </c>
      <c r="C246" s="75" t="n">
        <f aca="false">IF(+C191&gt;65000,+(+(C191-65000)*0.02)+(65000*0.09),+C191*0.09)</f>
        <v>0</v>
      </c>
      <c r="D246" s="75" t="n">
        <f aca="false">IF(+D191&gt;65000,+(+(D191-65000)*0.02)+(65000*0.09),+D191*0.09)</f>
        <v>0</v>
      </c>
      <c r="E246" s="66" t="n">
        <f aca="false">ROUND(IF(+E219&gt;78000,+E191*0.02,+E191*0.09),0)</f>
        <v>0</v>
      </c>
      <c r="F246" s="66" t="n">
        <f aca="false">ROUND(IF(+F219&gt;78000,+F191*0.02,+F191*0.09),0)</f>
        <v>0</v>
      </c>
      <c r="G246" s="66" t="n">
        <f aca="false">ROUND(IF(+G219&gt;78000,+G191*0.02,+G191*0.09),0)</f>
        <v>0</v>
      </c>
      <c r="H246" s="66" t="n">
        <f aca="false">ROUND(IF(+H219&gt;78000,+H191*0.02,+H191*0.09),0)</f>
        <v>0</v>
      </c>
      <c r="I246" s="66" t="n">
        <f aca="false">ROUND(IF(+I219&gt;78000,+I191*0.02,+I191*0.09),0)</f>
        <v>0</v>
      </c>
      <c r="J246" s="66" t="n">
        <f aca="false">ROUND(IF(+J219&gt;78000,+J191*0.02,+J191*0.09),0)</f>
        <v>0</v>
      </c>
      <c r="K246" s="66" t="n">
        <f aca="false">ROUND(IF(+K219&gt;78000,+K191*0.02,+K191*0.09),0)</f>
        <v>0</v>
      </c>
      <c r="L246" s="66" t="n">
        <f aca="false">ROUND(IF(+L219&gt;78000,+L191*0.02,+L191*0.09),0)</f>
        <v>0</v>
      </c>
      <c r="M246" s="66" t="n">
        <f aca="false">ROUND(IF(+M219&gt;78000,+M191*0.02,+M191*0.09),0)</f>
        <v>0</v>
      </c>
      <c r="N246" s="66" t="n">
        <f aca="false">ROUND(IF(+N219&gt;78000,+N191*0.02,+N191*0.09),0)</f>
        <v>0</v>
      </c>
      <c r="O246" s="66" t="n">
        <f aca="false">ROUND(IF(+O219&gt;78000,+O191*0.02,+O191*0.09),0)</f>
        <v>0</v>
      </c>
      <c r="P246" s="66" t="n">
        <f aca="false">ROUND(IF(+P219&gt;78000,+P191*0.02,+P191*0.09),0)</f>
        <v>0</v>
      </c>
      <c r="Q246" s="76" t="n">
        <f aca="false">SUM(E246:P246)</f>
        <v>0</v>
      </c>
      <c r="R246" s="76" t="n">
        <f aca="false">ROUND(IF(+R191&gt;81000,+(+(R191-81000)*0.02)+(81000*0.09),+R191*0.09),0)</f>
        <v>0</v>
      </c>
      <c r="S246" s="76" t="n">
        <f aca="false">ROUND(IF(+S191&gt;81000,+(+(S191-81000)*0.02)+(81000*0.09),+S191*0.09),0)</f>
        <v>0</v>
      </c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  <c r="IJ246" s="66"/>
      <c r="IK246" s="66"/>
      <c r="IL246" s="66"/>
      <c r="IM246" s="66"/>
      <c r="IN246" s="66"/>
      <c r="IO246" s="66"/>
      <c r="IP246" s="66"/>
      <c r="IQ246" s="66"/>
      <c r="IR246" s="66"/>
      <c r="IS246" s="66"/>
      <c r="IT246" s="66"/>
      <c r="IU246" s="66"/>
      <c r="IV246" s="66"/>
      <c r="IW246" s="66"/>
    </row>
    <row r="247" customFormat="false" ht="15" hidden="true" customHeight="false" outlineLevel="0" collapsed="false">
      <c r="A247" s="110"/>
      <c r="B247" s="66" t="str">
        <f aca="false">+B192</f>
        <v>Employee 9</v>
      </c>
      <c r="C247" s="75" t="n">
        <f aca="false">IF(+C192&gt;65000,+(+(C192-65000)*0.02)+(65000*0.09),+C192*0.09)</f>
        <v>0</v>
      </c>
      <c r="D247" s="75" t="n">
        <f aca="false">IF(+D192&gt;65000,+(+(D192-65000)*0.02)+(65000*0.09),+D192*0.09)</f>
        <v>0</v>
      </c>
      <c r="E247" s="66" t="n">
        <f aca="false">ROUND(IF(+E220&gt;78000,+E192*0.02,+E192*0.09),0)</f>
        <v>0</v>
      </c>
      <c r="F247" s="66" t="n">
        <f aca="false">ROUND(IF(+F220&gt;78000,+F192*0.02,+F192*0.09),0)</f>
        <v>0</v>
      </c>
      <c r="G247" s="66" t="n">
        <f aca="false">ROUND(IF(+G220&gt;78000,+G192*0.02,+G192*0.09),0)</f>
        <v>0</v>
      </c>
      <c r="H247" s="66" t="n">
        <f aca="false">ROUND(IF(+H220&gt;78000,+H192*0.02,+H192*0.09),0)</f>
        <v>0</v>
      </c>
      <c r="I247" s="66" t="n">
        <f aca="false">ROUND(IF(+I220&gt;78000,+I192*0.02,+I192*0.09),0)</f>
        <v>0</v>
      </c>
      <c r="J247" s="66" t="n">
        <f aca="false">ROUND(IF(+J220&gt;78000,+J192*0.02,+J192*0.09),0)</f>
        <v>0</v>
      </c>
      <c r="K247" s="66" t="n">
        <f aca="false">ROUND(IF(+K220&gt;78000,+K192*0.02,+K192*0.09),0)</f>
        <v>0</v>
      </c>
      <c r="L247" s="66" t="n">
        <f aca="false">ROUND(IF(+L220&gt;78000,+L192*0.02,+L192*0.09),0)</f>
        <v>0</v>
      </c>
      <c r="M247" s="66" t="n">
        <f aca="false">ROUND(IF(+M220&gt;78000,+M192*0.02,+M192*0.09),0)</f>
        <v>0</v>
      </c>
      <c r="N247" s="66" t="n">
        <f aca="false">ROUND(IF(+N220&gt;78000,+N192*0.02,+N192*0.09),0)</f>
        <v>0</v>
      </c>
      <c r="O247" s="66" t="n">
        <f aca="false">ROUND(IF(+O220&gt;78000,+O192*0.02,+O192*0.09),0)</f>
        <v>0</v>
      </c>
      <c r="P247" s="66" t="n">
        <f aca="false">ROUND(IF(+P220&gt;78000,+P192*0.02,+P192*0.09),0)</f>
        <v>0</v>
      </c>
      <c r="Q247" s="76" t="n">
        <f aca="false">SUM(E247:P247)</f>
        <v>0</v>
      </c>
      <c r="R247" s="76" t="n">
        <f aca="false">ROUND(IF(+R192&gt;81000,+(+(R192-81000)*0.02)+(81000*0.09),+R192*0.09),0)</f>
        <v>0</v>
      </c>
      <c r="S247" s="76" t="n">
        <f aca="false">ROUND(IF(+S192&gt;81000,+(+(S192-81000)*0.02)+(81000*0.09),+S192*0.09),0)</f>
        <v>0</v>
      </c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</row>
    <row r="248" customFormat="false" ht="15" hidden="true" customHeight="false" outlineLevel="0" collapsed="false">
      <c r="A248" s="110"/>
      <c r="B248" s="66" t="str">
        <f aca="false">+B193</f>
        <v>Employee 10</v>
      </c>
      <c r="C248" s="75" t="n">
        <f aca="false">IF(+C193&gt;65000,+(+(C193-65000)*0.02)+(65000*0.09),+C193*0.09)</f>
        <v>0</v>
      </c>
      <c r="D248" s="75" t="n">
        <f aca="false">IF(+D193&gt;65000,+(+(D193-65000)*0.02)+(65000*0.09),+D193*0.09)</f>
        <v>0</v>
      </c>
      <c r="E248" s="66" t="n">
        <f aca="false">ROUND(IF(+E221&gt;78000,+E193*0.02,+E193*0.09),0)</f>
        <v>0</v>
      </c>
      <c r="F248" s="66" t="n">
        <f aca="false">ROUND(IF(+F221&gt;78000,+F193*0.02,+F193*0.09),0)</f>
        <v>0</v>
      </c>
      <c r="G248" s="66" t="n">
        <f aca="false">ROUND(IF(+G221&gt;78000,+G193*0.02,+G193*0.09),0)</f>
        <v>0</v>
      </c>
      <c r="H248" s="66" t="n">
        <f aca="false">ROUND(IF(+H221&gt;78000,+H193*0.02,+H193*0.09),0)</f>
        <v>0</v>
      </c>
      <c r="I248" s="66" t="n">
        <f aca="false">ROUND(IF(+I221&gt;78000,+I193*0.02,+I193*0.09),0)</f>
        <v>0</v>
      </c>
      <c r="J248" s="66" t="n">
        <f aca="false">ROUND(IF(+J221&gt;78000,+J193*0.02,+J193*0.09),0)</f>
        <v>0</v>
      </c>
      <c r="K248" s="66" t="n">
        <f aca="false">ROUND(IF(+K221&gt;78000,+K193*0.02,+K193*0.09),0)</f>
        <v>0</v>
      </c>
      <c r="L248" s="66" t="n">
        <f aca="false">ROUND(IF(+L221&gt;78000,+L193*0.02,+L193*0.09),0)</f>
        <v>0</v>
      </c>
      <c r="M248" s="66" t="n">
        <f aca="false">ROUND(IF(+M221&gt;78000,+M193*0.02,+M193*0.09),0)</f>
        <v>0</v>
      </c>
      <c r="N248" s="66" t="n">
        <f aca="false">ROUND(IF(+N221&gt;78000,+N193*0.02,+N193*0.09),0)</f>
        <v>0</v>
      </c>
      <c r="O248" s="66" t="n">
        <f aca="false">ROUND(IF(+O221&gt;78000,+O193*0.02,+O193*0.09),0)</f>
        <v>0</v>
      </c>
      <c r="P248" s="66" t="n">
        <f aca="false">ROUND(IF(+P221&gt;78000,+P193*0.02,+P193*0.09),0)</f>
        <v>0</v>
      </c>
      <c r="Q248" s="76" t="n">
        <f aca="false">SUM(E248:P248)</f>
        <v>0</v>
      </c>
      <c r="R248" s="76" t="n">
        <f aca="false">ROUND(IF(+R193&gt;81000,+(+(R193-81000)*0.02)+(81000*0.09),+R193*0.09),0)</f>
        <v>0</v>
      </c>
      <c r="S248" s="76" t="n">
        <f aca="false">ROUND(IF(+S193&gt;81000,+(+(S193-81000)*0.02)+(81000*0.09),+S193*0.09),0)</f>
        <v>0</v>
      </c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</row>
    <row r="249" customFormat="false" ht="15" hidden="true" customHeight="false" outlineLevel="0" collapsed="false">
      <c r="A249" s="110"/>
      <c r="B249" s="103" t="s">
        <v>110</v>
      </c>
      <c r="C249" s="75" t="n">
        <f aca="false">IF(+C194&gt;65000,+(+(C194-65000)*0.02)+(65000*0.09),+C194*0.09)</f>
        <v>0</v>
      </c>
      <c r="D249" s="75" t="n">
        <f aca="false">IF(+D194&gt;65000,+(+(D194-65000)*0.02)+(65000*0.09),+D194*0.09)</f>
        <v>0</v>
      </c>
      <c r="E249" s="66" t="n">
        <f aca="false">ROUND(IF(+E222&gt;78000,+E194*0.02,+E194*0.09),0)</f>
        <v>0</v>
      </c>
      <c r="F249" s="66" t="n">
        <f aca="false">ROUND(IF(+F222&gt;78000,+F194*0.02,+F194*0.09),0)</f>
        <v>0</v>
      </c>
      <c r="G249" s="66" t="n">
        <f aca="false">ROUND(IF(+G222&gt;78000,+G194*0.02,+G194*0.09),0)</f>
        <v>0</v>
      </c>
      <c r="H249" s="66" t="n">
        <f aca="false">ROUND(IF(+H222&gt;78000,+H194*0.02,+H194*0.09),0)</f>
        <v>0</v>
      </c>
      <c r="I249" s="66" t="n">
        <f aca="false">ROUND(IF(+I222&gt;78000,+I194*0.02,+I194*0.09),0)</f>
        <v>0</v>
      </c>
      <c r="J249" s="66" t="n">
        <f aca="false">ROUND(IF(+J222&gt;78000,+J194*0.02,+J194*0.09),0)</f>
        <v>0</v>
      </c>
      <c r="K249" s="66" t="n">
        <f aca="false">ROUND(IF(+K222&gt;78000,+K194*0.02,+K194*0.09),0)</f>
        <v>0</v>
      </c>
      <c r="L249" s="66" t="n">
        <f aca="false">ROUND(IF(+L222&gt;78000,+L194*0.02,+L194*0.09),0)</f>
        <v>0</v>
      </c>
      <c r="M249" s="66" t="n">
        <f aca="false">ROUND(IF(+M222&gt;78000,+M194*0.02,+M194*0.09),0)</f>
        <v>0</v>
      </c>
      <c r="N249" s="66" t="n">
        <f aca="false">ROUND(IF(+N222&gt;78000,+N194*0.02,+N194*0.09),0)</f>
        <v>0</v>
      </c>
      <c r="O249" s="66" t="n">
        <f aca="false">ROUND(IF(+O222&gt;78000,+O194*0.02,+O194*0.09),0)</f>
        <v>0</v>
      </c>
      <c r="P249" s="66" t="n">
        <f aca="false">ROUND(IF(+P222&gt;78000,+P194*0.02,+P194*0.09),0)</f>
        <v>0</v>
      </c>
      <c r="Q249" s="76" t="n">
        <f aca="false">SUM(E249:P249)</f>
        <v>0</v>
      </c>
      <c r="R249" s="76" t="n">
        <f aca="false">ROUND(IF(+R194&gt;81000,+(+(R194-81000)*0.02)+(81000*0.09),+R194*0.09),0)</f>
        <v>0</v>
      </c>
      <c r="S249" s="76" t="n">
        <f aca="false">ROUND(IF(+S194&gt;81000,+(+(S194-81000)*0.02)+(81000*0.09),+S194*0.09),0)</f>
        <v>0</v>
      </c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</row>
    <row r="250" customFormat="false" ht="15" hidden="true" customHeight="false" outlineLevel="0" collapsed="false">
      <c r="A250" s="110"/>
      <c r="B250" s="103" t="s">
        <v>111</v>
      </c>
      <c r="C250" s="75" t="n">
        <f aca="false">IF(+C195&gt;65000,+(+(C195-65000)*0.02)+(65000*0.09),+C195*0.09)</f>
        <v>0</v>
      </c>
      <c r="D250" s="75" t="n">
        <f aca="false">IF(+D195&gt;65000,+(+(D195-65000)*0.02)+(65000*0.09),+D195*0.09)</f>
        <v>0</v>
      </c>
      <c r="E250" s="66" t="n">
        <f aca="false">ROUND(IF(+E223&gt;78000,+E195*0.02,+E195*0.09),0)</f>
        <v>0</v>
      </c>
      <c r="F250" s="66" t="n">
        <f aca="false">ROUND(IF(+F223&gt;78000,+F195*0.02,+F195*0.09),0)</f>
        <v>0</v>
      </c>
      <c r="G250" s="66" t="n">
        <f aca="false">ROUND(IF(+G223&gt;78000,+G195*0.02,+G195*0.09),0)</f>
        <v>0</v>
      </c>
      <c r="H250" s="66" t="n">
        <f aca="false">ROUND(IF(+H223&gt;78000,+H195*0.02,+H195*0.09),0)</f>
        <v>0</v>
      </c>
      <c r="I250" s="66" t="n">
        <f aca="false">ROUND(IF(+I223&gt;78000,+I195*0.02,+I195*0.09),0)</f>
        <v>0</v>
      </c>
      <c r="J250" s="66" t="n">
        <f aca="false">ROUND(IF(+J223&gt;78000,+J195*0.02,+J195*0.09),0)</f>
        <v>0</v>
      </c>
      <c r="K250" s="66" t="n">
        <f aca="false">ROUND(IF(+K223&gt;78000,+K195*0.02,+K195*0.09),0)</f>
        <v>0</v>
      </c>
      <c r="L250" s="66" t="n">
        <f aca="false">ROUND(IF(+L223&gt;78000,+L195*0.02,+L195*0.09),0)</f>
        <v>0</v>
      </c>
      <c r="M250" s="66" t="n">
        <f aca="false">ROUND(IF(+M223&gt;78000,+M195*0.02,+M195*0.09),0)</f>
        <v>0</v>
      </c>
      <c r="N250" s="66" t="n">
        <f aca="false">ROUND(IF(+N223&gt;78000,+N195*0.02,+N195*0.09),0)</f>
        <v>0</v>
      </c>
      <c r="O250" s="66" t="n">
        <f aca="false">ROUND(IF(+O223&gt;78000,+O195*0.02,+O195*0.09),0)</f>
        <v>0</v>
      </c>
      <c r="P250" s="66" t="n">
        <f aca="false">ROUND(IF(+P223&gt;78000,+P195*0.02,+P195*0.09),0)</f>
        <v>0</v>
      </c>
      <c r="Q250" s="76" t="n">
        <f aca="false">SUM(E250:P250)</f>
        <v>0</v>
      </c>
      <c r="R250" s="76" t="n">
        <f aca="false">ROUND(IF(+R195&gt;81000,+(+(R195-81000)*0.02)+(81000*0.09),+R195*0.09),0)</f>
        <v>0</v>
      </c>
      <c r="S250" s="76" t="n">
        <f aca="false">ROUND(IF(+S195&gt;81000,+(+(S195-81000)*0.02)+(81000*0.09),+S195*0.09),0)</f>
        <v>0</v>
      </c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  <c r="IJ250" s="66"/>
      <c r="IK250" s="66"/>
      <c r="IL250" s="66"/>
      <c r="IM250" s="66"/>
      <c r="IN250" s="66"/>
      <c r="IO250" s="66"/>
      <c r="IP250" s="66"/>
      <c r="IQ250" s="66"/>
      <c r="IR250" s="66"/>
      <c r="IS250" s="66"/>
      <c r="IT250" s="66"/>
      <c r="IU250" s="66"/>
      <c r="IV250" s="66"/>
      <c r="IW250" s="66"/>
    </row>
    <row r="251" customFormat="false" ht="15" hidden="true" customHeight="false" outlineLevel="0" collapsed="false">
      <c r="A251" s="110"/>
      <c r="B251" s="103" t="s">
        <v>112</v>
      </c>
      <c r="C251" s="75" t="n">
        <f aca="false">IF(+C196&gt;65000,+(+(C196-65000)*0.02)+(65000*0.09),+C196*0.09)</f>
        <v>0</v>
      </c>
      <c r="D251" s="75" t="n">
        <f aca="false">IF(+D196&gt;65000,+(+(D196-65000)*0.02)+(65000*0.09),+D196*0.09)</f>
        <v>0</v>
      </c>
      <c r="E251" s="66" t="n">
        <f aca="false">ROUND(IF(+E224&gt;78000,+E196*0.02,+E196*0.09),0)</f>
        <v>0</v>
      </c>
      <c r="F251" s="66" t="n">
        <f aca="false">ROUND(IF(+F224&gt;78000,+F196*0.02,+F196*0.09),0)</f>
        <v>0</v>
      </c>
      <c r="G251" s="66" t="n">
        <f aca="false">ROUND(IF(+G224&gt;78000,+G196*0.02,+G196*0.09),0)</f>
        <v>0</v>
      </c>
      <c r="H251" s="66" t="n">
        <f aca="false">ROUND(IF(+H224&gt;78000,+H196*0.02,+H196*0.09),0)</f>
        <v>0</v>
      </c>
      <c r="I251" s="66" t="n">
        <f aca="false">ROUND(IF(+I224&gt;78000,+I196*0.02,+I196*0.09),0)</f>
        <v>0</v>
      </c>
      <c r="J251" s="66" t="n">
        <f aca="false">ROUND(IF(+J224&gt;78000,+J196*0.02,+J196*0.09),0)</f>
        <v>0</v>
      </c>
      <c r="K251" s="66" t="n">
        <f aca="false">ROUND(IF(+K224&gt;78000,+K196*0.02,+K196*0.09),0)</f>
        <v>0</v>
      </c>
      <c r="L251" s="66" t="n">
        <f aca="false">ROUND(IF(+L224&gt;78000,+L196*0.02,+L196*0.09),0)</f>
        <v>0</v>
      </c>
      <c r="M251" s="66" t="n">
        <f aca="false">ROUND(IF(+M224&gt;78000,+M196*0.02,+M196*0.09),0)</f>
        <v>0</v>
      </c>
      <c r="N251" s="66" t="n">
        <f aca="false">ROUND(IF(+N224&gt;78000,+N196*0.02,+N196*0.09),0)</f>
        <v>0</v>
      </c>
      <c r="O251" s="66" t="n">
        <f aca="false">ROUND(IF(+O224&gt;78000,+O196*0.02,+O196*0.09),0)</f>
        <v>0</v>
      </c>
      <c r="P251" s="66" t="n">
        <f aca="false">ROUND(IF(+P224&gt;78000,+P196*0.02,+P196*0.09),0)</f>
        <v>0</v>
      </c>
      <c r="Q251" s="76" t="n">
        <f aca="false">SUM(E251:P251)</f>
        <v>0</v>
      </c>
      <c r="R251" s="76" t="n">
        <f aca="false">ROUND(IF(+R196&gt;81000,+(+(R196-81000)*0.02)+(81000*0.09),+R196*0.09),0)</f>
        <v>0</v>
      </c>
      <c r="S251" s="76" t="n">
        <f aca="false">ROUND(IF(+S196&gt;81000,+(+(S196-81000)*0.02)+(81000*0.09),+S196*0.09),0)</f>
        <v>0</v>
      </c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  <c r="IJ251" s="66"/>
      <c r="IK251" s="66"/>
      <c r="IL251" s="66"/>
      <c r="IM251" s="66"/>
      <c r="IN251" s="66"/>
      <c r="IO251" s="66"/>
      <c r="IP251" s="66"/>
      <c r="IQ251" s="66"/>
      <c r="IR251" s="66"/>
      <c r="IS251" s="66"/>
      <c r="IT251" s="66"/>
      <c r="IU251" s="66"/>
      <c r="IV251" s="66"/>
      <c r="IW251" s="66"/>
    </row>
    <row r="252" customFormat="false" ht="15" hidden="true" customHeight="false" outlineLevel="0" collapsed="false">
      <c r="A252" s="110"/>
      <c r="B252" s="103" t="s">
        <v>113</v>
      </c>
      <c r="C252" s="75" t="n">
        <f aca="false">IF(+C197&gt;65000,+(+(C197-65000)*0.02)+(65000*0.09),+C197*0.09)</f>
        <v>0</v>
      </c>
      <c r="D252" s="75" t="n">
        <f aca="false">IF(+D197&gt;65000,+(+(D197-65000)*0.02)+(65000*0.09),+D197*0.09)</f>
        <v>0</v>
      </c>
      <c r="E252" s="66" t="n">
        <f aca="false">ROUND(IF(+E225&gt;78000,+E197*0.02,+E197*0.09),0)</f>
        <v>0</v>
      </c>
      <c r="F252" s="66" t="n">
        <f aca="false">ROUND(IF(+F225&gt;78000,+F197*0.02,+F197*0.09),0)</f>
        <v>0</v>
      </c>
      <c r="G252" s="66" t="n">
        <f aca="false">ROUND(IF(+G225&gt;78000,+G197*0.02,+G197*0.09),0)</f>
        <v>0</v>
      </c>
      <c r="H252" s="66" t="n">
        <f aca="false">ROUND(IF(+H225&gt;78000,+H197*0.02,+H197*0.09),0)</f>
        <v>0</v>
      </c>
      <c r="I252" s="66" t="n">
        <f aca="false">ROUND(IF(+I225&gt;78000,+I197*0.02,+I197*0.09),0)</f>
        <v>0</v>
      </c>
      <c r="J252" s="66" t="n">
        <f aca="false">ROUND(IF(+J225&gt;78000,+J197*0.02,+J197*0.09),0)</f>
        <v>0</v>
      </c>
      <c r="K252" s="66" t="n">
        <f aca="false">ROUND(IF(+K225&gt;78000,+K197*0.02,+K197*0.09),0)</f>
        <v>0</v>
      </c>
      <c r="L252" s="66" t="n">
        <f aca="false">ROUND(IF(+L225&gt;78000,+L197*0.02,+L197*0.09),0)</f>
        <v>0</v>
      </c>
      <c r="M252" s="66" t="n">
        <f aca="false">ROUND(IF(+M225&gt;78000,+M197*0.02,+M197*0.09),0)</f>
        <v>0</v>
      </c>
      <c r="N252" s="66" t="n">
        <f aca="false">ROUND(IF(+N225&gt;78000,+N197*0.02,+N197*0.09),0)</f>
        <v>0</v>
      </c>
      <c r="O252" s="66" t="n">
        <f aca="false">ROUND(IF(+O225&gt;78000,+O197*0.02,+O197*0.09),0)</f>
        <v>0</v>
      </c>
      <c r="P252" s="66" t="n">
        <f aca="false">ROUND(IF(+P225&gt;78000,+P197*0.02,+P197*0.09),0)</f>
        <v>0</v>
      </c>
      <c r="Q252" s="76" t="n">
        <f aca="false">SUM(E252:P252)</f>
        <v>0</v>
      </c>
      <c r="R252" s="76" t="n">
        <f aca="false">ROUND(IF(+R197&gt;81000,+(+(R197-81000)*0.02)+(81000*0.09),+R197*0.09),0)</f>
        <v>0</v>
      </c>
      <c r="S252" s="76" t="n">
        <f aca="false">ROUND(IF(+S197&gt;81000,+(+(S197-81000)*0.02)+(81000*0.09),+S197*0.09),0)</f>
        <v>0</v>
      </c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  <c r="IH252" s="66"/>
      <c r="II252" s="66"/>
      <c r="IJ252" s="66"/>
      <c r="IK252" s="66"/>
      <c r="IL252" s="66"/>
      <c r="IM252" s="66"/>
      <c r="IN252" s="66"/>
      <c r="IO252" s="66"/>
      <c r="IP252" s="66"/>
      <c r="IQ252" s="66"/>
      <c r="IR252" s="66"/>
      <c r="IS252" s="66"/>
      <c r="IT252" s="66"/>
      <c r="IU252" s="66"/>
      <c r="IV252" s="66"/>
      <c r="IW252" s="66"/>
    </row>
    <row r="253" customFormat="false" ht="15" hidden="true" customHeight="false" outlineLevel="0" collapsed="false">
      <c r="A253" s="110"/>
      <c r="B253" s="103" t="s">
        <v>114</v>
      </c>
      <c r="C253" s="75" t="n">
        <f aca="false">IF(+C198&gt;65000,+(+(C198-65000)*0.02)+(65000*0.09),+C198*0.09)</f>
        <v>0</v>
      </c>
      <c r="D253" s="75" t="n">
        <f aca="false">IF(+D198&gt;65000,+(+(D198-65000)*0.02)+(65000*0.09),+D198*0.09)</f>
        <v>0</v>
      </c>
      <c r="E253" s="66" t="n">
        <f aca="false">ROUND(IF(+E226&gt;78000,+E198*0.02,+E198*0.09),0)</f>
        <v>0</v>
      </c>
      <c r="F253" s="66" t="n">
        <f aca="false">ROUND(IF(+F226&gt;78000,+F198*0.02,+F198*0.09),0)</f>
        <v>0</v>
      </c>
      <c r="G253" s="66" t="n">
        <f aca="false">ROUND(IF(+G226&gt;78000,+G198*0.02,+G198*0.09),0)</f>
        <v>0</v>
      </c>
      <c r="H253" s="66" t="n">
        <f aca="false">ROUND(IF(+H226&gt;78000,+H198*0.02,+H198*0.09),0)</f>
        <v>0</v>
      </c>
      <c r="I253" s="66" t="n">
        <f aca="false">ROUND(IF(+I226&gt;78000,+I198*0.02,+I198*0.09),0)</f>
        <v>0</v>
      </c>
      <c r="J253" s="66" t="n">
        <f aca="false">ROUND(IF(+J226&gt;78000,+J198*0.02,+J198*0.09),0)</f>
        <v>0</v>
      </c>
      <c r="K253" s="66" t="n">
        <f aca="false">ROUND(IF(+K226&gt;78000,+K198*0.02,+K198*0.09),0)</f>
        <v>0</v>
      </c>
      <c r="L253" s="66" t="n">
        <f aca="false">ROUND(IF(+L226&gt;78000,+L198*0.02,+L198*0.09),0)</f>
        <v>0</v>
      </c>
      <c r="M253" s="66" t="n">
        <f aca="false">ROUND(IF(+M226&gt;78000,+M198*0.02,+M198*0.09),0)</f>
        <v>0</v>
      </c>
      <c r="N253" s="66" t="n">
        <f aca="false">ROUND(IF(+N226&gt;78000,+N198*0.02,+N198*0.09),0)</f>
        <v>0</v>
      </c>
      <c r="O253" s="66" t="n">
        <f aca="false">ROUND(IF(+O226&gt;78000,+O198*0.02,+O198*0.09),0)</f>
        <v>0</v>
      </c>
      <c r="P253" s="66" t="n">
        <f aca="false">ROUND(IF(+P226&gt;78000,+P198*0.02,+P198*0.09),0)</f>
        <v>0</v>
      </c>
      <c r="Q253" s="76" t="n">
        <f aca="false">SUM(E253:P253)</f>
        <v>0</v>
      </c>
      <c r="R253" s="76" t="n">
        <f aca="false">ROUND(IF(+R198&gt;81000,+(+(R198-81000)*0.02)+(81000*0.09),+R198*0.09),0)</f>
        <v>0</v>
      </c>
      <c r="S253" s="76" t="n">
        <f aca="false">ROUND(IF(+S198&gt;81000,+(+(S198-81000)*0.02)+(81000*0.09),+S198*0.09),0)</f>
        <v>0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</row>
    <row r="254" customFormat="false" ht="15" hidden="true" customHeight="false" outlineLevel="0" collapsed="false">
      <c r="A254" s="110"/>
      <c r="B254" s="103" t="s">
        <v>115</v>
      </c>
      <c r="C254" s="75" t="n">
        <f aca="false">IF(+C199&gt;65000,+(+(C199-65000)*0.02)+(65000*0.09),+C199*0.09)</f>
        <v>0</v>
      </c>
      <c r="D254" s="75" t="n">
        <f aca="false">IF(+D199&gt;65000,+(+(D199-65000)*0.02)+(65000*0.09),+D199*0.09)</f>
        <v>0</v>
      </c>
      <c r="E254" s="66" t="n">
        <f aca="false">ROUND(IF(+E227&gt;78000,+E199*0.02,+E199*0.09),0)</f>
        <v>0</v>
      </c>
      <c r="F254" s="66" t="n">
        <f aca="false">ROUND(IF(+F227&gt;78000,+F199*0.02,+F199*0.09),0)</f>
        <v>0</v>
      </c>
      <c r="G254" s="66" t="n">
        <f aca="false">ROUND(IF(+G227&gt;78000,+G199*0.02,+G199*0.09),0)</f>
        <v>0</v>
      </c>
      <c r="H254" s="66" t="n">
        <f aca="false">ROUND(IF(+H227&gt;78000,+H199*0.02,+H199*0.09),0)</f>
        <v>0</v>
      </c>
      <c r="I254" s="66" t="n">
        <f aca="false">ROUND(IF(+I227&gt;78000,+I199*0.02,+I199*0.09),0)</f>
        <v>0</v>
      </c>
      <c r="J254" s="66" t="n">
        <f aca="false">ROUND(IF(+J227&gt;78000,+J199*0.02,+J199*0.09),0)</f>
        <v>0</v>
      </c>
      <c r="K254" s="66" t="n">
        <f aca="false">ROUND(IF(+K227&gt;78000,+K199*0.02,+K199*0.09),0)</f>
        <v>0</v>
      </c>
      <c r="L254" s="66" t="n">
        <f aca="false">ROUND(IF(+L227&gt;78000,+L199*0.02,+L199*0.09),0)</f>
        <v>0</v>
      </c>
      <c r="M254" s="66" t="n">
        <f aca="false">ROUND(IF(+M227&gt;78000,+M199*0.02,+M199*0.09),0)</f>
        <v>0</v>
      </c>
      <c r="N254" s="66" t="n">
        <f aca="false">ROUND(IF(+N227&gt;78000,+N199*0.02,+N199*0.09),0)</f>
        <v>0</v>
      </c>
      <c r="O254" s="66" t="n">
        <f aca="false">ROUND(IF(+O227&gt;78000,+O199*0.02,+O199*0.09),0)</f>
        <v>0</v>
      </c>
      <c r="P254" s="66" t="n">
        <f aca="false">ROUND(IF(+P227&gt;78000,+P199*0.02,+P199*0.09),0)</f>
        <v>0</v>
      </c>
      <c r="Q254" s="76" t="n">
        <f aca="false">SUM(E254:P254)</f>
        <v>0</v>
      </c>
      <c r="R254" s="76" t="n">
        <f aca="false">ROUND(IF(+R199&gt;81000,+(+(R199-81000)*0.02)+(81000*0.09),+R199*0.09),0)</f>
        <v>0</v>
      </c>
      <c r="S254" s="76" t="n">
        <f aca="false">ROUND(IF(+S199&gt;81000,+(+(S199-81000)*0.02)+(81000*0.09),+S199*0.09),0)</f>
        <v>0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  <c r="IH254" s="66"/>
      <c r="II254" s="66"/>
      <c r="IJ254" s="66"/>
      <c r="IK254" s="66"/>
      <c r="IL254" s="66"/>
      <c r="IM254" s="66"/>
      <c r="IN254" s="66"/>
      <c r="IO254" s="66"/>
      <c r="IP254" s="66"/>
      <c r="IQ254" s="66"/>
      <c r="IR254" s="66"/>
      <c r="IS254" s="66"/>
      <c r="IT254" s="66"/>
      <c r="IU254" s="66"/>
      <c r="IV254" s="66"/>
      <c r="IW254" s="66"/>
    </row>
    <row r="255" customFormat="false" ht="15" hidden="true" customHeight="false" outlineLevel="0" collapsed="false">
      <c r="A255" s="110"/>
      <c r="B255" s="103" t="s">
        <v>116</v>
      </c>
      <c r="C255" s="75" t="n">
        <f aca="false">IF(+C200&gt;65000,+(+(C200-65000)*0.02)+(65000*0.09),+C200*0.09)</f>
        <v>0</v>
      </c>
      <c r="D255" s="75" t="n">
        <f aca="false">IF(+D200&gt;65000,+(+(D200-65000)*0.02)+(65000*0.09),+D200*0.09)</f>
        <v>0</v>
      </c>
      <c r="E255" s="66" t="n">
        <f aca="false">ROUND(IF(+E228&gt;78000,+E200*0.02,+E200*0.09),0)</f>
        <v>0</v>
      </c>
      <c r="F255" s="66" t="n">
        <f aca="false">ROUND(IF(+F228&gt;78000,+F200*0.02,+F200*0.09),0)</f>
        <v>0</v>
      </c>
      <c r="G255" s="66" t="n">
        <f aca="false">ROUND(IF(+G228&gt;78000,+G200*0.02,+G200*0.09),0)</f>
        <v>0</v>
      </c>
      <c r="H255" s="66" t="n">
        <f aca="false">ROUND(IF(+H228&gt;78000,+H200*0.02,+H200*0.09),0)</f>
        <v>0</v>
      </c>
      <c r="I255" s="66" t="n">
        <f aca="false">ROUND(IF(+I228&gt;78000,+I200*0.02,+I200*0.09),0)</f>
        <v>0</v>
      </c>
      <c r="J255" s="66" t="n">
        <f aca="false">ROUND(IF(+J228&gt;78000,+J200*0.02,+J200*0.09),0)</f>
        <v>0</v>
      </c>
      <c r="K255" s="66" t="n">
        <f aca="false">ROUND(IF(+K228&gt;78000,+K200*0.02,+K200*0.09),0)</f>
        <v>0</v>
      </c>
      <c r="L255" s="66" t="n">
        <f aca="false">ROUND(IF(+L228&gt;78000,+L200*0.02,+L200*0.09),0)</f>
        <v>0</v>
      </c>
      <c r="M255" s="66" t="n">
        <f aca="false">ROUND(IF(+M228&gt;78000,+M200*0.02,+M200*0.09),0)</f>
        <v>0</v>
      </c>
      <c r="N255" s="66" t="n">
        <f aca="false">ROUND(IF(+N228&gt;78000,+N200*0.02,+N200*0.09),0)</f>
        <v>0</v>
      </c>
      <c r="O255" s="66" t="n">
        <f aca="false">ROUND(IF(+O228&gt;78000,+O200*0.02,+O200*0.09),0)</f>
        <v>0</v>
      </c>
      <c r="P255" s="66" t="n">
        <f aca="false">ROUND(IF(+P228&gt;78000,+P200*0.02,+P200*0.09),0)</f>
        <v>0</v>
      </c>
      <c r="Q255" s="76" t="n">
        <f aca="false">SUM(E255:P255)</f>
        <v>0</v>
      </c>
      <c r="R255" s="76" t="n">
        <f aca="false">ROUND(IF(+R200&gt;81000,+(+(R200-81000)*0.02)+(81000*0.09),+R200*0.09),0)</f>
        <v>0</v>
      </c>
      <c r="S255" s="76" t="n">
        <f aca="false">ROUND(IF(+S200&gt;81000,+(+(S200-81000)*0.02)+(81000*0.09),+S200*0.09),0)</f>
        <v>0</v>
      </c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  <c r="IH255" s="66"/>
      <c r="II255" s="66"/>
      <c r="IJ255" s="66"/>
      <c r="IK255" s="66"/>
      <c r="IL255" s="66"/>
      <c r="IM255" s="66"/>
      <c r="IN255" s="66"/>
      <c r="IO255" s="66"/>
      <c r="IP255" s="66"/>
      <c r="IQ255" s="66"/>
      <c r="IR255" s="66"/>
      <c r="IS255" s="66"/>
      <c r="IT255" s="66"/>
      <c r="IU255" s="66"/>
      <c r="IV255" s="66"/>
      <c r="IW255" s="66"/>
    </row>
    <row r="256" customFormat="false" ht="15" hidden="true" customHeight="false" outlineLevel="0" collapsed="false">
      <c r="A256" s="110"/>
      <c r="B256" s="103" t="s">
        <v>117</v>
      </c>
      <c r="C256" s="75" t="n">
        <f aca="false">IF(+C201&gt;65000,+(+(C201-65000)*0.02)+(65000*0.09),+C201*0.09)</f>
        <v>0</v>
      </c>
      <c r="D256" s="75" t="n">
        <f aca="false">IF(+D201&gt;65000,+(+(D201-65000)*0.02)+(65000*0.09),+D201*0.09)</f>
        <v>0</v>
      </c>
      <c r="E256" s="66" t="n">
        <f aca="false">ROUND(IF(+E229&gt;78000,+E201*0.02,+E201*0.09),0)</f>
        <v>0</v>
      </c>
      <c r="F256" s="66" t="n">
        <f aca="false">ROUND(IF(+F229&gt;78000,+F201*0.02,+F201*0.09),0)</f>
        <v>0</v>
      </c>
      <c r="G256" s="66" t="n">
        <f aca="false">ROUND(IF(+G229&gt;78000,+G201*0.02,+G201*0.09),0)</f>
        <v>0</v>
      </c>
      <c r="H256" s="66" t="n">
        <f aca="false">ROUND(IF(+H229&gt;78000,+H201*0.02,+H201*0.09),0)</f>
        <v>0</v>
      </c>
      <c r="I256" s="66" t="n">
        <f aca="false">ROUND(IF(+I229&gt;78000,+I201*0.02,+I201*0.09),0)</f>
        <v>0</v>
      </c>
      <c r="J256" s="66" t="n">
        <f aca="false">ROUND(IF(+J229&gt;78000,+J201*0.02,+J201*0.09),0)</f>
        <v>0</v>
      </c>
      <c r="K256" s="66" t="n">
        <f aca="false">ROUND(IF(+K229&gt;78000,+K201*0.02,+K201*0.09),0)</f>
        <v>0</v>
      </c>
      <c r="L256" s="66" t="n">
        <f aca="false">ROUND(IF(+L229&gt;78000,+L201*0.02,+L201*0.09),0)</f>
        <v>0</v>
      </c>
      <c r="M256" s="66" t="n">
        <f aca="false">ROUND(IF(+M229&gt;78000,+M201*0.02,+M201*0.09),0)</f>
        <v>0</v>
      </c>
      <c r="N256" s="66" t="n">
        <f aca="false">ROUND(IF(+N229&gt;78000,+N201*0.02,+N201*0.09),0)</f>
        <v>0</v>
      </c>
      <c r="O256" s="66" t="n">
        <f aca="false">ROUND(IF(+O229&gt;78000,+O201*0.02,+O201*0.09),0)</f>
        <v>0</v>
      </c>
      <c r="P256" s="66" t="n">
        <f aca="false">ROUND(IF(+P229&gt;78000,+P201*0.02,+P201*0.09),0)</f>
        <v>0</v>
      </c>
      <c r="Q256" s="76" t="n">
        <f aca="false">SUM(E256:P256)</f>
        <v>0</v>
      </c>
      <c r="R256" s="76" t="n">
        <f aca="false">ROUND(IF(+R201&gt;81000,+(+(R201-81000)*0.02)+(81000*0.09),+R201*0.09),0)</f>
        <v>0</v>
      </c>
      <c r="S256" s="76" t="n">
        <f aca="false">ROUND(IF(+S201&gt;81000,+(+(S201-81000)*0.02)+(81000*0.09),+S201*0.09),0)</f>
        <v>0</v>
      </c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  <c r="IH256" s="66"/>
      <c r="II256" s="66"/>
      <c r="IJ256" s="66"/>
      <c r="IK256" s="66"/>
      <c r="IL256" s="66"/>
      <c r="IM256" s="66"/>
      <c r="IN256" s="66"/>
      <c r="IO256" s="66"/>
      <c r="IP256" s="66"/>
      <c r="IQ256" s="66"/>
      <c r="IR256" s="66"/>
      <c r="IS256" s="66"/>
      <c r="IT256" s="66"/>
      <c r="IU256" s="66"/>
      <c r="IV256" s="66"/>
      <c r="IW256" s="66"/>
    </row>
    <row r="257" customFormat="false" ht="15" hidden="true" customHeight="false" outlineLevel="0" collapsed="false">
      <c r="A257" s="110"/>
      <c r="B257" s="103" t="s">
        <v>118</v>
      </c>
      <c r="C257" s="75" t="n">
        <f aca="false">IF(+C202&gt;65000,+(+(C202-65000)*0.02)+(65000*0.09),+C202*0.09)</f>
        <v>0</v>
      </c>
      <c r="D257" s="75" t="n">
        <f aca="false">IF(+D202&gt;65000,+(+(D202-65000)*0.02)+(65000*0.09),+D202*0.09)</f>
        <v>0</v>
      </c>
      <c r="E257" s="66" t="n">
        <f aca="false">ROUND(IF(+E230&gt;78000,+E202*0.02,+E202*0.09),0)</f>
        <v>0</v>
      </c>
      <c r="F257" s="66" t="n">
        <f aca="false">ROUND(IF(+F230&gt;78000,+F202*0.02,+F202*0.09),0)</f>
        <v>0</v>
      </c>
      <c r="G257" s="66" t="n">
        <f aca="false">ROUND(IF(+G230&gt;78000,+G202*0.02,+G202*0.09),0)</f>
        <v>0</v>
      </c>
      <c r="H257" s="66" t="n">
        <f aca="false">ROUND(IF(+H230&gt;78000,+H202*0.02,+H202*0.09),0)</f>
        <v>0</v>
      </c>
      <c r="I257" s="66" t="n">
        <f aca="false">ROUND(IF(+I230&gt;78000,+I202*0.02,+I202*0.09),0)</f>
        <v>0</v>
      </c>
      <c r="J257" s="66" t="n">
        <f aca="false">ROUND(IF(+J230&gt;78000,+J202*0.02,+J202*0.09),0)</f>
        <v>0</v>
      </c>
      <c r="K257" s="66" t="n">
        <f aca="false">ROUND(IF(+K230&gt;78000,+K202*0.02,+K202*0.09),0)</f>
        <v>0</v>
      </c>
      <c r="L257" s="66" t="n">
        <f aca="false">ROUND(IF(+L230&gt;78000,+L202*0.02,+L202*0.09),0)</f>
        <v>0</v>
      </c>
      <c r="M257" s="66" t="n">
        <f aca="false">ROUND(IF(+M230&gt;78000,+M202*0.02,+M202*0.09),0)</f>
        <v>0</v>
      </c>
      <c r="N257" s="66" t="n">
        <f aca="false">ROUND(IF(+N230&gt;78000,+N202*0.02,+N202*0.09),0)</f>
        <v>0</v>
      </c>
      <c r="O257" s="66" t="n">
        <f aca="false">ROUND(IF(+O230&gt;78000,+O202*0.02,+O202*0.09),0)</f>
        <v>0</v>
      </c>
      <c r="P257" s="66" t="n">
        <f aca="false">ROUND(IF(+P230&gt;78000,+P202*0.02,+P202*0.09),0)</f>
        <v>0</v>
      </c>
      <c r="Q257" s="76" t="n">
        <f aca="false">SUM(E257:P257)</f>
        <v>0</v>
      </c>
      <c r="R257" s="76" t="n">
        <f aca="false">ROUND(IF(+R202&gt;81000,+(+(R202-81000)*0.02)+(81000*0.09),+R202*0.09),0)</f>
        <v>0</v>
      </c>
      <c r="S257" s="76" t="n">
        <f aca="false">ROUND(IF(+S202&gt;81000,+(+(S202-81000)*0.02)+(81000*0.09),+S202*0.09),0)</f>
        <v>0</v>
      </c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  <c r="IH257" s="66"/>
      <c r="II257" s="66"/>
      <c r="IJ257" s="66"/>
      <c r="IK257" s="66"/>
      <c r="IL257" s="66"/>
      <c r="IM257" s="66"/>
      <c r="IN257" s="66"/>
      <c r="IO257" s="66"/>
      <c r="IP257" s="66"/>
      <c r="IQ257" s="66"/>
      <c r="IR257" s="66"/>
      <c r="IS257" s="66"/>
      <c r="IT257" s="66"/>
      <c r="IU257" s="66"/>
      <c r="IV257" s="66"/>
      <c r="IW257" s="66"/>
    </row>
    <row r="258" customFormat="false" ht="15" hidden="true" customHeight="false" outlineLevel="0" collapsed="false">
      <c r="A258" s="110"/>
      <c r="B258" s="103" t="s">
        <v>119</v>
      </c>
      <c r="C258" s="75" t="n">
        <f aca="false">IF(+C203&gt;65000,+(+(C203-65000)*0.02)+(65000*0.09),+C203*0.09)</f>
        <v>0</v>
      </c>
      <c r="D258" s="75" t="n">
        <f aca="false">IF(+D203&gt;65000,+(+(D203-65000)*0.02)+(65000*0.09),+D203*0.09)</f>
        <v>0</v>
      </c>
      <c r="E258" s="66" t="n">
        <f aca="false">ROUND(IF(+E231&gt;78000,+E203*0.02,+E203*0.09),0)</f>
        <v>0</v>
      </c>
      <c r="F258" s="66" t="n">
        <f aca="false">ROUND(IF(+F231&gt;78000,+F203*0.02,+F203*0.09),0)</f>
        <v>0</v>
      </c>
      <c r="G258" s="66" t="n">
        <f aca="false">ROUND(IF(+G231&gt;78000,+G203*0.02,+G203*0.09),0)</f>
        <v>0</v>
      </c>
      <c r="H258" s="66" t="n">
        <f aca="false">ROUND(IF(+H231&gt;78000,+H203*0.02,+H203*0.09),0)</f>
        <v>0</v>
      </c>
      <c r="I258" s="66" t="n">
        <f aca="false">ROUND(IF(+I231&gt;78000,+I203*0.02,+I203*0.09),0)</f>
        <v>0</v>
      </c>
      <c r="J258" s="66" t="n">
        <f aca="false">ROUND(IF(+J231&gt;78000,+J203*0.02,+J203*0.09),0)</f>
        <v>0</v>
      </c>
      <c r="K258" s="66" t="n">
        <f aca="false">ROUND(IF(+K231&gt;78000,+K203*0.02,+K203*0.09),0)</f>
        <v>0</v>
      </c>
      <c r="L258" s="66" t="n">
        <f aca="false">ROUND(IF(+L231&gt;78000,+L203*0.02,+L203*0.09),0)</f>
        <v>0</v>
      </c>
      <c r="M258" s="66" t="n">
        <f aca="false">ROUND(IF(+M231&gt;78000,+M203*0.02,+M203*0.09),0)</f>
        <v>0</v>
      </c>
      <c r="N258" s="66" t="n">
        <f aca="false">ROUND(IF(+N231&gt;78000,+N203*0.02,+N203*0.09),0)</f>
        <v>0</v>
      </c>
      <c r="O258" s="66" t="n">
        <f aca="false">ROUND(IF(+O231&gt;78000,+O203*0.02,+O203*0.09),0)</f>
        <v>0</v>
      </c>
      <c r="P258" s="66" t="n">
        <f aca="false">ROUND(IF(+P231&gt;78000,+P203*0.02,+P203*0.09),0)</f>
        <v>0</v>
      </c>
      <c r="Q258" s="76" t="n">
        <f aca="false">SUM(E258:P258)</f>
        <v>0</v>
      </c>
      <c r="R258" s="76" t="n">
        <f aca="false">ROUND(IF(+R203&gt;81000,+(+(R203-81000)*0.02)+(81000*0.09),+R203*0.09),0)</f>
        <v>0</v>
      </c>
      <c r="S258" s="76" t="n">
        <f aca="false">ROUND(IF(+S203&gt;81000,+(+(S203-81000)*0.02)+(81000*0.09),+S203*0.09),0)</f>
        <v>0</v>
      </c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  <c r="IH258" s="66"/>
      <c r="II258" s="66"/>
      <c r="IJ258" s="66"/>
      <c r="IK258" s="66"/>
      <c r="IL258" s="66"/>
      <c r="IM258" s="66"/>
      <c r="IN258" s="66"/>
      <c r="IO258" s="66"/>
      <c r="IP258" s="66"/>
      <c r="IQ258" s="66"/>
      <c r="IR258" s="66"/>
      <c r="IS258" s="66"/>
      <c r="IT258" s="66"/>
      <c r="IU258" s="66"/>
      <c r="IV258" s="66"/>
      <c r="IW258" s="66"/>
    </row>
    <row r="259" customFormat="false" ht="15" hidden="true" customHeight="false" outlineLevel="0" collapsed="false">
      <c r="A259" s="110"/>
      <c r="B259" s="103" t="s">
        <v>120</v>
      </c>
      <c r="C259" s="75" t="n">
        <f aca="false">IF(+C204&gt;65000,+(+(C204-65000)*0.02)+(65000*0.09),+C204*0.09)</f>
        <v>0</v>
      </c>
      <c r="D259" s="75" t="n">
        <f aca="false">IF(+D204&gt;65000,+(+(D204-65000)*0.02)+(65000*0.09),+D204*0.09)</f>
        <v>0</v>
      </c>
      <c r="E259" s="66" t="n">
        <f aca="false">ROUND(IF(+E232&gt;78000,+E204*0.02,+E204*0.09),0)</f>
        <v>0</v>
      </c>
      <c r="F259" s="66" t="n">
        <f aca="false">ROUND(IF(+F232&gt;78000,+F204*0.02,+F204*0.09),0)</f>
        <v>0</v>
      </c>
      <c r="G259" s="66" t="n">
        <f aca="false">ROUND(IF(+G232&gt;78000,+G204*0.02,+G204*0.09),0)</f>
        <v>0</v>
      </c>
      <c r="H259" s="66" t="n">
        <f aca="false">ROUND(IF(+H232&gt;78000,+H204*0.02,+H204*0.09),0)</f>
        <v>0</v>
      </c>
      <c r="I259" s="66" t="n">
        <f aca="false">ROUND(IF(+I232&gt;78000,+I204*0.02,+I204*0.09),0)</f>
        <v>0</v>
      </c>
      <c r="J259" s="66" t="n">
        <f aca="false">ROUND(IF(+J232&gt;78000,+J204*0.02,+J204*0.09),0)</f>
        <v>0</v>
      </c>
      <c r="K259" s="66" t="n">
        <f aca="false">ROUND(IF(+K232&gt;78000,+K204*0.02,+K204*0.09),0)</f>
        <v>0</v>
      </c>
      <c r="L259" s="66" t="n">
        <f aca="false">ROUND(IF(+L232&gt;78000,+L204*0.02,+L204*0.09),0)</f>
        <v>0</v>
      </c>
      <c r="M259" s="66" t="n">
        <f aca="false">ROUND(IF(+M232&gt;78000,+M204*0.02,+M204*0.09),0)</f>
        <v>0</v>
      </c>
      <c r="N259" s="66" t="n">
        <f aca="false">ROUND(IF(+N232&gt;78000,+N204*0.02,+N204*0.09),0)</f>
        <v>0</v>
      </c>
      <c r="O259" s="66" t="n">
        <f aca="false">ROUND(IF(+O232&gt;78000,+O204*0.02,+O204*0.09),0)</f>
        <v>0</v>
      </c>
      <c r="P259" s="66" t="n">
        <f aca="false">ROUND(IF(+P232&gt;78000,+P204*0.02,+P204*0.09),0)</f>
        <v>0</v>
      </c>
      <c r="Q259" s="76" t="n">
        <f aca="false">SUM(E259:P259)</f>
        <v>0</v>
      </c>
      <c r="R259" s="76" t="n">
        <f aca="false">ROUND(IF(+R204&gt;81000,+(+(R204-81000)*0.02)+(81000*0.09),+R204*0.09),0)</f>
        <v>0</v>
      </c>
      <c r="S259" s="76" t="n">
        <f aca="false">ROUND(IF(+S204&gt;81000,+(+(S204-81000)*0.02)+(81000*0.09),+S204*0.09),0)</f>
        <v>0</v>
      </c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  <c r="IH259" s="66"/>
      <c r="II259" s="66"/>
      <c r="IJ259" s="66"/>
      <c r="IK259" s="66"/>
      <c r="IL259" s="66"/>
      <c r="IM259" s="66"/>
      <c r="IN259" s="66"/>
      <c r="IO259" s="66"/>
      <c r="IP259" s="66"/>
      <c r="IQ259" s="66"/>
      <c r="IR259" s="66"/>
      <c r="IS259" s="66"/>
      <c r="IT259" s="66"/>
      <c r="IU259" s="66"/>
      <c r="IV259" s="66"/>
      <c r="IW259" s="66"/>
    </row>
    <row r="260" customFormat="false" ht="15" hidden="true" customHeight="false" outlineLevel="0" collapsed="false">
      <c r="A260" s="110"/>
      <c r="B260" s="103" t="s">
        <v>121</v>
      </c>
      <c r="C260" s="75" t="n">
        <f aca="false">IF(+C205&gt;65000,+(+(C205-65000)*0.02)+(65000*0.09),+C205*0.09)</f>
        <v>0</v>
      </c>
      <c r="D260" s="75" t="n">
        <f aca="false">IF(+D205&gt;65000,+(+(D205-65000)*0.02)+(65000*0.09),+D205*0.09)</f>
        <v>0</v>
      </c>
      <c r="E260" s="66" t="n">
        <f aca="false">ROUND(IF(+E233&gt;78000,+E205*0.02,+E205*0.09),0)</f>
        <v>0</v>
      </c>
      <c r="F260" s="66" t="n">
        <f aca="false">ROUND(IF(+F233&gt;78000,+F205*0.02,+F205*0.09),0)</f>
        <v>0</v>
      </c>
      <c r="G260" s="66" t="n">
        <f aca="false">ROUND(IF(+G233&gt;78000,+G205*0.02,+G205*0.09),0)</f>
        <v>0</v>
      </c>
      <c r="H260" s="66" t="n">
        <f aca="false">ROUND(IF(+H233&gt;78000,+H205*0.02,+H205*0.09),0)</f>
        <v>0</v>
      </c>
      <c r="I260" s="66" t="n">
        <f aca="false">ROUND(IF(+I233&gt;78000,+I205*0.02,+I205*0.09),0)</f>
        <v>0</v>
      </c>
      <c r="J260" s="66" t="n">
        <f aca="false">ROUND(IF(+J233&gt;78000,+J205*0.02,+J205*0.09),0)</f>
        <v>0</v>
      </c>
      <c r="K260" s="66" t="n">
        <f aca="false">ROUND(IF(+K233&gt;78000,+K205*0.02,+K205*0.09),0)</f>
        <v>0</v>
      </c>
      <c r="L260" s="66" t="n">
        <f aca="false">ROUND(IF(+L233&gt;78000,+L205*0.02,+L205*0.09),0)</f>
        <v>0</v>
      </c>
      <c r="M260" s="66" t="n">
        <f aca="false">ROUND(IF(+M233&gt;78000,+M205*0.02,+M205*0.09),0)</f>
        <v>0</v>
      </c>
      <c r="N260" s="66" t="n">
        <f aca="false">ROUND(IF(+N233&gt;78000,+N205*0.02,+N205*0.09),0)</f>
        <v>0</v>
      </c>
      <c r="O260" s="66" t="n">
        <f aca="false">ROUND(IF(+O233&gt;78000,+O205*0.02,+O205*0.09),0)</f>
        <v>0</v>
      </c>
      <c r="P260" s="66" t="n">
        <f aca="false">ROUND(IF(+P233&gt;78000,+P205*0.02,+P205*0.09),0)</f>
        <v>0</v>
      </c>
      <c r="Q260" s="76" t="n">
        <f aca="false">SUM(E260:P260)</f>
        <v>0</v>
      </c>
      <c r="R260" s="76" t="n">
        <f aca="false">ROUND(IF(+R205&gt;81000,+(+(R205-81000)*0.02)+(81000*0.09),+R205*0.09),0)</f>
        <v>0</v>
      </c>
      <c r="S260" s="76" t="n">
        <f aca="false">ROUND(IF(+S205&gt;81000,+(+(S205-81000)*0.02)+(81000*0.09),+S205*0.09),0)</f>
        <v>0</v>
      </c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  <c r="IH260" s="66"/>
      <c r="II260" s="66"/>
      <c r="IJ260" s="66"/>
      <c r="IK260" s="66"/>
      <c r="IL260" s="66"/>
      <c r="IM260" s="66"/>
      <c r="IN260" s="66"/>
      <c r="IO260" s="66"/>
      <c r="IP260" s="66"/>
      <c r="IQ260" s="66"/>
      <c r="IR260" s="66"/>
      <c r="IS260" s="66"/>
      <c r="IT260" s="66"/>
      <c r="IU260" s="66"/>
      <c r="IV260" s="66"/>
      <c r="IW260" s="66"/>
    </row>
    <row r="261" customFormat="false" ht="15" hidden="true" customHeight="false" outlineLevel="0" collapsed="false">
      <c r="A261" s="110"/>
      <c r="B261" s="103" t="s">
        <v>122</v>
      </c>
      <c r="C261" s="75" t="n">
        <f aca="false">IF(+C206&gt;65000,+(+(C206-65000)*0.02)+(65000*0.09),+C206*0.09)</f>
        <v>0</v>
      </c>
      <c r="D261" s="75" t="n">
        <f aca="false">IF(+D206&gt;65000,+(+(D206-65000)*0.02)+(65000*0.09),+D206*0.09)</f>
        <v>0</v>
      </c>
      <c r="E261" s="66" t="n">
        <f aca="false">ROUND(IF(+E234&gt;78000,+E206*0.02,+E206*0.09),0)</f>
        <v>0</v>
      </c>
      <c r="F261" s="66" t="n">
        <f aca="false">ROUND(IF(+F234&gt;78000,+F206*0.02,+F206*0.09),0)</f>
        <v>0</v>
      </c>
      <c r="G261" s="66" t="n">
        <f aca="false">ROUND(IF(+G234&gt;78000,+G206*0.02,+G206*0.09),0)</f>
        <v>0</v>
      </c>
      <c r="H261" s="66" t="n">
        <f aca="false">ROUND(IF(+H234&gt;78000,+H206*0.02,+H206*0.09),0)</f>
        <v>0</v>
      </c>
      <c r="I261" s="66" t="n">
        <f aca="false">ROUND(IF(+I234&gt;78000,+I206*0.02,+I206*0.09),0)</f>
        <v>0</v>
      </c>
      <c r="J261" s="66" t="n">
        <f aca="false">ROUND(IF(+J234&gt;78000,+J206*0.02,+J206*0.09),0)</f>
        <v>0</v>
      </c>
      <c r="K261" s="66" t="n">
        <f aca="false">ROUND(IF(+K234&gt;78000,+K206*0.02,+K206*0.09),0)</f>
        <v>0</v>
      </c>
      <c r="L261" s="66" t="n">
        <f aca="false">ROUND(IF(+L234&gt;78000,+L206*0.02,+L206*0.09),0)</f>
        <v>0</v>
      </c>
      <c r="M261" s="66" t="n">
        <f aca="false">ROUND(IF(+M234&gt;78000,+M206*0.02,+M206*0.09),0)</f>
        <v>0</v>
      </c>
      <c r="N261" s="66" t="n">
        <f aca="false">ROUND(IF(+N234&gt;78000,+N206*0.02,+N206*0.09),0)</f>
        <v>0</v>
      </c>
      <c r="O261" s="66" t="n">
        <f aca="false">ROUND(IF(+O234&gt;78000,+O206*0.02,+O206*0.09),0)</f>
        <v>0</v>
      </c>
      <c r="P261" s="66" t="n">
        <f aca="false">ROUND(IF(+P234&gt;78000,+P206*0.02,+P206*0.09),0)</f>
        <v>0</v>
      </c>
      <c r="Q261" s="76" t="n">
        <f aca="false">SUM(E261:P261)</f>
        <v>0</v>
      </c>
      <c r="R261" s="76" t="n">
        <f aca="false">ROUND(IF(+R206&gt;81000,+(+(R206-81000)*0.02)+(81000*0.09),+R206*0.09),0)</f>
        <v>0</v>
      </c>
      <c r="S261" s="76" t="n">
        <f aca="false">ROUND(IF(+S206&gt;81000,+(+(S206-81000)*0.02)+(81000*0.09),+S206*0.09),0)</f>
        <v>0</v>
      </c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  <c r="IH261" s="66"/>
      <c r="II261" s="66"/>
      <c r="IJ261" s="66"/>
      <c r="IK261" s="66"/>
      <c r="IL261" s="66"/>
      <c r="IM261" s="66"/>
      <c r="IN261" s="66"/>
      <c r="IO261" s="66"/>
      <c r="IP261" s="66"/>
      <c r="IQ261" s="66"/>
      <c r="IR261" s="66"/>
      <c r="IS261" s="66"/>
      <c r="IT261" s="66"/>
      <c r="IU261" s="66"/>
      <c r="IV261" s="66"/>
      <c r="IW261" s="66"/>
    </row>
    <row r="262" customFormat="false" ht="15" hidden="true" customHeight="false" outlineLevel="0" collapsed="false">
      <c r="A262" s="110"/>
      <c r="B262" s="103" t="s">
        <v>123</v>
      </c>
      <c r="C262" s="75" t="n">
        <f aca="false">IF(+C207&gt;65000,+(+(C207-65000)*0.02)+(65000*0.09),+C207*0.09)</f>
        <v>0</v>
      </c>
      <c r="D262" s="75" t="n">
        <f aca="false">IF(+D207&gt;65000,+(+(D207-65000)*0.02)+(65000*0.09),+D207*0.09)</f>
        <v>0</v>
      </c>
      <c r="E262" s="66" t="n">
        <f aca="false">ROUND(IF(+E235&gt;78000,+E207*0.02,+E207*0.09),0)</f>
        <v>0</v>
      </c>
      <c r="F262" s="66" t="n">
        <f aca="false">ROUND(IF(+F235&gt;78000,+F207*0.02,+F207*0.09),0)</f>
        <v>0</v>
      </c>
      <c r="G262" s="66" t="n">
        <f aca="false">ROUND(IF(+G235&gt;78000,+G207*0.02,+G207*0.09),0)</f>
        <v>0</v>
      </c>
      <c r="H262" s="66" t="n">
        <f aca="false">ROUND(IF(+H235&gt;78000,+H207*0.02,+H207*0.09),0)</f>
        <v>0</v>
      </c>
      <c r="I262" s="66" t="n">
        <f aca="false">ROUND(IF(+I235&gt;78000,+I207*0.02,+I207*0.09),0)</f>
        <v>0</v>
      </c>
      <c r="J262" s="66" t="n">
        <f aca="false">ROUND(IF(+J235&gt;78000,+J207*0.02,+J207*0.09),0)</f>
        <v>0</v>
      </c>
      <c r="K262" s="66" t="n">
        <f aca="false">ROUND(IF(+K235&gt;78000,+K207*0.02,+K207*0.09),0)</f>
        <v>0</v>
      </c>
      <c r="L262" s="66" t="n">
        <f aca="false">ROUND(IF(+L235&gt;78000,+L207*0.02,+L207*0.09),0)</f>
        <v>0</v>
      </c>
      <c r="M262" s="66" t="n">
        <f aca="false">ROUND(IF(+M235&gt;78000,+M207*0.02,+M207*0.09),0)</f>
        <v>0</v>
      </c>
      <c r="N262" s="66" t="n">
        <f aca="false">ROUND(IF(+N235&gt;78000,+N207*0.02,+N207*0.09),0)</f>
        <v>0</v>
      </c>
      <c r="O262" s="66" t="n">
        <f aca="false">ROUND(IF(+O235&gt;78000,+O207*0.02,+O207*0.09),0)</f>
        <v>0</v>
      </c>
      <c r="P262" s="66" t="n">
        <f aca="false">ROUND(IF(+P235&gt;78000,+P207*0.02,+P207*0.09),0)</f>
        <v>0</v>
      </c>
      <c r="Q262" s="76" t="n">
        <f aca="false">SUM(E262:P262)</f>
        <v>0</v>
      </c>
      <c r="R262" s="76" t="n">
        <f aca="false">ROUND(IF(+R207&gt;81000,+(+(R207-81000)*0.02)+(81000*0.09),+R207*0.09),0)</f>
        <v>0</v>
      </c>
      <c r="S262" s="76" t="n">
        <f aca="false">ROUND(IF(+S207&gt;81000,+(+(S207-81000)*0.02)+(81000*0.09),+S207*0.09),0)</f>
        <v>0</v>
      </c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  <c r="IH262" s="66"/>
      <c r="II262" s="66"/>
      <c r="IJ262" s="66"/>
      <c r="IK262" s="66"/>
      <c r="IL262" s="66"/>
      <c r="IM262" s="66"/>
      <c r="IN262" s="66"/>
      <c r="IO262" s="66"/>
      <c r="IP262" s="66"/>
      <c r="IQ262" s="66"/>
      <c r="IR262" s="66"/>
      <c r="IS262" s="66"/>
      <c r="IT262" s="66"/>
      <c r="IU262" s="66"/>
      <c r="IV262" s="66"/>
      <c r="IW262" s="66"/>
    </row>
    <row r="263" customFormat="false" ht="15" hidden="true" customHeight="false" outlineLevel="0" collapsed="false">
      <c r="A263" s="110"/>
      <c r="B263" s="103" t="s">
        <v>124</v>
      </c>
      <c r="C263" s="75" t="n">
        <f aca="false">IF(+C208&gt;65000,+(+(C208-65000)*0.02)+(65000*0.09),+C208*0.09)</f>
        <v>0</v>
      </c>
      <c r="D263" s="75" t="n">
        <f aca="false">IF(+D208&gt;65000,+(+(D208-65000)*0.02)+(65000*0.09),+D208*0.09)</f>
        <v>0</v>
      </c>
      <c r="E263" s="66" t="n">
        <f aca="false">ROUND(IF(+E236&gt;78000,+E208*0.02,+E208*0.09),0)</f>
        <v>0</v>
      </c>
      <c r="F263" s="66" t="n">
        <f aca="false">ROUND(IF(+F236&gt;78000,+F208*0.02,+F208*0.09),0)</f>
        <v>0</v>
      </c>
      <c r="G263" s="66" t="n">
        <f aca="false">ROUND(IF(+G236&gt;78000,+G208*0.02,+G208*0.09),0)</f>
        <v>0</v>
      </c>
      <c r="H263" s="66" t="n">
        <f aca="false">ROUND(IF(+H236&gt;78000,+H208*0.02,+H208*0.09),0)</f>
        <v>0</v>
      </c>
      <c r="I263" s="66" t="n">
        <f aca="false">ROUND(IF(+I236&gt;78000,+I208*0.02,+I208*0.09),0)</f>
        <v>0</v>
      </c>
      <c r="J263" s="66" t="n">
        <f aca="false">ROUND(IF(+J236&gt;78000,+J208*0.02,+J208*0.09),0)</f>
        <v>0</v>
      </c>
      <c r="K263" s="66" t="n">
        <f aca="false">ROUND(IF(+K236&gt;78000,+K208*0.02,+K208*0.09),0)</f>
        <v>0</v>
      </c>
      <c r="L263" s="66" t="n">
        <f aca="false">ROUND(IF(+L236&gt;78000,+L208*0.02,+L208*0.09),0)</f>
        <v>0</v>
      </c>
      <c r="M263" s="66" t="n">
        <f aca="false">ROUND(IF(+M236&gt;78000,+M208*0.02,+M208*0.09),0)</f>
        <v>0</v>
      </c>
      <c r="N263" s="66" t="n">
        <f aca="false">ROUND(IF(+N236&gt;78000,+N208*0.02,+N208*0.09),0)</f>
        <v>0</v>
      </c>
      <c r="O263" s="66" t="n">
        <f aca="false">ROUND(IF(+O236&gt;78000,+O208*0.02,+O208*0.09),0)</f>
        <v>0</v>
      </c>
      <c r="P263" s="66" t="n">
        <f aca="false">ROUND(IF(+P236&gt;78000,+P208*0.02,+P208*0.09),0)</f>
        <v>0</v>
      </c>
      <c r="Q263" s="76" t="n">
        <f aca="false">SUM(E263:P263)</f>
        <v>0</v>
      </c>
      <c r="R263" s="76" t="n">
        <f aca="false">ROUND(IF(+R208&gt;81000,+(+(R208-81000)*0.02)+(81000*0.09),+R208*0.09),0)</f>
        <v>0</v>
      </c>
      <c r="S263" s="76" t="n">
        <f aca="false">ROUND(IF(+S208&gt;81000,+(+(S208-81000)*0.02)+(81000*0.09),+S208*0.09),0)</f>
        <v>0</v>
      </c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  <c r="IH263" s="66"/>
      <c r="II263" s="66"/>
      <c r="IJ263" s="66"/>
      <c r="IK263" s="66"/>
      <c r="IL263" s="66"/>
      <c r="IM263" s="66"/>
      <c r="IN263" s="66"/>
      <c r="IO263" s="66"/>
      <c r="IP263" s="66"/>
      <c r="IQ263" s="66"/>
      <c r="IR263" s="66"/>
      <c r="IS263" s="66"/>
      <c r="IT263" s="66"/>
      <c r="IU263" s="66"/>
      <c r="IV263" s="66"/>
      <c r="IW263" s="66"/>
    </row>
    <row r="264" customFormat="false" ht="15" hidden="true" customHeight="false" outlineLevel="0" collapsed="false">
      <c r="A264" s="110"/>
      <c r="B264" s="66" t="s">
        <v>127</v>
      </c>
      <c r="C264" s="75" t="n">
        <f aca="false">ROUND(C22*0.09,0)</f>
        <v>900</v>
      </c>
      <c r="D264" s="75" t="n">
        <f aca="false">ROUND(D22*0.09,0)</f>
        <v>1350</v>
      </c>
      <c r="E264" s="66" t="n">
        <f aca="false">ROUND(+E22*0.09,0)</f>
        <v>0</v>
      </c>
      <c r="F264" s="66" t="n">
        <f aca="false">ROUND(+F22*0.09,0)</f>
        <v>0</v>
      </c>
      <c r="G264" s="66" t="n">
        <f aca="false">ROUND(+G22*0.09,0)</f>
        <v>0</v>
      </c>
      <c r="H264" s="66" t="n">
        <f aca="false">ROUND(+H22*0.09,0)</f>
        <v>0</v>
      </c>
      <c r="I264" s="66" t="n">
        <f aca="false">ROUND(+I22*0.09,0)</f>
        <v>0</v>
      </c>
      <c r="J264" s="66" t="n">
        <f aca="false">ROUND(+J22*0.09,0)</f>
        <v>0</v>
      </c>
      <c r="K264" s="66" t="n">
        <f aca="false">ROUND(+K22*0.09,0)</f>
        <v>0</v>
      </c>
      <c r="L264" s="66" t="n">
        <f aca="false">ROUND(+L22*0.09,0)</f>
        <v>0</v>
      </c>
      <c r="M264" s="66" t="n">
        <f aca="false">ROUND(+M22*0.09,0)</f>
        <v>0</v>
      </c>
      <c r="N264" s="66" t="n">
        <f aca="false">ROUND(+N22*0.09,0)</f>
        <v>0</v>
      </c>
      <c r="O264" s="66" t="n">
        <f aca="false">ROUND(+O22*0.09,0)</f>
        <v>0</v>
      </c>
      <c r="P264" s="66" t="n">
        <f aca="false">ROUND(+P22*0.09,0)</f>
        <v>0</v>
      </c>
      <c r="Q264" s="76" t="n">
        <f aca="false">SUM(E264:P264)</f>
        <v>0</v>
      </c>
      <c r="R264" s="76" t="n">
        <f aca="false">ROUND(+R22*0.09,0)</f>
        <v>0</v>
      </c>
      <c r="S264" s="76" t="n">
        <f aca="false">ROUND(+S22*0.09,0)</f>
        <v>0</v>
      </c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  <c r="IH264" s="66"/>
      <c r="II264" s="66"/>
      <c r="IJ264" s="66"/>
      <c r="IK264" s="66"/>
      <c r="IL264" s="66"/>
      <c r="IM264" s="66"/>
      <c r="IN264" s="66"/>
      <c r="IO264" s="66"/>
      <c r="IP264" s="66"/>
      <c r="IQ264" s="66"/>
      <c r="IR264" s="66"/>
      <c r="IS264" s="66"/>
      <c r="IT264" s="66"/>
      <c r="IU264" s="66"/>
      <c r="IV264" s="66"/>
      <c r="IW264" s="66"/>
    </row>
    <row r="265" customFormat="false" ht="15" hidden="true" customHeight="false" outlineLevel="0" collapsed="false">
      <c r="A265" s="111"/>
      <c r="B265" s="103" t="s">
        <v>128</v>
      </c>
      <c r="C265" s="112" t="n">
        <v>0</v>
      </c>
      <c r="D265" s="112" t="n">
        <v>0</v>
      </c>
      <c r="E265" s="113" t="n">
        <f aca="false">ROUND(IF(Instructions!J11&gt;(78000*(+E11+E12)),(+(71000*(+E11+E12))*0.09)+((Instructions!J11-(71000*(+E11+E12)))*0.02),+Instructions!J11*0.09),0)</f>
        <v>900</v>
      </c>
      <c r="F265" s="113" t="n">
        <v>0</v>
      </c>
      <c r="G265" s="113" t="n">
        <v>0</v>
      </c>
      <c r="H265" s="113" t="n">
        <v>0</v>
      </c>
      <c r="I265" s="113" t="n">
        <v>0</v>
      </c>
      <c r="J265" s="113" t="n">
        <v>0</v>
      </c>
      <c r="K265" s="113" t="n">
        <v>0</v>
      </c>
      <c r="L265" s="113" t="n">
        <v>0</v>
      </c>
      <c r="M265" s="113" t="n">
        <v>0</v>
      </c>
      <c r="N265" s="113" t="n">
        <v>0</v>
      </c>
      <c r="O265" s="113" t="n">
        <v>0</v>
      </c>
      <c r="P265" s="113" t="n">
        <v>0</v>
      </c>
      <c r="Q265" s="112" t="n">
        <f aca="false">SUM(E265:P265)</f>
        <v>900</v>
      </c>
      <c r="R265" s="112" t="n">
        <v>0</v>
      </c>
      <c r="S265" s="112" t="n">
        <v>0</v>
      </c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2"/>
      <c r="CH265" s="92"/>
      <c r="CI265" s="92"/>
      <c r="CJ265" s="92"/>
      <c r="CK265" s="92"/>
      <c r="CL265" s="92"/>
      <c r="CM265" s="92"/>
      <c r="CN265" s="92"/>
      <c r="CO265" s="92"/>
      <c r="CP265" s="92"/>
      <c r="CQ265" s="92"/>
      <c r="CR265" s="92"/>
      <c r="CS265" s="92"/>
      <c r="CT265" s="92"/>
      <c r="CU265" s="92"/>
      <c r="CV265" s="92"/>
      <c r="CW265" s="92"/>
      <c r="CX265" s="92"/>
      <c r="CY265" s="92"/>
      <c r="CZ265" s="92"/>
      <c r="DA265" s="92"/>
      <c r="DB265" s="92"/>
      <c r="DC265" s="92"/>
      <c r="DD265" s="92"/>
      <c r="DE265" s="92"/>
      <c r="DF265" s="92"/>
      <c r="DG265" s="92"/>
      <c r="DH265" s="92"/>
      <c r="DI265" s="92"/>
      <c r="DJ265" s="92"/>
      <c r="DK265" s="92"/>
      <c r="DL265" s="92"/>
      <c r="DM265" s="92"/>
      <c r="DN265" s="92"/>
      <c r="DO265" s="92"/>
      <c r="DP265" s="92"/>
      <c r="DQ265" s="92"/>
      <c r="DR265" s="92"/>
      <c r="DS265" s="92"/>
      <c r="DT265" s="92"/>
      <c r="DU265" s="92"/>
      <c r="DV265" s="92"/>
      <c r="DW265" s="92"/>
      <c r="DX265" s="92"/>
      <c r="DY265" s="92"/>
      <c r="DZ265" s="92"/>
      <c r="EA265" s="92"/>
      <c r="EB265" s="92"/>
      <c r="EC265" s="92"/>
      <c r="ED265" s="92"/>
      <c r="EE265" s="92"/>
      <c r="EF265" s="92"/>
      <c r="EG265" s="92"/>
      <c r="EH265" s="92"/>
      <c r="EI265" s="92"/>
      <c r="EJ265" s="92"/>
      <c r="EK265" s="92"/>
      <c r="EL265" s="92"/>
      <c r="EM265" s="92"/>
      <c r="EN265" s="92"/>
      <c r="EO265" s="92"/>
      <c r="EP265" s="92"/>
      <c r="EQ265" s="92"/>
      <c r="ER265" s="92"/>
      <c r="ES265" s="92"/>
      <c r="ET265" s="92"/>
      <c r="EU265" s="92"/>
      <c r="EV265" s="92"/>
      <c r="EW265" s="92"/>
      <c r="EX265" s="92"/>
      <c r="EY265" s="92"/>
      <c r="EZ265" s="92"/>
      <c r="FA265" s="92"/>
      <c r="FB265" s="92"/>
      <c r="FC265" s="92"/>
      <c r="FD265" s="92"/>
      <c r="FE265" s="92"/>
      <c r="FF265" s="92"/>
      <c r="FG265" s="92"/>
      <c r="FH265" s="92"/>
      <c r="FI265" s="92"/>
      <c r="FJ265" s="92"/>
      <c r="FK265" s="92"/>
      <c r="FL265" s="92"/>
      <c r="FM265" s="92"/>
      <c r="FN265" s="92"/>
      <c r="FO265" s="92"/>
      <c r="FP265" s="92"/>
      <c r="FQ265" s="92"/>
      <c r="FR265" s="92"/>
      <c r="FS265" s="92"/>
      <c r="FT265" s="92"/>
      <c r="FU265" s="92"/>
      <c r="FV265" s="92"/>
      <c r="FW265" s="92"/>
      <c r="FX265" s="92"/>
      <c r="FY265" s="92"/>
      <c r="FZ265" s="92"/>
      <c r="GA265" s="92"/>
      <c r="GB265" s="92"/>
      <c r="GC265" s="92"/>
      <c r="GD265" s="92"/>
      <c r="GE265" s="92"/>
      <c r="GF265" s="92"/>
      <c r="GG265" s="92"/>
      <c r="GH265" s="92"/>
      <c r="GI265" s="92"/>
      <c r="GJ265" s="92"/>
      <c r="GK265" s="92"/>
      <c r="GL265" s="92"/>
      <c r="GM265" s="92"/>
      <c r="GN265" s="92"/>
      <c r="GO265" s="92"/>
      <c r="GP265" s="92"/>
      <c r="GQ265" s="92"/>
      <c r="GR265" s="92"/>
      <c r="GS265" s="92"/>
      <c r="GT265" s="92"/>
      <c r="GU265" s="92"/>
      <c r="GV265" s="92"/>
      <c r="GW265" s="92"/>
      <c r="GX265" s="92"/>
      <c r="GY265" s="92"/>
      <c r="GZ265" s="92"/>
      <c r="HA265" s="92"/>
      <c r="HB265" s="92"/>
      <c r="HC265" s="92"/>
      <c r="HD265" s="92"/>
      <c r="HE265" s="92"/>
      <c r="HF265" s="92"/>
      <c r="HG265" s="92"/>
      <c r="HH265" s="92"/>
      <c r="HI265" s="92"/>
      <c r="HJ265" s="92"/>
      <c r="HK265" s="92"/>
      <c r="HL265" s="92"/>
      <c r="HM265" s="92"/>
      <c r="HN265" s="92"/>
      <c r="HO265" s="92"/>
      <c r="HP265" s="92"/>
      <c r="HQ265" s="92"/>
      <c r="HR265" s="92"/>
      <c r="HS265" s="92"/>
      <c r="HT265" s="92"/>
      <c r="HU265" s="92"/>
      <c r="HV265" s="92"/>
      <c r="HW265" s="92"/>
      <c r="HX265" s="92"/>
      <c r="HY265" s="92"/>
      <c r="HZ265" s="92"/>
      <c r="IA265" s="92"/>
      <c r="IB265" s="92"/>
      <c r="IC265" s="92"/>
      <c r="ID265" s="92"/>
      <c r="IE265" s="92"/>
      <c r="IF265" s="92"/>
      <c r="IG265" s="92"/>
      <c r="IH265" s="92"/>
      <c r="II265" s="92"/>
      <c r="IJ265" s="92"/>
      <c r="IK265" s="92"/>
      <c r="IL265" s="92"/>
      <c r="IM265" s="92"/>
      <c r="IN265" s="92"/>
      <c r="IO265" s="92"/>
      <c r="IP265" s="92"/>
      <c r="IQ265" s="92"/>
      <c r="IR265" s="92"/>
      <c r="IS265" s="92"/>
      <c r="IT265" s="92"/>
      <c r="IU265" s="92"/>
      <c r="IV265" s="92"/>
      <c r="IW265" s="92"/>
    </row>
    <row r="266" customFormat="false" ht="15" hidden="true" customHeight="false" outlineLevel="0" collapsed="false">
      <c r="B266" s="0" t="s">
        <v>36</v>
      </c>
      <c r="C266" s="114" t="n">
        <f aca="false">SUM(C239:C265)</f>
        <v>900</v>
      </c>
      <c r="D266" s="114" t="n">
        <f aca="false">SUM(D239:D265)</f>
        <v>1350</v>
      </c>
      <c r="E266" s="115" t="n">
        <f aca="false">SUM(E239:E265)</f>
        <v>3155</v>
      </c>
      <c r="F266" s="115" t="n">
        <f aca="false">SUM(F239:F265)</f>
        <v>2351</v>
      </c>
      <c r="G266" s="115" t="n">
        <f aca="false">SUM(G239:G265)</f>
        <v>2351</v>
      </c>
      <c r="H266" s="115" t="n">
        <f aca="false">SUM(H239:H265)</f>
        <v>2351</v>
      </c>
      <c r="I266" s="115" t="n">
        <f aca="false">SUM(I239:I265)</f>
        <v>2351</v>
      </c>
      <c r="J266" s="115" t="n">
        <f aca="false">SUM(J239:J265)</f>
        <v>2351</v>
      </c>
      <c r="K266" s="115" t="n">
        <f aca="false">SUM(K239:K265)</f>
        <v>1436</v>
      </c>
      <c r="L266" s="115" t="n">
        <f aca="false">SUM(L239:L265)</f>
        <v>1436</v>
      </c>
      <c r="M266" s="115" t="n">
        <f aca="false">SUM(M239:M265)</f>
        <v>810</v>
      </c>
      <c r="N266" s="115" t="n">
        <f aca="false">SUM(N239:N265)</f>
        <v>810</v>
      </c>
      <c r="O266" s="115" t="n">
        <f aca="false">SUM(O239:O265)</f>
        <v>810</v>
      </c>
      <c r="P266" s="115" t="n">
        <f aca="false">SUM(P239:P265)</f>
        <v>810</v>
      </c>
      <c r="Q266" s="116" t="n">
        <f aca="false">SUM(E266:P266)</f>
        <v>21022</v>
      </c>
      <c r="R266" s="116" t="n">
        <f aca="false">SUM(R239:R265)</f>
        <v>21405</v>
      </c>
      <c r="S266" s="116" t="n">
        <f aca="false">SUM(S239:S265)</f>
        <v>21808</v>
      </c>
    </row>
    <row r="267" customFormat="false" ht="15" hidden="true" customHeight="false" outlineLevel="0" collapsed="false"/>
    <row r="268" customFormat="false" ht="15.75" hidden="false" customHeight="false" outlineLevel="0" collapsed="false">
      <c r="B268" s="117"/>
      <c r="C268" s="118"/>
      <c r="D268" s="118"/>
      <c r="E268" s="119"/>
      <c r="F268" s="119"/>
      <c r="G268" s="119"/>
      <c r="H268" s="119"/>
    </row>
  </sheetData>
  <sheetProtection sheet="true" password="cb1d" objects="true" scenarios="true"/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0" t="str">
        <f aca="false">Instructions!F5</f>
        <v>Global Finance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customFormat="false" ht="19.5" hidden="false" customHeight="false" outlineLevel="0" collapsed="false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false" ht="15.75" hidden="false" customHeight="false" outlineLevel="0" collapsed="false">
      <c r="A3" s="122" t="s">
        <v>130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customFormat="false" ht="18" hidden="false" customHeight="true" outlineLevel="0" collapsed="false">
      <c r="C4" s="123" t="s">
        <v>131</v>
      </c>
      <c r="D4" s="124" t="n">
        <f aca="false">Instructions!F3</f>
        <v>11</v>
      </c>
    </row>
    <row r="5" customFormat="false" ht="18" hidden="false" customHeight="true" outlineLevel="0" collapsed="false">
      <c r="B5" s="9"/>
      <c r="C5" s="123" t="s">
        <v>132</v>
      </c>
      <c r="D5" s="125" t="str">
        <f aca="false">Instructions!F4</f>
        <v>100233</v>
      </c>
      <c r="G5" s="126" t="s">
        <v>133</v>
      </c>
      <c r="H5" s="109"/>
      <c r="I5" s="127" t="s">
        <v>134</v>
      </c>
      <c r="J5" s="127"/>
      <c r="K5" s="127"/>
      <c r="L5" s="127"/>
      <c r="M5" s="127"/>
    </row>
    <row r="6" customFormat="false" ht="15.95" hidden="false" customHeight="true" outlineLevel="0" collapsed="false">
      <c r="G6" s="127" t="s">
        <v>135</v>
      </c>
      <c r="I6" s="128" t="n">
        <v>2001</v>
      </c>
      <c r="K6" s="128" t="n">
        <v>2002</v>
      </c>
      <c r="M6" s="128" t="n">
        <v>2003</v>
      </c>
    </row>
    <row r="7" customFormat="false" ht="15.95" hidden="false" customHeight="true" outlineLevel="0" collapsed="false">
      <c r="A7" s="129" t="s">
        <v>136</v>
      </c>
    </row>
    <row r="8" customFormat="false" ht="15.95" hidden="false" customHeight="true" outlineLevel="0" collapsed="false">
      <c r="B8" s="130" t="s">
        <v>137</v>
      </c>
      <c r="G8" s="86" t="n">
        <v>3</v>
      </c>
      <c r="H8" s="86"/>
      <c r="I8" s="86" t="n">
        <v>3</v>
      </c>
      <c r="J8" s="86"/>
      <c r="K8" s="86"/>
      <c r="L8" s="86"/>
      <c r="M8" s="86"/>
    </row>
    <row r="9" customFormat="false" ht="15.95" hidden="false" customHeight="true" outlineLevel="0" collapsed="false">
      <c r="B9" s="130" t="s">
        <v>138</v>
      </c>
      <c r="G9" s="86"/>
      <c r="H9" s="86"/>
      <c r="I9" s="86"/>
      <c r="J9" s="86"/>
      <c r="K9" s="86"/>
      <c r="L9" s="86"/>
      <c r="M9" s="86"/>
    </row>
    <row r="10" customFormat="false" ht="15.95" hidden="false" customHeight="true" outlineLevel="0" collapsed="false">
      <c r="B10" s="130" t="s">
        <v>139</v>
      </c>
      <c r="G10" s="86"/>
      <c r="H10" s="86"/>
      <c r="I10" s="86"/>
      <c r="J10" s="86"/>
      <c r="K10" s="86"/>
      <c r="L10" s="86"/>
      <c r="M10" s="86"/>
    </row>
    <row r="11" customFormat="false" ht="15.95" hidden="false" customHeight="true" outlineLevel="0" collapsed="false">
      <c r="B11" s="130" t="s">
        <v>140</v>
      </c>
      <c r="G11" s="86"/>
      <c r="H11" s="86"/>
      <c r="I11" s="86"/>
      <c r="J11" s="86"/>
      <c r="K11" s="86"/>
      <c r="L11" s="86"/>
      <c r="M11" s="86"/>
    </row>
    <row r="12" customFormat="false" ht="15.95" hidden="false" customHeight="true" outlineLevel="0" collapsed="false">
      <c r="B12" s="130" t="s">
        <v>141</v>
      </c>
      <c r="G12" s="131"/>
      <c r="H12" s="86"/>
      <c r="I12" s="131"/>
      <c r="J12" s="86"/>
      <c r="K12" s="131"/>
      <c r="L12" s="86"/>
      <c r="M12" s="131"/>
    </row>
    <row r="13" customFormat="false" ht="15.95" hidden="false" customHeight="true" outlineLevel="0" collapsed="false">
      <c r="C13" s="130" t="s">
        <v>142</v>
      </c>
      <c r="G13" s="0" t="n">
        <f aca="false">SUM(G8:G12)</f>
        <v>3</v>
      </c>
      <c r="I13" s="0" t="n">
        <f aca="false">SUM(I8:I12)</f>
        <v>3</v>
      </c>
      <c r="K13" s="0" t="n">
        <f aca="false">SUM(K8:K12)</f>
        <v>0</v>
      </c>
      <c r="M13" s="0" t="n">
        <f aca="false">SUM(M8:M12)</f>
        <v>0</v>
      </c>
    </row>
    <row r="14" customFormat="false" ht="15.95" hidden="false" customHeight="true" outlineLevel="0" collapsed="false">
      <c r="B14" s="130" t="s">
        <v>143</v>
      </c>
      <c r="G14" s="131"/>
      <c r="H14" s="86"/>
      <c r="I14" s="131"/>
      <c r="J14" s="86"/>
      <c r="K14" s="131"/>
      <c r="L14" s="86"/>
      <c r="M14" s="131"/>
    </row>
    <row r="15" customFormat="false" ht="15.95" hidden="false" customHeight="true" outlineLevel="0" collapsed="false">
      <c r="B15" s="130" t="s">
        <v>144</v>
      </c>
      <c r="G15" s="132" t="n">
        <f aca="false">G13+G14</f>
        <v>3</v>
      </c>
      <c r="I15" s="132" t="n">
        <f aca="false">I13+I14</f>
        <v>3</v>
      </c>
      <c r="K15" s="132" t="n">
        <f aca="false">K13+K14</f>
        <v>0</v>
      </c>
      <c r="M15" s="132" t="n">
        <f aca="false">M13+M14</f>
        <v>0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29" t="s">
        <v>145</v>
      </c>
    </row>
    <row r="18" customFormat="false" ht="15.95" hidden="false" customHeight="true" outlineLevel="0" collapsed="false">
      <c r="B18" s="130" t="s">
        <v>137</v>
      </c>
      <c r="G18" s="86"/>
      <c r="H18" s="86"/>
      <c r="I18" s="86"/>
      <c r="J18" s="86"/>
      <c r="K18" s="86"/>
      <c r="L18" s="86"/>
      <c r="M18" s="86"/>
    </row>
    <row r="19" customFormat="false" ht="15.95" hidden="false" customHeight="true" outlineLevel="0" collapsed="false">
      <c r="B19" s="130" t="s">
        <v>138</v>
      </c>
      <c r="G19" s="86"/>
      <c r="H19" s="86"/>
      <c r="I19" s="86"/>
      <c r="J19" s="86"/>
      <c r="K19" s="86"/>
      <c r="L19" s="86"/>
      <c r="M19" s="86"/>
    </row>
    <row r="20" customFormat="false" ht="15.95" hidden="false" customHeight="true" outlineLevel="0" collapsed="false">
      <c r="B20" s="130" t="s">
        <v>139</v>
      </c>
      <c r="G20" s="86"/>
      <c r="H20" s="86"/>
      <c r="I20" s="86"/>
      <c r="J20" s="86"/>
      <c r="K20" s="86"/>
      <c r="L20" s="86"/>
      <c r="M20" s="86"/>
    </row>
    <row r="21" customFormat="false" ht="15.95" hidden="false" customHeight="true" outlineLevel="0" collapsed="false">
      <c r="B21" s="130" t="s">
        <v>140</v>
      </c>
      <c r="G21" s="86"/>
      <c r="H21" s="86"/>
      <c r="I21" s="86"/>
      <c r="J21" s="86"/>
      <c r="K21" s="86"/>
      <c r="L21" s="86"/>
      <c r="M21" s="86"/>
    </row>
    <row r="22" customFormat="false" ht="15.95" hidden="false" customHeight="true" outlineLevel="0" collapsed="false">
      <c r="B22" s="130" t="s">
        <v>141</v>
      </c>
      <c r="G22" s="131"/>
      <c r="H22" s="86"/>
      <c r="I22" s="131"/>
      <c r="J22" s="86"/>
      <c r="K22" s="131"/>
      <c r="L22" s="86"/>
      <c r="M22" s="131"/>
    </row>
    <row r="23" customFormat="false" ht="15.95" hidden="false" customHeight="true" outlineLevel="0" collapsed="false">
      <c r="C23" s="130" t="s">
        <v>142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0" t="s">
        <v>143</v>
      </c>
      <c r="G24" s="131"/>
      <c r="H24" s="86"/>
      <c r="I24" s="131"/>
      <c r="J24" s="86"/>
      <c r="K24" s="131"/>
      <c r="L24" s="86"/>
      <c r="M24" s="131"/>
    </row>
    <row r="25" customFormat="false" ht="15.95" hidden="false" customHeight="true" outlineLevel="0" collapsed="false">
      <c r="B25" s="130" t="s">
        <v>144</v>
      </c>
      <c r="G25" s="132" t="n">
        <f aca="false">G23+G24</f>
        <v>0</v>
      </c>
      <c r="I25" s="132" t="n">
        <f aca="false">I23+I24</f>
        <v>0</v>
      </c>
      <c r="K25" s="132" t="n">
        <f aca="false">K23+K24</f>
        <v>0</v>
      </c>
      <c r="M25" s="132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29" t="s">
        <v>146</v>
      </c>
    </row>
    <row r="28" customFormat="false" ht="15.95" hidden="false" customHeight="true" outlineLevel="0" collapsed="false">
      <c r="B28" s="130" t="s">
        <v>137</v>
      </c>
      <c r="G28" s="0" t="n">
        <f aca="false">G8+G18</f>
        <v>3</v>
      </c>
      <c r="I28" s="0" t="n">
        <f aca="false">I8+I18</f>
        <v>3</v>
      </c>
      <c r="K28" s="0" t="n">
        <f aca="false">K8+K18</f>
        <v>0</v>
      </c>
      <c r="M28" s="0" t="n">
        <f aca="false">M8+M18</f>
        <v>0</v>
      </c>
    </row>
    <row r="29" customFormat="false" ht="15.95" hidden="false" customHeight="true" outlineLevel="0" collapsed="false">
      <c r="B29" s="130" t="s">
        <v>138</v>
      </c>
      <c r="G29" s="0" t="n">
        <f aca="false">G9+G19</f>
        <v>0</v>
      </c>
      <c r="I29" s="0" t="n">
        <f aca="false">I9+I19</f>
        <v>0</v>
      </c>
      <c r="K29" s="0" t="n">
        <f aca="false">K9+K19</f>
        <v>0</v>
      </c>
      <c r="M29" s="0" t="n">
        <f aca="false">M9+M19</f>
        <v>0</v>
      </c>
    </row>
    <row r="30" customFormat="false" ht="15.95" hidden="false" customHeight="true" outlineLevel="0" collapsed="false">
      <c r="B30" s="130" t="s">
        <v>139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0" t="s">
        <v>140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0" t="s">
        <v>141</v>
      </c>
      <c r="G32" s="133" t="n">
        <f aca="false">G22+G12</f>
        <v>0</v>
      </c>
      <c r="I32" s="133" t="n">
        <f aca="false">I22+I12</f>
        <v>0</v>
      </c>
      <c r="K32" s="133" t="n">
        <f aca="false">K22+K12</f>
        <v>0</v>
      </c>
      <c r="M32" s="133" t="n">
        <f aca="false">M22+M12</f>
        <v>0</v>
      </c>
    </row>
    <row r="33" customFormat="false" ht="15.95" hidden="false" customHeight="true" outlineLevel="0" collapsed="false">
      <c r="A33" s="134"/>
      <c r="C33" s="130" t="s">
        <v>147</v>
      </c>
      <c r="G33" s="0" t="n">
        <f aca="false">SUM(G28:G32)</f>
        <v>3</v>
      </c>
      <c r="I33" s="0" t="n">
        <f aca="false">SUM(I28:I32)</f>
        <v>3</v>
      </c>
      <c r="K33" s="0" t="n">
        <f aca="false">SUM(K28:K32)</f>
        <v>0</v>
      </c>
      <c r="M33" s="0" t="n">
        <f aca="false">SUM(M28:M32)</f>
        <v>0</v>
      </c>
    </row>
    <row r="34" customFormat="false" ht="15.95" hidden="false" customHeight="true" outlineLevel="0" collapsed="false">
      <c r="A34" s="134"/>
      <c r="B34" s="130" t="s">
        <v>148</v>
      </c>
      <c r="G34" s="133" t="n">
        <f aca="false">G24+G14</f>
        <v>0</v>
      </c>
      <c r="I34" s="133" t="n">
        <f aca="false">I24+I14</f>
        <v>0</v>
      </c>
      <c r="K34" s="133" t="n">
        <f aca="false">K24+K14</f>
        <v>0</v>
      </c>
      <c r="M34" s="133" t="n">
        <f aca="false">M24+M14</f>
        <v>0</v>
      </c>
    </row>
    <row r="35" customFormat="false" ht="15.95" hidden="false" customHeight="true" outlineLevel="0" collapsed="false">
      <c r="A35" s="134"/>
      <c r="B35" s="130" t="s">
        <v>149</v>
      </c>
      <c r="G35" s="132" t="n">
        <f aca="false">G33+G34</f>
        <v>3</v>
      </c>
      <c r="I35" s="132" t="n">
        <f aca="false">I33+I34</f>
        <v>3</v>
      </c>
      <c r="K35" s="132" t="n">
        <f aca="false">K33+K34</f>
        <v>0</v>
      </c>
      <c r="M35" s="132" t="n">
        <f aca="false">M33+M34</f>
        <v>0</v>
      </c>
    </row>
    <row r="36" customFormat="false" ht="15.95" hidden="false" customHeight="true" outlineLevel="0" collapsed="false">
      <c r="A36" s="134"/>
    </row>
    <row r="37" customFormat="false" ht="15.95" hidden="false" customHeight="true" outlineLevel="0" collapsed="false">
      <c r="A37" s="134"/>
    </row>
    <row r="38" customFormat="false" ht="15.95" hidden="false" customHeight="true" outlineLevel="0" collapsed="false">
      <c r="A38" s="129" t="s">
        <v>150</v>
      </c>
    </row>
    <row r="39" customFormat="false" ht="15.95" hidden="false" customHeight="true" outlineLevel="0" collapsed="false">
      <c r="B39" s="130" t="s">
        <v>151</v>
      </c>
    </row>
    <row r="40" customFormat="false" ht="15.95" hidden="false" customHeight="true" outlineLevel="0" collapsed="false">
      <c r="C40" s="130" t="s">
        <v>152</v>
      </c>
      <c r="G40" s="86"/>
      <c r="H40" s="86"/>
      <c r="I40" s="86"/>
      <c r="J40" s="86"/>
      <c r="K40" s="86"/>
      <c r="L40" s="86"/>
      <c r="M40" s="86"/>
    </row>
    <row r="41" customFormat="false" ht="15.95" hidden="false" customHeight="true" outlineLevel="0" collapsed="false">
      <c r="C41" s="130" t="s">
        <v>153</v>
      </c>
      <c r="G41" s="86"/>
      <c r="H41" s="86"/>
      <c r="I41" s="86"/>
      <c r="J41" s="86"/>
      <c r="K41" s="86"/>
      <c r="L41" s="86"/>
      <c r="M41" s="86"/>
    </row>
    <row r="42" customFormat="false" ht="15.95" hidden="false" customHeight="true" outlineLevel="0" collapsed="false">
      <c r="C42" s="130" t="s">
        <v>154</v>
      </c>
      <c r="G42" s="86"/>
      <c r="H42" s="86"/>
      <c r="I42" s="86"/>
      <c r="J42" s="86"/>
      <c r="K42" s="86"/>
      <c r="L42" s="86"/>
      <c r="M42" s="86"/>
    </row>
    <row r="43" customFormat="false" ht="15.95" hidden="false" customHeight="true" outlineLevel="0" collapsed="false">
      <c r="C43" s="130" t="s">
        <v>155</v>
      </c>
      <c r="G43" s="86" t="n">
        <v>3</v>
      </c>
      <c r="H43" s="86"/>
      <c r="I43" s="86" t="n">
        <v>3</v>
      </c>
      <c r="J43" s="86"/>
      <c r="K43" s="86"/>
      <c r="L43" s="86"/>
      <c r="M43" s="86"/>
    </row>
    <row r="44" customFormat="false" ht="15.95" hidden="false" customHeight="true" outlineLevel="0" collapsed="false">
      <c r="B44" s="130" t="s">
        <v>156</v>
      </c>
      <c r="G44" s="86"/>
      <c r="H44" s="86"/>
      <c r="I44" s="86"/>
      <c r="J44" s="86"/>
      <c r="K44" s="86"/>
      <c r="L44" s="86"/>
      <c r="M44" s="86"/>
    </row>
    <row r="45" customFormat="false" ht="15.95" hidden="false" customHeight="true" outlineLevel="0" collapsed="false">
      <c r="B45" s="130" t="s">
        <v>157</v>
      </c>
      <c r="G45" s="131"/>
      <c r="H45" s="86"/>
      <c r="I45" s="131"/>
      <c r="J45" s="86"/>
      <c r="K45" s="131"/>
      <c r="L45" s="86"/>
      <c r="M45" s="131"/>
    </row>
    <row r="46" customFormat="false" ht="15.95" hidden="false" customHeight="true" outlineLevel="0" collapsed="false">
      <c r="B46" s="130" t="s">
        <v>144</v>
      </c>
      <c r="G46" s="132" t="n">
        <f aca="false">SUM(G40:G45)</f>
        <v>3</v>
      </c>
      <c r="I46" s="132" t="n">
        <f aca="false">SUM(I40:I45)</f>
        <v>3</v>
      </c>
      <c r="K46" s="132" t="n">
        <f aca="false">SUM(K40:K45)</f>
        <v>0</v>
      </c>
      <c r="M46" s="132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29" t="s">
        <v>158</v>
      </c>
    </row>
    <row r="49" customFormat="false" ht="15.95" hidden="false" customHeight="true" outlineLevel="0" collapsed="false">
      <c r="B49" s="130" t="s">
        <v>151</v>
      </c>
    </row>
    <row r="50" customFormat="false" ht="15.95" hidden="false" customHeight="true" outlineLevel="0" collapsed="false">
      <c r="C50" s="130" t="s">
        <v>152</v>
      </c>
      <c r="G50" s="86"/>
      <c r="H50" s="86"/>
      <c r="I50" s="86"/>
      <c r="J50" s="86"/>
      <c r="K50" s="86"/>
      <c r="L50" s="86"/>
      <c r="M50" s="86"/>
    </row>
    <row r="51" customFormat="false" ht="15.95" hidden="false" customHeight="true" outlineLevel="0" collapsed="false">
      <c r="C51" s="130" t="s">
        <v>153</v>
      </c>
      <c r="G51" s="86"/>
      <c r="H51" s="86"/>
      <c r="I51" s="86"/>
      <c r="J51" s="86"/>
      <c r="K51" s="86"/>
      <c r="L51" s="86"/>
      <c r="M51" s="86"/>
    </row>
    <row r="52" customFormat="false" ht="15.95" hidden="false" customHeight="true" outlineLevel="0" collapsed="false">
      <c r="C52" s="130" t="s">
        <v>154</v>
      </c>
      <c r="G52" s="86"/>
      <c r="H52" s="86"/>
      <c r="I52" s="86"/>
      <c r="J52" s="86"/>
      <c r="K52" s="86"/>
      <c r="L52" s="86"/>
      <c r="M52" s="86"/>
    </row>
    <row r="53" customFormat="false" ht="15.95" hidden="false" customHeight="true" outlineLevel="0" collapsed="false">
      <c r="C53" s="130" t="s">
        <v>48</v>
      </c>
      <c r="G53" s="86"/>
      <c r="H53" s="86"/>
      <c r="I53" s="86"/>
      <c r="J53" s="86"/>
      <c r="K53" s="86"/>
      <c r="L53" s="86"/>
      <c r="M53" s="86"/>
    </row>
    <row r="54" customFormat="false" ht="15.95" hidden="false" customHeight="true" outlineLevel="0" collapsed="false">
      <c r="B54" s="130" t="s">
        <v>156</v>
      </c>
      <c r="G54" s="86"/>
      <c r="H54" s="86"/>
      <c r="I54" s="86"/>
      <c r="J54" s="86"/>
      <c r="K54" s="86"/>
      <c r="L54" s="86"/>
      <c r="M54" s="86"/>
    </row>
    <row r="55" customFormat="false" ht="15.95" hidden="false" customHeight="true" outlineLevel="0" collapsed="false">
      <c r="B55" s="130" t="s">
        <v>157</v>
      </c>
      <c r="G55" s="131"/>
      <c r="H55" s="86"/>
      <c r="I55" s="131"/>
      <c r="J55" s="86"/>
      <c r="K55" s="131"/>
      <c r="L55" s="86"/>
      <c r="M55" s="131"/>
    </row>
    <row r="56" customFormat="false" ht="15.95" hidden="false" customHeight="true" outlineLevel="0" collapsed="false">
      <c r="B56" s="130" t="s">
        <v>144</v>
      </c>
      <c r="G56" s="132" t="n">
        <f aca="false">SUM(G50:G55)</f>
        <v>0</v>
      </c>
      <c r="I56" s="132" t="n">
        <f aca="false">SUM(I50:I55)</f>
        <v>0</v>
      </c>
      <c r="K56" s="132" t="n">
        <f aca="false">SUM(K50:K55)</f>
        <v>0</v>
      </c>
      <c r="M56" s="132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0" t="s">
        <v>159</v>
      </c>
      <c r="G58" s="132" t="n">
        <f aca="false">G56+G46</f>
        <v>3</v>
      </c>
      <c r="I58" s="132" t="n">
        <f aca="false">I56+I46</f>
        <v>3</v>
      </c>
      <c r="K58" s="132" t="n">
        <f aca="false">K56+K46</f>
        <v>0</v>
      </c>
      <c r="M58" s="132" t="n">
        <f aca="false">M56+M46</f>
        <v>0</v>
      </c>
    </row>
    <row r="59" customFormat="false" ht="15.95" hidden="false" customHeight="true" outlineLevel="0" collapsed="false">
      <c r="B59" s="135" t="s">
        <v>160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P10" activePane="bottomRight" state="frozen"/>
      <selection pane="topLeft" activeCell="A1" activeCellId="0" sqref="A1"/>
      <selection pane="topRight" activeCell="P1" activeCellId="0" sqref="P1"/>
      <selection pane="bottomLeft" activeCell="A10" activeCellId="0" sqref="A10"/>
      <selection pane="bottomRight" activeCell="Q28" activeCellId="0" sqref="Q28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6" width="5.77"/>
    <col collapsed="false" customWidth="false" hidden="false" outlineLevel="0" max="22" min="22" style="137" width="8.88"/>
  </cols>
  <sheetData>
    <row r="1" customFormat="false" ht="15.75" hidden="false" customHeight="false" outlineLevel="0" collapsed="false">
      <c r="A1" s="138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customFormat="false" ht="15.75" hidden="false" customHeight="false" outlineLevel="0" collapsed="false">
      <c r="A2" s="1" t="n">
        <f aca="false">Instructions!F3</f>
        <v>11</v>
      </c>
      <c r="B2" s="1"/>
    </row>
    <row r="3" customFormat="false" ht="15.75" hidden="false" customHeight="false" outlineLevel="0" collapsed="false">
      <c r="A3" s="139" t="str">
        <f aca="false">Instructions!F4</f>
        <v>100233</v>
      </c>
      <c r="B3" s="140" t="str">
        <f aca="false">Instructions!F5</f>
        <v>Global Finance</v>
      </c>
    </row>
    <row r="4" customFormat="false" ht="15.75" hidden="false" customHeight="false" outlineLevel="0" collapsed="false">
      <c r="A4" s="66"/>
      <c r="C4" s="141" t="n">
        <v>2000</v>
      </c>
      <c r="D4" s="141" t="n">
        <v>2000</v>
      </c>
      <c r="Q4" s="142" t="n">
        <v>2001</v>
      </c>
      <c r="R4" s="141" t="n">
        <v>2001</v>
      </c>
      <c r="S4" s="141" t="n">
        <v>2002</v>
      </c>
    </row>
    <row r="5" customFormat="false" ht="15.75" hidden="false" customHeight="false" outlineLevel="0" collapsed="false">
      <c r="C5" s="143" t="s">
        <v>21</v>
      </c>
      <c r="D5" s="143" t="s">
        <v>162</v>
      </c>
      <c r="E5" s="38" t="s">
        <v>24</v>
      </c>
      <c r="F5" s="38" t="s">
        <v>25</v>
      </c>
      <c r="G5" s="38" t="s">
        <v>26</v>
      </c>
      <c r="H5" s="38" t="s">
        <v>27</v>
      </c>
      <c r="I5" s="38" t="s">
        <v>28</v>
      </c>
      <c r="J5" s="38" t="s">
        <v>29</v>
      </c>
      <c r="K5" s="38" t="s">
        <v>30</v>
      </c>
      <c r="L5" s="38" t="s">
        <v>31</v>
      </c>
      <c r="M5" s="38" t="s">
        <v>32</v>
      </c>
      <c r="N5" s="38" t="s">
        <v>33</v>
      </c>
      <c r="O5" s="38" t="s">
        <v>34</v>
      </c>
      <c r="P5" s="38" t="s">
        <v>35</v>
      </c>
      <c r="Q5" s="144" t="s">
        <v>36</v>
      </c>
      <c r="R5" s="144" t="s">
        <v>36</v>
      </c>
      <c r="S5" s="143" t="s">
        <v>36</v>
      </c>
    </row>
    <row r="6" customFormat="false" ht="15.75" hidden="false" customHeight="false" outlineLevel="0" collapsed="false">
      <c r="C6" s="145"/>
      <c r="D6" s="145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46"/>
      <c r="R6" s="146"/>
      <c r="S6" s="145"/>
    </row>
    <row r="7" customFormat="false" ht="15.75" hidden="false" customHeight="false" outlineLevel="0" collapsed="false">
      <c r="A7" s="9" t="s">
        <v>163</v>
      </c>
      <c r="B7" s="9"/>
      <c r="C7" s="147" t="n">
        <f aca="false">+Detail!C177</f>
        <v>1186102</v>
      </c>
      <c r="D7" s="147" t="n">
        <f aca="false">+Detail!D177</f>
        <v>806893</v>
      </c>
      <c r="E7" s="9" t="n">
        <f aca="false">+Detail!E177</f>
        <v>69603</v>
      </c>
      <c r="F7" s="9" t="n">
        <f aca="false">+Detail!F177</f>
        <v>72963</v>
      </c>
      <c r="G7" s="9" t="n">
        <f aca="false">+Detail!G177</f>
        <v>70963</v>
      </c>
      <c r="H7" s="9" t="n">
        <f aca="false">+Detail!H177</f>
        <v>73963</v>
      </c>
      <c r="I7" s="9" t="n">
        <f aca="false">+Detail!I177</f>
        <v>72465</v>
      </c>
      <c r="J7" s="9" t="n">
        <f aca="false">+Detail!J177</f>
        <v>72465</v>
      </c>
      <c r="K7" s="9" t="n">
        <f aca="false">+Detail!K177</f>
        <v>71550</v>
      </c>
      <c r="L7" s="9" t="n">
        <f aca="false">+Detail!L177</f>
        <v>71550</v>
      </c>
      <c r="M7" s="9" t="n">
        <f aca="false">+Detail!M177</f>
        <v>77176</v>
      </c>
      <c r="N7" s="9" t="n">
        <f aca="false">+Detail!N177</f>
        <v>77176</v>
      </c>
      <c r="O7" s="9" t="n">
        <f aca="false">+Detail!O177</f>
        <v>78676</v>
      </c>
      <c r="P7" s="9" t="n">
        <f aca="false">+Detail!P177</f>
        <v>75676</v>
      </c>
      <c r="Q7" s="148" t="n">
        <f aca="false">+Detail!Q177</f>
        <v>899226</v>
      </c>
      <c r="R7" s="148" t="n">
        <f aca="false">+Detail!R177</f>
        <v>924357.6825</v>
      </c>
      <c r="S7" s="147" t="n">
        <f aca="false">+Detail!S177</f>
        <v>966358.8085</v>
      </c>
      <c r="T7" s="9"/>
      <c r="U7" s="36"/>
      <c r="V7" s="149"/>
    </row>
    <row r="8" customFormat="false" ht="15" hidden="false" customHeight="false" outlineLevel="0" collapsed="false">
      <c r="C8" s="150"/>
      <c r="D8" s="150"/>
      <c r="Q8" s="151"/>
      <c r="R8" s="151"/>
      <c r="S8" s="150"/>
      <c r="U8" s="98" t="s">
        <v>164</v>
      </c>
      <c r="V8" s="152" t="s">
        <v>165</v>
      </c>
    </row>
    <row r="9" customFormat="false" ht="15.75" hidden="false" customHeight="false" outlineLevel="0" collapsed="false">
      <c r="A9" s="9" t="s">
        <v>166</v>
      </c>
      <c r="B9" s="9"/>
      <c r="C9" s="153" t="s">
        <v>167</v>
      </c>
      <c r="D9" s="153"/>
      <c r="E9" s="15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48"/>
      <c r="R9" s="148"/>
      <c r="S9" s="147"/>
      <c r="T9" s="9"/>
      <c r="U9" s="98" t="s">
        <v>168</v>
      </c>
      <c r="V9" s="152" t="s">
        <v>169</v>
      </c>
    </row>
    <row r="10" customFormat="false" ht="15" hidden="false" customHeight="false" outlineLevel="0" collapsed="false">
      <c r="B10" s="0" t="s">
        <v>170</v>
      </c>
      <c r="C10" s="155" t="n">
        <v>0</v>
      </c>
      <c r="D10" s="155" t="n">
        <v>0</v>
      </c>
      <c r="E10" s="156" t="n">
        <f aca="false">$Q10/12</f>
        <v>0</v>
      </c>
      <c r="F10" s="156" t="n">
        <f aca="false">$Q10/12</f>
        <v>0</v>
      </c>
      <c r="G10" s="156" t="n">
        <f aca="false">$Q10/12</f>
        <v>0</v>
      </c>
      <c r="H10" s="156" t="n">
        <f aca="false">$Q10/12</f>
        <v>0</v>
      </c>
      <c r="I10" s="156" t="n">
        <f aca="false">$Q10/12</f>
        <v>0</v>
      </c>
      <c r="J10" s="156" t="n">
        <f aca="false">$Q10/12</f>
        <v>0</v>
      </c>
      <c r="K10" s="156" t="n">
        <f aca="false">$Q10/12</f>
        <v>0</v>
      </c>
      <c r="L10" s="156" t="n">
        <f aca="false">$Q10/12</f>
        <v>0</v>
      </c>
      <c r="M10" s="156" t="n">
        <f aca="false">$Q10/12</f>
        <v>0</v>
      </c>
      <c r="N10" s="156" t="n">
        <f aca="false">$Q10/12</f>
        <v>0</v>
      </c>
      <c r="O10" s="156" t="n">
        <f aca="false">$Q10/12</f>
        <v>0</v>
      </c>
      <c r="P10" s="156" t="n">
        <f aca="false">$Q10/12</f>
        <v>0</v>
      </c>
      <c r="Q10" s="157" t="n">
        <v>0</v>
      </c>
      <c r="R10" s="157" t="n">
        <v>0</v>
      </c>
      <c r="S10" s="155" t="n">
        <v>0</v>
      </c>
      <c r="U10" s="158" t="n">
        <v>60</v>
      </c>
      <c r="V10" s="137" t="n">
        <v>111077</v>
      </c>
    </row>
    <row r="11" customFormat="false" ht="15" hidden="false" customHeight="false" outlineLevel="0" collapsed="false">
      <c r="B11" s="0" t="s">
        <v>171</v>
      </c>
      <c r="C11" s="155" t="n">
        <v>0</v>
      </c>
      <c r="D11" s="155" t="n">
        <v>0</v>
      </c>
      <c r="E11" s="156" t="n">
        <f aca="false">$Q11/12</f>
        <v>0</v>
      </c>
      <c r="F11" s="156" t="n">
        <f aca="false">$Q11/12</f>
        <v>0</v>
      </c>
      <c r="G11" s="156" t="n">
        <f aca="false">$Q11/12</f>
        <v>0</v>
      </c>
      <c r="H11" s="156" t="n">
        <f aca="false">$Q11/12</f>
        <v>0</v>
      </c>
      <c r="I11" s="156" t="n">
        <f aca="false">$Q11/12</f>
        <v>0</v>
      </c>
      <c r="J11" s="156" t="n">
        <f aca="false">$Q11/12</f>
        <v>0</v>
      </c>
      <c r="K11" s="156" t="n">
        <f aca="false">$Q11/12</f>
        <v>0</v>
      </c>
      <c r="L11" s="156" t="n">
        <f aca="false">$Q11/12</f>
        <v>0</v>
      </c>
      <c r="M11" s="156" t="n">
        <f aca="false">$Q11/12</f>
        <v>0</v>
      </c>
      <c r="N11" s="156" t="n">
        <f aca="false">$Q11/12</f>
        <v>0</v>
      </c>
      <c r="O11" s="156" t="n">
        <f aca="false">$Q11/12</f>
        <v>0</v>
      </c>
      <c r="P11" s="156" t="n">
        <f aca="false">$Q11/12</f>
        <v>0</v>
      </c>
      <c r="Q11" s="157" t="n">
        <v>0</v>
      </c>
      <c r="R11" s="157" t="n">
        <v>0</v>
      </c>
      <c r="S11" s="155" t="n">
        <v>0</v>
      </c>
      <c r="U11" s="158" t="n">
        <v>62</v>
      </c>
      <c r="V11" s="137" t="n">
        <v>111182</v>
      </c>
    </row>
    <row r="12" customFormat="false" ht="15" hidden="false" customHeight="false" outlineLevel="0" collapsed="false">
      <c r="B12" s="0" t="s">
        <v>172</v>
      </c>
      <c r="C12" s="155" t="n">
        <v>0</v>
      </c>
      <c r="D12" s="155" t="n">
        <v>0</v>
      </c>
      <c r="E12" s="156" t="n">
        <f aca="false">$Q12/12</f>
        <v>0</v>
      </c>
      <c r="F12" s="156" t="n">
        <f aca="false">$Q12/12</f>
        <v>0</v>
      </c>
      <c r="G12" s="156" t="n">
        <f aca="false">$Q12/12</f>
        <v>0</v>
      </c>
      <c r="H12" s="156" t="n">
        <f aca="false">$Q12/12</f>
        <v>0</v>
      </c>
      <c r="I12" s="156" t="n">
        <f aca="false">$Q12/12</f>
        <v>0</v>
      </c>
      <c r="J12" s="156" t="n">
        <f aca="false">$Q12/12</f>
        <v>0</v>
      </c>
      <c r="K12" s="156" t="n">
        <f aca="false">$Q12/12</f>
        <v>0</v>
      </c>
      <c r="L12" s="156" t="n">
        <f aca="false">$Q12/12</f>
        <v>0</v>
      </c>
      <c r="M12" s="156" t="n">
        <f aca="false">$Q12/12</f>
        <v>0</v>
      </c>
      <c r="N12" s="156" t="n">
        <f aca="false">$Q12/12</f>
        <v>0</v>
      </c>
      <c r="O12" s="156" t="n">
        <f aca="false">$Q12/12</f>
        <v>0</v>
      </c>
      <c r="P12" s="156" t="n">
        <f aca="false">$Q12/12</f>
        <v>0</v>
      </c>
      <c r="Q12" s="157" t="n">
        <v>0</v>
      </c>
      <c r="R12" s="157" t="n">
        <v>0</v>
      </c>
      <c r="S12" s="155" t="n">
        <v>0</v>
      </c>
      <c r="U12" s="158" t="n">
        <v>82</v>
      </c>
      <c r="V12" s="137" t="n">
        <v>102276</v>
      </c>
    </row>
    <row r="13" customFormat="false" ht="15" hidden="false" customHeight="false" outlineLevel="0" collapsed="false">
      <c r="B13" s="0" t="s">
        <v>173</v>
      </c>
      <c r="C13" s="155" t="n">
        <v>0</v>
      </c>
      <c r="D13" s="155" t="n">
        <v>0</v>
      </c>
      <c r="E13" s="156" t="n">
        <f aca="false">$Q13/12</f>
        <v>0</v>
      </c>
      <c r="F13" s="156" t="n">
        <f aca="false">$Q13/12</f>
        <v>0</v>
      </c>
      <c r="G13" s="156" t="n">
        <f aca="false">$Q13/12</f>
        <v>0</v>
      </c>
      <c r="H13" s="156" t="n">
        <f aca="false">$Q13/12</f>
        <v>0</v>
      </c>
      <c r="I13" s="156" t="n">
        <f aca="false">$Q13/12</f>
        <v>0</v>
      </c>
      <c r="J13" s="156" t="n">
        <f aca="false">$Q13/12</f>
        <v>0</v>
      </c>
      <c r="K13" s="156" t="n">
        <f aca="false">$Q13/12</f>
        <v>0</v>
      </c>
      <c r="L13" s="156" t="n">
        <f aca="false">$Q13/12</f>
        <v>0</v>
      </c>
      <c r="M13" s="156" t="n">
        <f aca="false">$Q13/12</f>
        <v>0</v>
      </c>
      <c r="N13" s="156" t="n">
        <f aca="false">$Q13/12</f>
        <v>0</v>
      </c>
      <c r="O13" s="156" t="n">
        <f aca="false">$Q13/12</f>
        <v>0</v>
      </c>
      <c r="P13" s="156" t="n">
        <f aca="false">$Q13/12</f>
        <v>0</v>
      </c>
      <c r="Q13" s="157" t="n">
        <v>0</v>
      </c>
      <c r="R13" s="157" t="n">
        <v>0</v>
      </c>
      <c r="S13" s="155" t="n">
        <v>0</v>
      </c>
      <c r="U13" s="158" t="n">
        <v>85</v>
      </c>
      <c r="V13" s="137" t="n">
        <v>111260</v>
      </c>
    </row>
    <row r="14" customFormat="false" ht="15" hidden="false" customHeight="false" outlineLevel="0" collapsed="false">
      <c r="B14" s="0" t="s">
        <v>174</v>
      </c>
      <c r="C14" s="155" t="n">
        <v>0</v>
      </c>
      <c r="D14" s="155" t="n">
        <v>0</v>
      </c>
      <c r="E14" s="156" t="n">
        <f aca="false">$Q14/12</f>
        <v>0</v>
      </c>
      <c r="F14" s="156" t="n">
        <f aca="false">$Q14/12</f>
        <v>0</v>
      </c>
      <c r="G14" s="156" t="n">
        <f aca="false">$Q14/12</f>
        <v>0</v>
      </c>
      <c r="H14" s="156" t="n">
        <f aca="false">$Q14/12</f>
        <v>0</v>
      </c>
      <c r="I14" s="156" t="n">
        <f aca="false">$Q14/12</f>
        <v>0</v>
      </c>
      <c r="J14" s="156" t="n">
        <f aca="false">$Q14/12</f>
        <v>0</v>
      </c>
      <c r="K14" s="156" t="n">
        <f aca="false">$Q14/12</f>
        <v>0</v>
      </c>
      <c r="L14" s="156" t="n">
        <f aca="false">$Q14/12</f>
        <v>0</v>
      </c>
      <c r="M14" s="156" t="n">
        <f aca="false">$Q14/12</f>
        <v>0</v>
      </c>
      <c r="N14" s="156" t="n">
        <f aca="false">$Q14/12</f>
        <v>0</v>
      </c>
      <c r="O14" s="156" t="n">
        <f aca="false">$Q14/12</f>
        <v>0</v>
      </c>
      <c r="P14" s="156" t="n">
        <f aca="false">$Q14/12</f>
        <v>0</v>
      </c>
      <c r="Q14" s="157" t="n">
        <v>0</v>
      </c>
      <c r="R14" s="157" t="n">
        <v>0</v>
      </c>
      <c r="S14" s="155" t="n">
        <v>0</v>
      </c>
      <c r="U14" s="158" t="n">
        <v>105</v>
      </c>
      <c r="V14" s="137" t="n">
        <v>100256</v>
      </c>
    </row>
    <row r="15" customFormat="false" ht="15" hidden="false" customHeight="false" outlineLevel="0" collapsed="false">
      <c r="B15" s="0" t="s">
        <v>175</v>
      </c>
      <c r="C15" s="155" t="n">
        <v>0</v>
      </c>
      <c r="D15" s="155" t="n">
        <v>0</v>
      </c>
      <c r="E15" s="156" t="n">
        <f aca="false">$Q15/12</f>
        <v>0</v>
      </c>
      <c r="F15" s="156" t="n">
        <f aca="false">$Q15/12</f>
        <v>0</v>
      </c>
      <c r="G15" s="156" t="n">
        <f aca="false">$Q15/12</f>
        <v>0</v>
      </c>
      <c r="H15" s="156" t="n">
        <f aca="false">$Q15/12</f>
        <v>0</v>
      </c>
      <c r="I15" s="156" t="n">
        <f aca="false">$Q15/12</f>
        <v>0</v>
      </c>
      <c r="J15" s="156" t="n">
        <f aca="false">$Q15/12</f>
        <v>0</v>
      </c>
      <c r="K15" s="156" t="n">
        <f aca="false">$Q15/12</f>
        <v>0</v>
      </c>
      <c r="L15" s="156" t="n">
        <f aca="false">$Q15/12</f>
        <v>0</v>
      </c>
      <c r="M15" s="156" t="n">
        <f aca="false">$Q15/12</f>
        <v>0</v>
      </c>
      <c r="N15" s="156" t="n">
        <f aca="false">$Q15/12</f>
        <v>0</v>
      </c>
      <c r="O15" s="156" t="n">
        <f aca="false">$Q15/12</f>
        <v>0</v>
      </c>
      <c r="P15" s="156" t="n">
        <f aca="false">$Q15/12</f>
        <v>0</v>
      </c>
      <c r="Q15" s="157" t="n">
        <v>0</v>
      </c>
      <c r="R15" s="157" t="n">
        <v>0</v>
      </c>
      <c r="S15" s="155" t="n">
        <v>0</v>
      </c>
      <c r="U15" s="158" t="n">
        <v>172</v>
      </c>
      <c r="V15" s="137" t="n">
        <v>112128</v>
      </c>
    </row>
    <row r="16" customFormat="false" ht="15" hidden="false" customHeight="false" outlineLevel="0" collapsed="false">
      <c r="B16" s="0" t="s">
        <v>176</v>
      </c>
      <c r="C16" s="155" t="n">
        <v>0</v>
      </c>
      <c r="D16" s="155" t="n">
        <v>0</v>
      </c>
      <c r="E16" s="156" t="n">
        <f aca="false">$Q16/12</f>
        <v>0</v>
      </c>
      <c r="F16" s="156" t="n">
        <f aca="false">$Q16/12</f>
        <v>0</v>
      </c>
      <c r="G16" s="156" t="n">
        <f aca="false">$Q16/12</f>
        <v>0</v>
      </c>
      <c r="H16" s="156" t="n">
        <f aca="false">$Q16/12</f>
        <v>0</v>
      </c>
      <c r="I16" s="156" t="n">
        <f aca="false">$Q16/12</f>
        <v>0</v>
      </c>
      <c r="J16" s="156" t="n">
        <f aca="false">$Q16/12</f>
        <v>0</v>
      </c>
      <c r="K16" s="156" t="n">
        <f aca="false">$Q16/12</f>
        <v>0</v>
      </c>
      <c r="L16" s="156" t="n">
        <f aca="false">$Q16/12</f>
        <v>0</v>
      </c>
      <c r="M16" s="156" t="n">
        <f aca="false">$Q16/12</f>
        <v>0</v>
      </c>
      <c r="N16" s="156" t="n">
        <f aca="false">$Q16/12</f>
        <v>0</v>
      </c>
      <c r="O16" s="156" t="n">
        <f aca="false">$Q16/12</f>
        <v>0</v>
      </c>
      <c r="P16" s="156" t="n">
        <f aca="false">$Q16/12</f>
        <v>0</v>
      </c>
      <c r="Q16" s="157" t="n">
        <v>0</v>
      </c>
      <c r="R16" s="157" t="n">
        <v>0</v>
      </c>
      <c r="S16" s="155" t="n">
        <v>0</v>
      </c>
      <c r="U16" s="158" t="n">
        <v>179</v>
      </c>
      <c r="V16" s="137" t="n">
        <v>111456</v>
      </c>
    </row>
    <row r="17" customFormat="false" ht="15" hidden="false" customHeight="false" outlineLevel="0" collapsed="false">
      <c r="B17" s="0" t="s">
        <v>177</v>
      </c>
      <c r="C17" s="155" t="n">
        <v>0</v>
      </c>
      <c r="D17" s="155" t="n">
        <v>0</v>
      </c>
      <c r="E17" s="156" t="n">
        <f aca="false">$Q17/12</f>
        <v>0</v>
      </c>
      <c r="F17" s="156" t="n">
        <f aca="false">$Q17/12</f>
        <v>0</v>
      </c>
      <c r="G17" s="156" t="n">
        <f aca="false">$Q17/12</f>
        <v>0</v>
      </c>
      <c r="H17" s="156" t="n">
        <f aca="false">$Q17/12</f>
        <v>0</v>
      </c>
      <c r="I17" s="156" t="n">
        <f aca="false">$Q17/12</f>
        <v>0</v>
      </c>
      <c r="J17" s="156" t="n">
        <f aca="false">$Q17/12</f>
        <v>0</v>
      </c>
      <c r="K17" s="156" t="n">
        <f aca="false">$Q17/12</f>
        <v>0</v>
      </c>
      <c r="L17" s="156" t="n">
        <f aca="false">$Q17/12</f>
        <v>0</v>
      </c>
      <c r="M17" s="156" t="n">
        <f aca="false">$Q17/12</f>
        <v>0</v>
      </c>
      <c r="N17" s="156" t="n">
        <f aca="false">$Q17/12</f>
        <v>0</v>
      </c>
      <c r="O17" s="156" t="n">
        <f aca="false">$Q17/12</f>
        <v>0</v>
      </c>
      <c r="P17" s="156" t="n">
        <f aca="false">$Q17/12</f>
        <v>0</v>
      </c>
      <c r="Q17" s="157" t="n">
        <v>0</v>
      </c>
      <c r="R17" s="157" t="n">
        <v>0</v>
      </c>
      <c r="S17" s="155" t="n">
        <v>0</v>
      </c>
      <c r="U17" s="158" t="n">
        <v>366</v>
      </c>
      <c r="V17" s="137" t="n">
        <v>111723</v>
      </c>
    </row>
    <row r="18" customFormat="false" ht="15" hidden="false" customHeight="false" outlineLevel="0" collapsed="false">
      <c r="B18" s="0" t="s">
        <v>178</v>
      </c>
      <c r="C18" s="155" t="n">
        <v>0</v>
      </c>
      <c r="D18" s="155" t="n">
        <v>0</v>
      </c>
      <c r="E18" s="156" t="n">
        <f aca="false">$Q18/12</f>
        <v>0</v>
      </c>
      <c r="F18" s="156" t="n">
        <f aca="false">$Q18/12</f>
        <v>0</v>
      </c>
      <c r="G18" s="156" t="n">
        <f aca="false">$Q18/12</f>
        <v>0</v>
      </c>
      <c r="H18" s="156" t="n">
        <f aca="false">$Q18/12</f>
        <v>0</v>
      </c>
      <c r="I18" s="156" t="n">
        <f aca="false">$Q18/12</f>
        <v>0</v>
      </c>
      <c r="J18" s="156" t="n">
        <f aca="false">$Q18/12</f>
        <v>0</v>
      </c>
      <c r="K18" s="156" t="n">
        <f aca="false">$Q18/12</f>
        <v>0</v>
      </c>
      <c r="L18" s="156" t="n">
        <f aca="false">$Q18/12</f>
        <v>0</v>
      </c>
      <c r="M18" s="156" t="n">
        <f aca="false">$Q18/12</f>
        <v>0</v>
      </c>
      <c r="N18" s="156" t="n">
        <f aca="false">$Q18/12</f>
        <v>0</v>
      </c>
      <c r="O18" s="156" t="n">
        <f aca="false">$Q18/12</f>
        <v>0</v>
      </c>
      <c r="P18" s="156" t="n">
        <f aca="false">$Q18/12</f>
        <v>0</v>
      </c>
      <c r="Q18" s="157" t="n">
        <v>0</v>
      </c>
      <c r="R18" s="157" t="n">
        <v>0</v>
      </c>
      <c r="S18" s="155" t="n">
        <v>0</v>
      </c>
      <c r="U18" s="158" t="n">
        <v>413</v>
      </c>
      <c r="V18" s="137" t="n">
        <v>105717</v>
      </c>
    </row>
    <row r="19" customFormat="false" ht="15" hidden="false" customHeight="false" outlineLevel="0" collapsed="false">
      <c r="B19" s="0" t="s">
        <v>179</v>
      </c>
      <c r="C19" s="155" t="n">
        <v>0</v>
      </c>
      <c r="D19" s="155" t="n">
        <v>0</v>
      </c>
      <c r="E19" s="156" t="n">
        <f aca="false">$Q19/12</f>
        <v>0</v>
      </c>
      <c r="F19" s="156" t="n">
        <f aca="false">$Q19/12</f>
        <v>0</v>
      </c>
      <c r="G19" s="156" t="n">
        <f aca="false">$Q19/12</f>
        <v>0</v>
      </c>
      <c r="H19" s="156" t="n">
        <f aca="false">$Q19/12</f>
        <v>0</v>
      </c>
      <c r="I19" s="156" t="n">
        <f aca="false">$Q19/12</f>
        <v>0</v>
      </c>
      <c r="J19" s="156" t="n">
        <f aca="false">$Q19/12</f>
        <v>0</v>
      </c>
      <c r="K19" s="156" t="n">
        <f aca="false">$Q19/12</f>
        <v>0</v>
      </c>
      <c r="L19" s="156" t="n">
        <f aca="false">$Q19/12</f>
        <v>0</v>
      </c>
      <c r="M19" s="156" t="n">
        <f aca="false">$Q19/12</f>
        <v>0</v>
      </c>
      <c r="N19" s="156" t="n">
        <f aca="false">$Q19/12</f>
        <v>0</v>
      </c>
      <c r="O19" s="156" t="n">
        <f aca="false">$Q19/12</f>
        <v>0</v>
      </c>
      <c r="P19" s="156" t="n">
        <f aca="false">$Q19/12</f>
        <v>0</v>
      </c>
      <c r="Q19" s="157" t="n">
        <v>0</v>
      </c>
      <c r="R19" s="157" t="n">
        <v>0</v>
      </c>
      <c r="S19" s="155" t="n">
        <v>0</v>
      </c>
      <c r="U19" s="158" t="n">
        <v>419</v>
      </c>
      <c r="V19" s="137" t="n">
        <v>106041</v>
      </c>
    </row>
    <row r="20" customFormat="false" ht="15" hidden="false" customHeight="false" outlineLevel="0" collapsed="false">
      <c r="B20" s="0" t="s">
        <v>180</v>
      </c>
      <c r="C20" s="155" t="n">
        <v>0</v>
      </c>
      <c r="D20" s="155" t="n">
        <v>0</v>
      </c>
      <c r="E20" s="156" t="n">
        <f aca="false">$Q20/12</f>
        <v>0</v>
      </c>
      <c r="F20" s="156" t="n">
        <f aca="false">$Q20/12</f>
        <v>0</v>
      </c>
      <c r="G20" s="156" t="n">
        <f aca="false">$Q20/12</f>
        <v>0</v>
      </c>
      <c r="H20" s="156" t="n">
        <f aca="false">$Q20/12</f>
        <v>0</v>
      </c>
      <c r="I20" s="156" t="n">
        <f aca="false">$Q20/12</f>
        <v>0</v>
      </c>
      <c r="J20" s="156" t="n">
        <f aca="false">$Q20/12</f>
        <v>0</v>
      </c>
      <c r="K20" s="156" t="n">
        <f aca="false">$Q20/12</f>
        <v>0</v>
      </c>
      <c r="L20" s="156" t="n">
        <f aca="false">$Q20/12</f>
        <v>0</v>
      </c>
      <c r="M20" s="156" t="n">
        <f aca="false">$Q20/12</f>
        <v>0</v>
      </c>
      <c r="N20" s="156" t="n">
        <f aca="false">$Q20/12</f>
        <v>0</v>
      </c>
      <c r="O20" s="156" t="n">
        <f aca="false">$Q20/12</f>
        <v>0</v>
      </c>
      <c r="P20" s="156" t="n">
        <f aca="false">$Q20/12</f>
        <v>0</v>
      </c>
      <c r="Q20" s="157" t="n">
        <v>0</v>
      </c>
      <c r="R20" s="157" t="n">
        <v>0</v>
      </c>
      <c r="S20" s="155" t="n">
        <v>0</v>
      </c>
      <c r="U20" s="158" t="n">
        <v>436</v>
      </c>
      <c r="V20" s="137" t="n">
        <v>111824</v>
      </c>
    </row>
    <row r="21" customFormat="false" ht="15" hidden="false" customHeight="false" outlineLevel="0" collapsed="false">
      <c r="B21" s="0" t="s">
        <v>181</v>
      </c>
      <c r="C21" s="155" t="n">
        <v>0</v>
      </c>
      <c r="D21" s="155" t="n">
        <v>0</v>
      </c>
      <c r="E21" s="156" t="n">
        <f aca="false">$Q21/12</f>
        <v>0</v>
      </c>
      <c r="F21" s="156" t="n">
        <f aca="false">$Q21/12</f>
        <v>0</v>
      </c>
      <c r="G21" s="156" t="n">
        <f aca="false">$Q21/12</f>
        <v>0</v>
      </c>
      <c r="H21" s="156" t="n">
        <f aca="false">$Q21/12</f>
        <v>0</v>
      </c>
      <c r="I21" s="156" t="n">
        <f aca="false">$Q21/12</f>
        <v>0</v>
      </c>
      <c r="J21" s="156" t="n">
        <f aca="false">$Q21/12</f>
        <v>0</v>
      </c>
      <c r="K21" s="156" t="n">
        <f aca="false">$Q21/12</f>
        <v>0</v>
      </c>
      <c r="L21" s="156" t="n">
        <f aca="false">$Q21/12</f>
        <v>0</v>
      </c>
      <c r="M21" s="156" t="n">
        <f aca="false">$Q21/12</f>
        <v>0</v>
      </c>
      <c r="N21" s="156" t="n">
        <f aca="false">$Q21/12</f>
        <v>0</v>
      </c>
      <c r="O21" s="156" t="n">
        <f aca="false">$Q21/12</f>
        <v>0</v>
      </c>
      <c r="P21" s="156" t="n">
        <f aca="false">$Q21/12</f>
        <v>0</v>
      </c>
      <c r="Q21" s="157" t="n">
        <v>0</v>
      </c>
      <c r="R21" s="157" t="n">
        <v>0</v>
      </c>
      <c r="S21" s="155" t="n">
        <v>0</v>
      </c>
      <c r="U21" s="158" t="n">
        <v>460</v>
      </c>
      <c r="V21" s="137" t="n">
        <v>104515</v>
      </c>
    </row>
    <row r="22" customFormat="false" ht="15" hidden="false" customHeight="false" outlineLevel="0" collapsed="false">
      <c r="B22" s="0" t="s">
        <v>182</v>
      </c>
      <c r="C22" s="155" t="n">
        <v>0</v>
      </c>
      <c r="D22" s="155" t="n">
        <v>0</v>
      </c>
      <c r="E22" s="156" t="n">
        <f aca="false">$Q22/12</f>
        <v>-11240.325</v>
      </c>
      <c r="F22" s="156" t="n">
        <f aca="false">$Q22/12</f>
        <v>-11240.325</v>
      </c>
      <c r="G22" s="156" t="n">
        <f aca="false">$Q22/12</f>
        <v>-11240.325</v>
      </c>
      <c r="H22" s="156" t="n">
        <f aca="false">$Q22/12</f>
        <v>-11240.325</v>
      </c>
      <c r="I22" s="156" t="n">
        <f aca="false">$Q22/12</f>
        <v>-11240.325</v>
      </c>
      <c r="J22" s="156" t="n">
        <f aca="false">$Q22/12</f>
        <v>-11240.325</v>
      </c>
      <c r="K22" s="156" t="n">
        <f aca="false">$Q22/12</f>
        <v>-11240.325</v>
      </c>
      <c r="L22" s="156" t="n">
        <f aca="false">$Q22/12</f>
        <v>-11240.325</v>
      </c>
      <c r="M22" s="156" t="n">
        <f aca="false">$Q22/12</f>
        <v>-11240.325</v>
      </c>
      <c r="N22" s="156" t="n">
        <f aca="false">$Q22/12</f>
        <v>-11240.325</v>
      </c>
      <c r="O22" s="156" t="n">
        <f aca="false">$Q22/12</f>
        <v>-11240.325</v>
      </c>
      <c r="P22" s="156" t="n">
        <f aca="false">$Q22/12</f>
        <v>-11240.325</v>
      </c>
      <c r="Q22" s="157" t="n">
        <f aca="false">-(Q$7)*0.15</f>
        <v>-134883.9</v>
      </c>
      <c r="R22" s="157" t="n">
        <v>0</v>
      </c>
      <c r="S22" s="155" t="n">
        <v>0</v>
      </c>
      <c r="U22" s="158" t="n">
        <v>912</v>
      </c>
      <c r="V22" s="137" t="n">
        <v>100672</v>
      </c>
    </row>
    <row r="23" customFormat="false" ht="15" hidden="false" customHeight="false" outlineLevel="0" collapsed="false">
      <c r="B23" s="0" t="s">
        <v>183</v>
      </c>
      <c r="C23" s="155" t="n">
        <v>0</v>
      </c>
      <c r="D23" s="155" t="n">
        <v>0</v>
      </c>
      <c r="E23" s="156" t="n">
        <f aca="false">$Q23/12</f>
        <v>0</v>
      </c>
      <c r="F23" s="156" t="n">
        <f aca="false">$Q23/12</f>
        <v>0</v>
      </c>
      <c r="G23" s="156" t="n">
        <f aca="false">$Q23/12</f>
        <v>0</v>
      </c>
      <c r="H23" s="156" t="n">
        <f aca="false">$Q23/12</f>
        <v>0</v>
      </c>
      <c r="I23" s="156" t="n">
        <f aca="false">$Q23/12</f>
        <v>0</v>
      </c>
      <c r="J23" s="156" t="n">
        <f aca="false">$Q23/12</f>
        <v>0</v>
      </c>
      <c r="K23" s="156" t="n">
        <f aca="false">$Q23/12</f>
        <v>0</v>
      </c>
      <c r="L23" s="156" t="n">
        <f aca="false">$Q23/12</f>
        <v>0</v>
      </c>
      <c r="M23" s="156" t="n">
        <f aca="false">$Q23/12</f>
        <v>0</v>
      </c>
      <c r="N23" s="156" t="n">
        <f aca="false">$Q23/12</f>
        <v>0</v>
      </c>
      <c r="O23" s="156" t="n">
        <f aca="false">$Q23/12</f>
        <v>0</v>
      </c>
      <c r="P23" s="156" t="n">
        <f aca="false">$Q23/12</f>
        <v>0</v>
      </c>
      <c r="Q23" s="157" t="n">
        <v>0</v>
      </c>
      <c r="R23" s="157" t="n">
        <v>0</v>
      </c>
      <c r="S23" s="155" t="n">
        <v>0</v>
      </c>
      <c r="U23" s="158" t="n">
        <v>969</v>
      </c>
      <c r="V23" s="137" t="n">
        <v>106196</v>
      </c>
    </row>
    <row r="24" customFormat="false" ht="15" hidden="false" customHeight="false" outlineLevel="0" collapsed="false">
      <c r="B24" s="0" t="s">
        <v>184</v>
      </c>
      <c r="C24" s="155" t="n">
        <v>0</v>
      </c>
      <c r="D24" s="155" t="n">
        <v>0</v>
      </c>
      <c r="E24" s="156" t="n">
        <f aca="false">$Q24/12</f>
        <v>-11240.325</v>
      </c>
      <c r="F24" s="156" t="n">
        <f aca="false">$Q24/12</f>
        <v>-11240.325</v>
      </c>
      <c r="G24" s="156" t="n">
        <f aca="false">$Q24/12</f>
        <v>-11240.325</v>
      </c>
      <c r="H24" s="156" t="n">
        <f aca="false">$Q24/12</f>
        <v>-11240.325</v>
      </c>
      <c r="I24" s="156" t="n">
        <f aca="false">$Q24/12</f>
        <v>-11240.325</v>
      </c>
      <c r="J24" s="156" t="n">
        <f aca="false">$Q24/12</f>
        <v>-11240.325</v>
      </c>
      <c r="K24" s="156" t="n">
        <f aca="false">$Q24/12</f>
        <v>-11240.325</v>
      </c>
      <c r="L24" s="156" t="n">
        <f aca="false">$Q24/12</f>
        <v>-11240.325</v>
      </c>
      <c r="M24" s="156" t="n">
        <f aca="false">$Q24/12</f>
        <v>-11240.325</v>
      </c>
      <c r="N24" s="156" t="n">
        <f aca="false">$Q24/12</f>
        <v>-11240.325</v>
      </c>
      <c r="O24" s="156" t="n">
        <f aca="false">$Q24/12</f>
        <v>-11240.325</v>
      </c>
      <c r="P24" s="156" t="n">
        <f aca="false">$Q24/12</f>
        <v>-11240.325</v>
      </c>
      <c r="Q24" s="157" t="n">
        <f aca="false">-(Q$7)*0.15</f>
        <v>-134883.9</v>
      </c>
      <c r="R24" s="157" t="n">
        <v>0</v>
      </c>
      <c r="S24" s="155" t="n">
        <v>0</v>
      </c>
      <c r="U24" s="158" t="n">
        <v>985</v>
      </c>
      <c r="V24" s="137" t="n">
        <v>105285</v>
      </c>
    </row>
    <row r="25" customFormat="false" ht="15" hidden="false" customHeight="false" outlineLevel="0" collapsed="false">
      <c r="B25" s="0" t="s">
        <v>185</v>
      </c>
      <c r="C25" s="155" t="n">
        <v>0</v>
      </c>
      <c r="D25" s="155" t="n">
        <v>0</v>
      </c>
      <c r="E25" s="156" t="n">
        <f aca="false">$Q25/12</f>
        <v>0</v>
      </c>
      <c r="F25" s="156" t="n">
        <f aca="false">$Q25/12</f>
        <v>0</v>
      </c>
      <c r="G25" s="156" t="n">
        <f aca="false">$Q25/12</f>
        <v>0</v>
      </c>
      <c r="H25" s="156" t="n">
        <f aca="false">$Q25/12</f>
        <v>0</v>
      </c>
      <c r="I25" s="156" t="n">
        <f aca="false">$Q25/12</f>
        <v>0</v>
      </c>
      <c r="J25" s="156" t="n">
        <f aca="false">$Q25/12</f>
        <v>0</v>
      </c>
      <c r="K25" s="156" t="n">
        <f aca="false">$Q25/12</f>
        <v>0</v>
      </c>
      <c r="L25" s="156" t="n">
        <f aca="false">$Q25/12</f>
        <v>0</v>
      </c>
      <c r="M25" s="156" t="n">
        <f aca="false">$Q25/12</f>
        <v>0</v>
      </c>
      <c r="N25" s="156" t="n">
        <f aca="false">$Q25/12</f>
        <v>0</v>
      </c>
      <c r="O25" s="156" t="n">
        <f aca="false">$Q25/12</f>
        <v>0</v>
      </c>
      <c r="P25" s="156" t="n">
        <f aca="false">$Q25/12</f>
        <v>0</v>
      </c>
      <c r="Q25" s="157" t="n">
        <v>0</v>
      </c>
      <c r="R25" s="157" t="n">
        <v>0</v>
      </c>
      <c r="S25" s="155" t="n">
        <v>0</v>
      </c>
      <c r="U25" s="158" t="s">
        <v>186</v>
      </c>
      <c r="V25" s="137" t="n">
        <v>104151</v>
      </c>
    </row>
    <row r="26" customFormat="false" ht="15" hidden="false" customHeight="false" outlineLevel="0" collapsed="false">
      <c r="B26" s="0" t="s">
        <v>187</v>
      </c>
      <c r="C26" s="155" t="n">
        <v>0</v>
      </c>
      <c r="D26" s="155" t="n">
        <v>0</v>
      </c>
      <c r="E26" s="156" t="n">
        <f aca="false">$Q26/12</f>
        <v>0</v>
      </c>
      <c r="F26" s="156" t="n">
        <f aca="false">$Q26/12</f>
        <v>0</v>
      </c>
      <c r="G26" s="156" t="n">
        <f aca="false">$Q26/12</f>
        <v>0</v>
      </c>
      <c r="H26" s="156" t="n">
        <f aca="false">$Q26/12</f>
        <v>0</v>
      </c>
      <c r="I26" s="156" t="n">
        <f aca="false">$Q26/12</f>
        <v>0</v>
      </c>
      <c r="J26" s="156" t="n">
        <f aca="false">$Q26/12</f>
        <v>0</v>
      </c>
      <c r="K26" s="156" t="n">
        <f aca="false">$Q26/12</f>
        <v>0</v>
      </c>
      <c r="L26" s="156" t="n">
        <f aca="false">$Q26/12</f>
        <v>0</v>
      </c>
      <c r="M26" s="156" t="n">
        <f aca="false">$Q26/12</f>
        <v>0</v>
      </c>
      <c r="N26" s="156" t="n">
        <f aca="false">$Q26/12</f>
        <v>0</v>
      </c>
      <c r="O26" s="156" t="n">
        <f aca="false">$Q26/12</f>
        <v>0</v>
      </c>
      <c r="P26" s="156" t="n">
        <f aca="false">$Q26/12</f>
        <v>0</v>
      </c>
      <c r="Q26" s="157" t="n">
        <v>0</v>
      </c>
      <c r="R26" s="157" t="n">
        <v>0</v>
      </c>
      <c r="S26" s="155" t="n">
        <v>0</v>
      </c>
      <c r="U26" s="158" t="s">
        <v>188</v>
      </c>
      <c r="V26" s="137" t="n">
        <v>107575</v>
      </c>
    </row>
    <row r="27" customFormat="false" ht="15" hidden="false" customHeight="false" outlineLevel="0" collapsed="false">
      <c r="B27" s="0" t="s">
        <v>189</v>
      </c>
      <c r="C27" s="155" t="n">
        <v>0</v>
      </c>
      <c r="D27" s="155" t="n">
        <v>0</v>
      </c>
      <c r="E27" s="156" t="n">
        <f aca="false">$Q27/12</f>
        <v>-7493.55</v>
      </c>
      <c r="F27" s="156" t="n">
        <f aca="false">$Q27/12</f>
        <v>-7493.55</v>
      </c>
      <c r="G27" s="156" t="n">
        <f aca="false">$Q27/12</f>
        <v>-7493.55</v>
      </c>
      <c r="H27" s="156" t="n">
        <f aca="false">$Q27/12</f>
        <v>-7493.55</v>
      </c>
      <c r="I27" s="156" t="n">
        <f aca="false">$Q27/12</f>
        <v>-7493.55</v>
      </c>
      <c r="J27" s="156" t="n">
        <f aca="false">$Q27/12</f>
        <v>-7493.55</v>
      </c>
      <c r="K27" s="156" t="n">
        <f aca="false">$Q27/12</f>
        <v>-7493.55</v>
      </c>
      <c r="L27" s="156" t="n">
        <f aca="false">$Q27/12</f>
        <v>-7493.55</v>
      </c>
      <c r="M27" s="156" t="n">
        <f aca="false">$Q27/12</f>
        <v>-7493.55</v>
      </c>
      <c r="N27" s="156" t="n">
        <f aca="false">$Q27/12</f>
        <v>-7493.55</v>
      </c>
      <c r="O27" s="156" t="n">
        <f aca="false">$Q27/12</f>
        <v>-7493.55</v>
      </c>
      <c r="P27" s="156" t="n">
        <f aca="false">$Q27/12</f>
        <v>-7493.55</v>
      </c>
      <c r="Q27" s="157" t="n">
        <f aca="false">-(Q$7)*0.1</f>
        <v>-89922.6</v>
      </c>
      <c r="R27" s="157" t="n">
        <v>0</v>
      </c>
      <c r="S27" s="155" t="n">
        <v>0</v>
      </c>
      <c r="U27" s="158" t="s">
        <v>190</v>
      </c>
      <c r="V27" s="137" t="n">
        <v>100290</v>
      </c>
    </row>
    <row r="28" customFormat="false" ht="15" hidden="false" customHeight="false" outlineLevel="0" collapsed="false">
      <c r="B28" s="0" t="s">
        <v>191</v>
      </c>
      <c r="C28" s="155" t="n">
        <v>0</v>
      </c>
      <c r="D28" s="155" t="n">
        <v>0</v>
      </c>
      <c r="E28" s="156" t="n">
        <f aca="false">$Q28/12</f>
        <v>0</v>
      </c>
      <c r="F28" s="156" t="n">
        <f aca="false">$Q28/12</f>
        <v>0</v>
      </c>
      <c r="G28" s="156" t="n">
        <f aca="false">$Q28/12</f>
        <v>0</v>
      </c>
      <c r="H28" s="156" t="n">
        <f aca="false">$Q28/12</f>
        <v>0</v>
      </c>
      <c r="I28" s="156" t="n">
        <f aca="false">$Q28/12</f>
        <v>0</v>
      </c>
      <c r="J28" s="156" t="n">
        <f aca="false">$Q28/12</f>
        <v>0</v>
      </c>
      <c r="K28" s="156" t="n">
        <f aca="false">$Q28/12</f>
        <v>0</v>
      </c>
      <c r="L28" s="156" t="n">
        <f aca="false">$Q28/12</f>
        <v>0</v>
      </c>
      <c r="M28" s="156" t="n">
        <f aca="false">$Q28/12</f>
        <v>0</v>
      </c>
      <c r="N28" s="156" t="n">
        <f aca="false">$Q28/12</f>
        <v>0</v>
      </c>
      <c r="O28" s="156" t="n">
        <f aca="false">$Q28/12</f>
        <v>0</v>
      </c>
      <c r="P28" s="156" t="n">
        <f aca="false">$Q28/12</f>
        <v>0</v>
      </c>
      <c r="Q28" s="157" t="n">
        <v>0</v>
      </c>
      <c r="R28" s="157" t="n">
        <v>0</v>
      </c>
      <c r="S28" s="155" t="n">
        <v>0</v>
      </c>
      <c r="U28" s="158" t="s">
        <v>192</v>
      </c>
      <c r="V28" s="137" t="n">
        <v>102055</v>
      </c>
    </row>
    <row r="29" customFormat="false" ht="15" hidden="false" customHeight="false" outlineLevel="0" collapsed="false">
      <c r="B29" s="0" t="s">
        <v>193</v>
      </c>
      <c r="C29" s="155" t="n">
        <v>0</v>
      </c>
      <c r="D29" s="155" t="n">
        <v>0</v>
      </c>
      <c r="E29" s="156" t="n">
        <f aca="false">$Q29/12</f>
        <v>-26227.425</v>
      </c>
      <c r="F29" s="156" t="n">
        <f aca="false">$Q29/12</f>
        <v>-26227.425</v>
      </c>
      <c r="G29" s="156" t="n">
        <f aca="false">$Q29/12</f>
        <v>-26227.425</v>
      </c>
      <c r="H29" s="156" t="n">
        <f aca="false">$Q29/12</f>
        <v>-26227.425</v>
      </c>
      <c r="I29" s="156" t="n">
        <f aca="false">$Q29/12</f>
        <v>-26227.425</v>
      </c>
      <c r="J29" s="156" t="n">
        <f aca="false">$Q29/12</f>
        <v>-26227.425</v>
      </c>
      <c r="K29" s="156" t="n">
        <f aca="false">$Q29/12</f>
        <v>-26227.425</v>
      </c>
      <c r="L29" s="156" t="n">
        <f aca="false">$Q29/12</f>
        <v>-26227.425</v>
      </c>
      <c r="M29" s="156" t="n">
        <f aca="false">$Q29/12</f>
        <v>-26227.425</v>
      </c>
      <c r="N29" s="156" t="n">
        <f aca="false">$Q29/12</f>
        <v>-26227.425</v>
      </c>
      <c r="O29" s="156" t="n">
        <f aca="false">$Q29/12</f>
        <v>-26227.425</v>
      </c>
      <c r="P29" s="156" t="n">
        <f aca="false">$Q29/12</f>
        <v>-26227.425</v>
      </c>
      <c r="Q29" s="157" t="n">
        <f aca="false">-(Q$7)*0.35</f>
        <v>-314729.1</v>
      </c>
      <c r="R29" s="157" t="n">
        <v>0</v>
      </c>
      <c r="S29" s="155" t="n">
        <v>0</v>
      </c>
      <c r="U29" s="158" t="s">
        <v>194</v>
      </c>
      <c r="V29" s="137" t="n">
        <v>102564</v>
      </c>
    </row>
    <row r="30" customFormat="false" ht="15" hidden="false" customHeight="false" outlineLevel="0" collapsed="false">
      <c r="B30" s="0" t="s">
        <v>195</v>
      </c>
      <c r="C30" s="155" t="n">
        <v>0</v>
      </c>
      <c r="D30" s="155" t="n">
        <v>0</v>
      </c>
      <c r="E30" s="156" t="n">
        <f aca="false">$Q30/12</f>
        <v>-7493.55</v>
      </c>
      <c r="F30" s="156" t="n">
        <f aca="false">$Q30/12</f>
        <v>-7493.55</v>
      </c>
      <c r="G30" s="156" t="n">
        <f aca="false">$Q30/12</f>
        <v>-7493.55</v>
      </c>
      <c r="H30" s="156" t="n">
        <f aca="false">$Q30/12</f>
        <v>-7493.55</v>
      </c>
      <c r="I30" s="156" t="n">
        <f aca="false">$Q30/12</f>
        <v>-7493.55</v>
      </c>
      <c r="J30" s="156" t="n">
        <f aca="false">$Q30/12</f>
        <v>-7493.55</v>
      </c>
      <c r="K30" s="156" t="n">
        <f aca="false">$Q30/12</f>
        <v>-7493.55</v>
      </c>
      <c r="L30" s="156" t="n">
        <f aca="false">$Q30/12</f>
        <v>-7493.55</v>
      </c>
      <c r="M30" s="156" t="n">
        <f aca="false">$Q30/12</f>
        <v>-7493.55</v>
      </c>
      <c r="N30" s="156" t="n">
        <f aca="false">$Q30/12</f>
        <v>-7493.55</v>
      </c>
      <c r="O30" s="156" t="n">
        <f aca="false">$Q30/12</f>
        <v>-7493.55</v>
      </c>
      <c r="P30" s="156" t="n">
        <f aca="false">$Q30/12</f>
        <v>-7493.55</v>
      </c>
      <c r="Q30" s="157" t="n">
        <f aca="false">-(Q$7)*0.1</f>
        <v>-89922.6</v>
      </c>
      <c r="R30" s="157" t="n">
        <v>0</v>
      </c>
      <c r="S30" s="155" t="n">
        <v>0</v>
      </c>
      <c r="U30" s="158" t="s">
        <v>196</v>
      </c>
      <c r="V30" s="137" t="n">
        <v>102247</v>
      </c>
    </row>
    <row r="31" customFormat="false" ht="15" hidden="false" customHeight="false" outlineLevel="0" collapsed="false">
      <c r="B31" s="0" t="s">
        <v>197</v>
      </c>
      <c r="C31" s="155" t="n">
        <v>0</v>
      </c>
      <c r="D31" s="155" t="n">
        <v>0</v>
      </c>
      <c r="E31" s="156" t="n">
        <f aca="false">$Q31/12</f>
        <v>0</v>
      </c>
      <c r="F31" s="156" t="n">
        <f aca="false">$Q31/12</f>
        <v>0</v>
      </c>
      <c r="G31" s="156" t="n">
        <f aca="false">$Q31/12</f>
        <v>0</v>
      </c>
      <c r="H31" s="156" t="n">
        <f aca="false">$Q31/12</f>
        <v>0</v>
      </c>
      <c r="I31" s="156" t="n">
        <f aca="false">$Q31/12</f>
        <v>0</v>
      </c>
      <c r="J31" s="156" t="n">
        <f aca="false">$Q31/12</f>
        <v>0</v>
      </c>
      <c r="K31" s="156" t="n">
        <f aca="false">$Q31/12</f>
        <v>0</v>
      </c>
      <c r="L31" s="156" t="n">
        <f aca="false">$Q31/12</f>
        <v>0</v>
      </c>
      <c r="M31" s="156" t="n">
        <f aca="false">$Q31/12</f>
        <v>0</v>
      </c>
      <c r="N31" s="156" t="n">
        <f aca="false">$Q31/12</f>
        <v>0</v>
      </c>
      <c r="O31" s="156" t="n">
        <f aca="false">$Q31/12</f>
        <v>0</v>
      </c>
      <c r="P31" s="156" t="n">
        <f aca="false">$Q31/12</f>
        <v>0</v>
      </c>
      <c r="Q31" s="157" t="n">
        <v>0</v>
      </c>
      <c r="R31" s="157" t="n">
        <v>0</v>
      </c>
      <c r="S31" s="155" t="n">
        <v>0</v>
      </c>
      <c r="U31" s="158" t="s">
        <v>198</v>
      </c>
      <c r="V31" s="137" t="n">
        <v>102352</v>
      </c>
    </row>
    <row r="32" customFormat="false" ht="15" hidden="false" customHeight="false" outlineLevel="0" collapsed="false">
      <c r="B32" s="0" t="s">
        <v>199</v>
      </c>
      <c r="C32" s="155" t="n">
        <v>0</v>
      </c>
      <c r="D32" s="155" t="n">
        <v>0</v>
      </c>
      <c r="E32" s="156" t="n">
        <f aca="false">$Q32/12</f>
        <v>-11240.325</v>
      </c>
      <c r="F32" s="156" t="n">
        <f aca="false">$Q32/12</f>
        <v>-11240.325</v>
      </c>
      <c r="G32" s="156" t="n">
        <f aca="false">$Q32/12</f>
        <v>-11240.325</v>
      </c>
      <c r="H32" s="156" t="n">
        <f aca="false">$Q32/12</f>
        <v>-11240.325</v>
      </c>
      <c r="I32" s="156" t="n">
        <f aca="false">$Q32/12</f>
        <v>-11240.325</v>
      </c>
      <c r="J32" s="156" t="n">
        <f aca="false">$Q32/12</f>
        <v>-11240.325</v>
      </c>
      <c r="K32" s="156" t="n">
        <f aca="false">$Q32/12</f>
        <v>-11240.325</v>
      </c>
      <c r="L32" s="156" t="n">
        <f aca="false">$Q32/12</f>
        <v>-11240.325</v>
      </c>
      <c r="M32" s="156" t="n">
        <f aca="false">$Q32/12</f>
        <v>-11240.325</v>
      </c>
      <c r="N32" s="156" t="n">
        <f aca="false">$Q32/12</f>
        <v>-11240.325</v>
      </c>
      <c r="O32" s="156" t="n">
        <f aca="false">$Q32/12</f>
        <v>-11240.325</v>
      </c>
      <c r="P32" s="156" t="n">
        <f aca="false">$Q32/12</f>
        <v>-11240.325</v>
      </c>
      <c r="Q32" s="157" t="n">
        <f aca="false">-(Q$7)*0.15</f>
        <v>-134883.9</v>
      </c>
      <c r="R32" s="157" t="n">
        <v>0</v>
      </c>
      <c r="S32" s="155" t="n">
        <v>0</v>
      </c>
      <c r="U32" s="158" t="s">
        <v>200</v>
      </c>
      <c r="V32" s="137" t="n">
        <v>102183</v>
      </c>
    </row>
    <row r="33" customFormat="false" ht="15" hidden="false" customHeight="false" outlineLevel="0" collapsed="false">
      <c r="C33" s="155" t="n">
        <v>0</v>
      </c>
      <c r="D33" s="155" t="n">
        <v>0</v>
      </c>
      <c r="F33" s="159"/>
      <c r="P33" s="109"/>
      <c r="Q33" s="157" t="n">
        <v>0</v>
      </c>
      <c r="R33" s="157" t="n">
        <v>0</v>
      </c>
      <c r="S33" s="155" t="n">
        <v>0</v>
      </c>
      <c r="U33" s="160"/>
    </row>
    <row r="34" customFormat="false" ht="15.75" hidden="false" customHeight="false" outlineLevel="0" collapsed="false">
      <c r="A34" s="9" t="s">
        <v>201</v>
      </c>
      <c r="C34" s="161" t="n">
        <f aca="false">SUM(C10:C33)</f>
        <v>0</v>
      </c>
      <c r="D34" s="161" t="n">
        <f aca="false">SUM(D10:D33)</f>
        <v>0</v>
      </c>
      <c r="E34" s="115" t="n">
        <f aca="false">SUM(E10:E33)</f>
        <v>-74935.5</v>
      </c>
      <c r="F34" s="115" t="n">
        <f aca="false">SUM(F10:F33)</f>
        <v>-74935.5</v>
      </c>
      <c r="G34" s="115" t="n">
        <f aca="false">SUM(G10:G33)</f>
        <v>-74935.5</v>
      </c>
      <c r="H34" s="115" t="n">
        <f aca="false">SUM(H10:H33)</f>
        <v>-74935.5</v>
      </c>
      <c r="I34" s="115" t="n">
        <f aca="false">SUM(I10:I33)</f>
        <v>-74935.5</v>
      </c>
      <c r="J34" s="115" t="n">
        <f aca="false">SUM(J10:J33)</f>
        <v>-74935.5</v>
      </c>
      <c r="K34" s="115" t="n">
        <f aca="false">SUM(K10:K33)</f>
        <v>-74935.5</v>
      </c>
      <c r="L34" s="115" t="n">
        <f aca="false">SUM(L10:L33)</f>
        <v>-74935.5</v>
      </c>
      <c r="M34" s="115" t="n">
        <f aca="false">SUM(M10:M33)</f>
        <v>-74935.5</v>
      </c>
      <c r="N34" s="115" t="n">
        <f aca="false">SUM(N10:N33)</f>
        <v>-74935.5</v>
      </c>
      <c r="O34" s="115" t="n">
        <f aca="false">SUM(O10:O33)</f>
        <v>-74935.5</v>
      </c>
      <c r="P34" s="115" t="n">
        <f aca="false">SUM(P10:P33)</f>
        <v>-74935.5</v>
      </c>
      <c r="Q34" s="162" t="n">
        <f aca="false">SUM(Q10:Q33)</f>
        <v>-899226</v>
      </c>
      <c r="R34" s="162" t="n">
        <f aca="false">SUM(R10:R33)</f>
        <v>0</v>
      </c>
      <c r="S34" s="161" t="n">
        <f aca="false">SUM(S10:S33)</f>
        <v>0</v>
      </c>
    </row>
    <row r="35" customFormat="false" ht="15" hidden="false" customHeight="false" outlineLevel="0" collapsed="false">
      <c r="A35" s="163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6"/>
      <c r="V35" s="164"/>
    </row>
    <row r="36" customFormat="false" ht="16.5" hidden="false" customHeight="false" outlineLevel="0" collapsed="false">
      <c r="A36" s="165" t="s">
        <v>202</v>
      </c>
      <c r="C36" s="166" t="n">
        <f aca="false">ROUND(+C7+C34,0)</f>
        <v>1186102</v>
      </c>
      <c r="D36" s="166" t="n">
        <f aca="false">ROUND(+D7+D34,0)</f>
        <v>806893</v>
      </c>
      <c r="E36" s="167" t="n">
        <f aca="false">ROUND(+E7+E34,0)</f>
        <v>-5333</v>
      </c>
      <c r="F36" s="167" t="n">
        <f aca="false">ROUND(+F7+F34,0)</f>
        <v>-1973</v>
      </c>
      <c r="G36" s="167" t="n">
        <f aca="false">ROUND(+G7+G34,0)</f>
        <v>-3973</v>
      </c>
      <c r="H36" s="167" t="n">
        <f aca="false">ROUND(+H7+H34,0)</f>
        <v>-973</v>
      </c>
      <c r="I36" s="167" t="n">
        <f aca="false">ROUND(+I7+I34,0)</f>
        <v>-2471</v>
      </c>
      <c r="J36" s="167" t="n">
        <f aca="false">ROUND(+J7+J34,0)</f>
        <v>-2471</v>
      </c>
      <c r="K36" s="167" t="n">
        <f aca="false">ROUND(+K7+K34,0)</f>
        <v>-3386</v>
      </c>
      <c r="L36" s="167" t="n">
        <f aca="false">ROUND(+L7+L34,0)</f>
        <v>-3386</v>
      </c>
      <c r="M36" s="167" t="n">
        <f aca="false">ROUND(+M7+M34,0)</f>
        <v>2241</v>
      </c>
      <c r="N36" s="167" t="n">
        <f aca="false">ROUND(+N7+N34,0)</f>
        <v>2241</v>
      </c>
      <c r="O36" s="167" t="n">
        <f aca="false">ROUND(+O7+O34,0)</f>
        <v>3741</v>
      </c>
      <c r="P36" s="167" t="n">
        <f aca="false">ROUND(+P7+P34,0)</f>
        <v>741</v>
      </c>
      <c r="Q36" s="168" t="n">
        <f aca="false">ROUND(+Q7+Q34,0)</f>
        <v>0</v>
      </c>
      <c r="R36" s="168" t="n">
        <f aca="false">ROUND(+R7+R34,0)</f>
        <v>924358</v>
      </c>
      <c r="S36" s="166" t="n">
        <f aca="false">ROUND(+S7+S34,0)</f>
        <v>966359</v>
      </c>
    </row>
    <row r="37" customFormat="false" ht="15.75" hidden="false" customHeight="false" outlineLevel="0" collapsed="false">
      <c r="A37" s="169"/>
    </row>
    <row r="38" customFormat="false" ht="15.75" hidden="false" customHeight="false" outlineLevel="0" collapsed="false">
      <c r="A38" s="101" t="s">
        <v>203</v>
      </c>
    </row>
    <row r="40" customFormat="false" ht="15" hidden="false" customHeight="false" outlineLevel="0" collapsed="false">
      <c r="B40" s="170" t="s">
        <v>204</v>
      </c>
    </row>
    <row r="45" customFormat="false" ht="15.75" hidden="false" customHeight="false" outlineLevel="0" collapsed="false">
      <c r="A45" s="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98"/>
      <c r="V45" s="172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F29" activeCellId="0" sqref="F29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1" width="5.99"/>
    <col collapsed="false" customWidth="true" hidden="false" outlineLevel="0" max="2" min="2" style="171" width="21.21"/>
    <col collapsed="false" customWidth="true" hidden="false" outlineLevel="0" max="3" min="3" style="171" width="4.21"/>
    <col collapsed="false" customWidth="false" hidden="false" outlineLevel="0" max="4" min="4" style="171" width="8.65"/>
    <col collapsed="false" customWidth="true" hidden="false" outlineLevel="0" max="5" min="5" style="171" width="2.77"/>
    <col collapsed="false" customWidth="false" hidden="false" outlineLevel="0" max="6" min="6" style="171" width="8.65"/>
    <col collapsed="false" customWidth="true" hidden="false" outlineLevel="0" max="7" min="7" style="156" width="3.32"/>
    <col collapsed="false" customWidth="false" hidden="false" outlineLevel="0" max="8" min="8" style="171" width="8.65"/>
    <col collapsed="false" customWidth="true" hidden="false" outlineLevel="0" max="9" min="9" style="171" width="2.77"/>
    <col collapsed="false" customWidth="false" hidden="true" outlineLevel="0" max="10" min="10" style="171" width="8.65"/>
    <col collapsed="false" customWidth="true" hidden="true" outlineLevel="0" max="11" min="11" style="171" width="2.77"/>
    <col collapsed="false" customWidth="false" hidden="true" outlineLevel="0" max="12" min="12" style="171" width="8.65"/>
    <col collapsed="false" customWidth="false" hidden="false" outlineLevel="0" max="257" min="13" style="171" width="8.65"/>
  </cols>
  <sheetData>
    <row r="1" customFormat="false" ht="15" hidden="false" customHeight="false" outlineLevel="0" collapsed="false">
      <c r="A1" s="173" t="n">
        <f aca="false">Instructions!F3</f>
        <v>11</v>
      </c>
      <c r="B1" s="174" t="str">
        <f aca="false">Instructions!F4</f>
        <v>100233</v>
      </c>
    </row>
    <row r="2" customFormat="false" ht="18" hidden="false" customHeight="false" outlineLevel="0" collapsed="false">
      <c r="A2" s="175"/>
      <c r="B2" s="98"/>
      <c r="C2" s="98"/>
      <c r="D2" s="98"/>
      <c r="E2" s="98"/>
      <c r="F2" s="98"/>
      <c r="G2" s="176"/>
      <c r="H2" s="98"/>
      <c r="I2" s="98"/>
      <c r="J2" s="98"/>
      <c r="K2" s="98"/>
      <c r="L2" s="98"/>
    </row>
    <row r="3" customFormat="false" ht="18" hidden="false" customHeight="false" outlineLevel="0" collapsed="false">
      <c r="A3" s="177" t="str">
        <f aca="false">Instructions!F5</f>
        <v>Global Finance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customFormat="false" ht="18" hidden="false" customHeight="false" outlineLevel="0" collapsed="false">
      <c r="A4" s="177" t="s">
        <v>205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7" t="s">
        <v>206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8" t="s">
        <v>207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6"/>
      <c r="H7" s="98" t="s">
        <v>208</v>
      </c>
    </row>
    <row r="8" customFormat="false" ht="15" hidden="false" customHeight="false" outlineLevel="0" collapsed="false">
      <c r="D8" s="171" t="s">
        <v>209</v>
      </c>
      <c r="H8" s="98" t="s">
        <v>210</v>
      </c>
    </row>
    <row r="9" customFormat="false" ht="15" hidden="false" customHeight="false" outlineLevel="0" collapsed="false">
      <c r="D9" s="179" t="n">
        <v>2000</v>
      </c>
      <c r="E9" s="179"/>
      <c r="F9" s="179" t="n">
        <v>2000</v>
      </c>
      <c r="G9" s="180"/>
      <c r="H9" s="181" t="s">
        <v>211</v>
      </c>
      <c r="I9" s="181"/>
      <c r="J9" s="181"/>
      <c r="K9" s="181"/>
      <c r="L9" s="181"/>
    </row>
    <row r="10" customFormat="false" ht="15" hidden="false" customHeight="false" outlineLevel="0" collapsed="false">
      <c r="A10" s="182"/>
      <c r="B10" s="182" t="s">
        <v>212</v>
      </c>
      <c r="D10" s="181" t="s">
        <v>22</v>
      </c>
      <c r="E10" s="181"/>
      <c r="F10" s="181" t="s">
        <v>23</v>
      </c>
      <c r="G10" s="180"/>
      <c r="H10" s="181" t="n">
        <v>2001</v>
      </c>
      <c r="I10" s="181"/>
      <c r="J10" s="181" t="n">
        <v>2002</v>
      </c>
      <c r="K10" s="181"/>
      <c r="L10" s="181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1" t="s">
        <v>213</v>
      </c>
      <c r="D12" s="183" t="n">
        <f aca="false">ROUND(+Detail!C24/1000,0)</f>
        <v>568</v>
      </c>
      <c r="E12" s="183"/>
      <c r="F12" s="183" t="n">
        <f aca="false">ROUND(+Detail!D24/1000,0)</f>
        <v>346</v>
      </c>
      <c r="G12" s="184"/>
      <c r="H12" s="183" t="n">
        <f aca="false">ROUND(+Detail!Q24/1000,0)</f>
        <v>327</v>
      </c>
      <c r="I12" s="183"/>
      <c r="J12" s="183" t="n">
        <f aca="false">ROUND(+Detail!R24/1000,0)</f>
        <v>325</v>
      </c>
      <c r="K12" s="183"/>
      <c r="L12" s="183" t="n">
        <f aca="false">ROUND(+Detail!S24/1000,0)</f>
        <v>338</v>
      </c>
    </row>
    <row r="13" customFormat="false" ht="15" hidden="false" customHeight="false" outlineLevel="0" collapsed="false">
      <c r="A13" s="171" t="s">
        <v>214</v>
      </c>
      <c r="D13" s="183" t="n">
        <f aca="false">ROUND(+Detail!C65/1000,0)</f>
        <v>288</v>
      </c>
      <c r="E13" s="183"/>
      <c r="F13" s="183" t="n">
        <f aca="false">ROUND(+Detail!D65/1000,0)</f>
        <v>201</v>
      </c>
      <c r="G13" s="184"/>
      <c r="H13" s="183" t="n">
        <f aca="false">ROUND(+Detail!Q65/1000,0)</f>
        <v>214</v>
      </c>
      <c r="I13" s="183"/>
      <c r="J13" s="183" t="n">
        <f aca="false">ROUND(+Detail!R65/1000,0)</f>
        <v>225</v>
      </c>
      <c r="K13" s="183"/>
      <c r="L13" s="183" t="n">
        <f aca="false">ROUND(+Detail!S65/1000,0)</f>
        <v>236</v>
      </c>
    </row>
    <row r="14" customFormat="false" ht="15" hidden="false" customHeight="false" outlineLevel="0" collapsed="false">
      <c r="A14" s="171" t="s">
        <v>215</v>
      </c>
    </row>
    <row r="15" customFormat="false" ht="15" hidden="false" customHeight="false" outlineLevel="0" collapsed="false">
      <c r="A15" s="171" t="s">
        <v>216</v>
      </c>
      <c r="D15" s="183" t="n">
        <f aca="false">ROUND(+Detail!C155/1000,0)</f>
        <v>15</v>
      </c>
      <c r="E15" s="183"/>
      <c r="F15" s="183" t="n">
        <f aca="false">ROUND(+Detail!D155/1000,0)</f>
        <v>7</v>
      </c>
      <c r="G15" s="184"/>
      <c r="H15" s="183" t="n">
        <f aca="false">ROUND(+Detail!Q155/1000,0)</f>
        <v>12</v>
      </c>
      <c r="I15" s="183"/>
      <c r="J15" s="183" t="n">
        <f aca="false">ROUND(+Detail!R155/1000,0)</f>
        <v>13</v>
      </c>
      <c r="K15" s="183"/>
      <c r="L15" s="183" t="n">
        <f aca="false">ROUND(+Detail!S155/1000,0)</f>
        <v>13</v>
      </c>
    </row>
    <row r="16" customFormat="false" ht="15" hidden="false" customHeight="false" outlineLevel="0" collapsed="false">
      <c r="A16" s="171" t="s">
        <v>217</v>
      </c>
      <c r="D16" s="183" t="n">
        <f aca="false">ROUND((+Detail!C115+Detail!C119+Detail!C131+Detail!C143+Detail!C123+Detail!C127+Detail!C135+Detail!C139)/1000,0)</f>
        <v>20</v>
      </c>
      <c r="E16" s="183"/>
      <c r="F16" s="183" t="n">
        <f aca="false">ROUND((+Detail!D115+Detail!D119+Detail!D131+Detail!D143+Detail!D123+Detail!D127+Detail!D135+Detail!D139)/1000,0)</f>
        <v>21</v>
      </c>
      <c r="G16" s="184"/>
      <c r="H16" s="183" t="n">
        <f aca="false">ROUND((+Detail!Q115+Detail!Q119+Detail!Q131+Detail!Q143+Detail!Q123+Detail!Q127+Detail!Q135+Detail!Q139)/1000,0)</f>
        <v>20</v>
      </c>
      <c r="I16" s="183"/>
      <c r="J16" s="183" t="n">
        <f aca="false">ROUND((+Detail!I115+Detail!I119+Detail!I131+Detail!I143+Detail!I123+Detail!I127+Detail!I135+Detail!I139)/1000,0)</f>
        <v>2</v>
      </c>
      <c r="K16" s="183"/>
      <c r="L16" s="183" t="n">
        <f aca="false">ROUND((+Detail!K115+Detail!K119+Detail!K131+Detail!K143+Detail!K123+Detail!K127+Detail!K135+Detail!K139)/1000,0)</f>
        <v>2</v>
      </c>
    </row>
    <row r="17" customFormat="false" ht="15" hidden="false" customHeight="false" outlineLevel="0" collapsed="false">
      <c r="A17" s="171" t="s">
        <v>218</v>
      </c>
      <c r="D17" s="183" t="n">
        <f aca="false">ROUND((+Detail!C159+Detail!C163)/1000,0)</f>
        <v>232</v>
      </c>
      <c r="E17" s="183"/>
      <c r="F17" s="183" t="n">
        <f aca="false">ROUND((+Detail!D159+Detail!D163)/1000,0)</f>
        <v>175</v>
      </c>
      <c r="G17" s="184"/>
      <c r="H17" s="183" t="n">
        <f aca="false">ROUND((+Detail!Q159+Detail!Q163)/1000,0)</f>
        <v>180</v>
      </c>
      <c r="I17" s="183"/>
      <c r="J17" s="183" t="n">
        <f aca="false">ROUND((+Detail!R159+Detail!R163)/1000,0)</f>
        <v>189</v>
      </c>
      <c r="K17" s="183"/>
      <c r="L17" s="183" t="n">
        <f aca="false">ROUND((+Detail!S159+Detail!S163)/1000,0)</f>
        <v>199</v>
      </c>
    </row>
    <row r="18" customFormat="false" ht="15" hidden="false" customHeight="false" outlineLevel="0" collapsed="false">
      <c r="A18" s="171" t="s">
        <v>219</v>
      </c>
      <c r="D18" s="183" t="n">
        <f aca="false">ROUND(+Detail!C95/1000,0)</f>
        <v>0</v>
      </c>
      <c r="E18" s="183"/>
      <c r="F18" s="183" t="n">
        <f aca="false">ROUND(+Detail!D95/1000,0)</f>
        <v>0</v>
      </c>
      <c r="G18" s="184"/>
      <c r="H18" s="183" t="n">
        <f aca="false">ROUND(+Detail!Q95/1000,0)</f>
        <v>0</v>
      </c>
      <c r="I18" s="183"/>
      <c r="J18" s="183" t="n">
        <f aca="false">ROUND(+Detail!R95/1000,0)</f>
        <v>0</v>
      </c>
      <c r="K18" s="183"/>
      <c r="L18" s="183" t="n">
        <f aca="false">ROUND(+Detail!S95/1000,0)</f>
        <v>0</v>
      </c>
    </row>
    <row r="19" customFormat="false" ht="15" hidden="false" customHeight="false" outlineLevel="0" collapsed="false">
      <c r="A19" s="171" t="s">
        <v>220</v>
      </c>
      <c r="D19" s="183" t="n">
        <f aca="false">ROUND(+Detail!C71/1000,0)</f>
        <v>0</v>
      </c>
      <c r="E19" s="183"/>
      <c r="F19" s="183" t="n">
        <f aca="false">ROUND(+Detail!D71/1000,0)</f>
        <v>0</v>
      </c>
      <c r="G19" s="184"/>
      <c r="H19" s="183" t="n">
        <f aca="false">ROUND(+Detail!Q71/1000,0)</f>
        <v>0</v>
      </c>
      <c r="I19" s="183"/>
      <c r="J19" s="183" t="n">
        <f aca="false">ROUND(+Detail!R71/1000,0)</f>
        <v>0</v>
      </c>
      <c r="K19" s="183"/>
      <c r="L19" s="183" t="n">
        <f aca="false">ROUND(+Detail!S71/1000,0)</f>
        <v>0</v>
      </c>
    </row>
    <row r="20" customFormat="false" ht="15" hidden="false" customHeight="false" outlineLevel="0" collapsed="false">
      <c r="A20" s="171" t="s">
        <v>221</v>
      </c>
      <c r="D20" s="171" t="n">
        <f aca="false">ROUND(Detail!C169/1000,0)-'Exec Summ'!D15-'Exec Summ'!D16-'Exec Summ'!D17-'Exec Summ'!D18-'Exec Summ'!D19</f>
        <v>63</v>
      </c>
      <c r="F20" s="171" t="n">
        <f aca="false">ROUND(Detail!D169/1000,0)-'Exec Summ'!F15-'Exec Summ'!F16-'Exec Summ'!F17-'Exec Summ'!F18-'Exec Summ'!F19</f>
        <v>57</v>
      </c>
      <c r="G20" s="184"/>
      <c r="H20" s="171" t="n">
        <f aca="false">ROUND(Detail!Q169/1000,0)-'Exec Summ'!H15-'Exec Summ'!H16-'Exec Summ'!H17-'Exec Summ'!H18-'Exec Summ'!H19</f>
        <v>95</v>
      </c>
      <c r="J20" s="171" t="n">
        <f aca="false">ROUND(Detail!R169/1000,0)-'Exec Summ'!J15-'Exec Summ'!J16-'Exec Summ'!J17-'Exec Summ'!J18-'Exec Summ'!J19</f>
        <v>119</v>
      </c>
      <c r="L20" s="171" t="n">
        <f aca="false">ROUND(Detail!S169/1000,0)-'Exec Summ'!L15-'Exec Summ'!L16-'Exec Summ'!L17-'Exec Summ'!L18-'Exec Summ'!L19</f>
        <v>125</v>
      </c>
    </row>
    <row r="21" customFormat="false" ht="15" hidden="false" customHeight="false" outlineLevel="0" collapsed="false">
      <c r="D21" s="183"/>
      <c r="E21" s="183"/>
      <c r="F21" s="183"/>
      <c r="G21" s="184"/>
      <c r="H21" s="183"/>
      <c r="I21" s="183"/>
      <c r="J21" s="183"/>
      <c r="K21" s="183"/>
      <c r="L21" s="183"/>
    </row>
    <row r="22" customFormat="false" ht="15" hidden="false" customHeight="false" outlineLevel="0" collapsed="false">
      <c r="B22" s="171" t="s">
        <v>56</v>
      </c>
      <c r="D22" s="183" t="n">
        <f aca="false">SUM(D12:D20)</f>
        <v>1186</v>
      </c>
      <c r="E22" s="183"/>
      <c r="F22" s="183" t="n">
        <f aca="false">SUM(F12:F20)</f>
        <v>807</v>
      </c>
      <c r="G22" s="184"/>
      <c r="H22" s="183" t="n">
        <f aca="false">SUM(H12:H20)</f>
        <v>848</v>
      </c>
      <c r="I22" s="183"/>
      <c r="J22" s="183" t="n">
        <f aca="false">SUM(J12:J20)</f>
        <v>873</v>
      </c>
      <c r="K22" s="183"/>
      <c r="L22" s="183" t="n">
        <f aca="false">SUM(L12:L20)</f>
        <v>913</v>
      </c>
    </row>
    <row r="23" customFormat="false" ht="15" hidden="false" customHeight="false" outlineLevel="0" collapsed="false">
      <c r="D23" s="183"/>
      <c r="E23" s="183"/>
      <c r="F23" s="183"/>
      <c r="G23" s="184"/>
      <c r="H23" s="183"/>
      <c r="I23" s="183"/>
      <c r="J23" s="183"/>
      <c r="K23" s="183"/>
      <c r="L23" s="183"/>
    </row>
    <row r="24" customFormat="false" ht="15" hidden="false" customHeight="false" outlineLevel="0" collapsed="false">
      <c r="A24" s="171" t="s">
        <v>222</v>
      </c>
      <c r="D24" s="183" t="n">
        <f aca="false">ROUND(+Detail!C28/1000,0)</f>
        <v>0</v>
      </c>
      <c r="E24" s="183"/>
      <c r="F24" s="183" t="n">
        <f aca="false">ROUND(+Detail!D28/1000,0)</f>
        <v>0</v>
      </c>
      <c r="G24" s="184"/>
      <c r="H24" s="183" t="n">
        <f aca="false">ROUND(+Detail!Q28/1000,0)</f>
        <v>21</v>
      </c>
      <c r="I24" s="183"/>
      <c r="J24" s="183" t="n">
        <f aca="false">ROUND(+Detail!R28/1000,0)</f>
        <v>21</v>
      </c>
      <c r="K24" s="183"/>
      <c r="L24" s="183" t="n">
        <f aca="false">ROUND(+Detail!S28/1000,0)</f>
        <v>22</v>
      </c>
    </row>
    <row r="25" customFormat="false" ht="15" hidden="false" customHeight="false" outlineLevel="0" collapsed="false">
      <c r="A25" s="171" t="s">
        <v>223</v>
      </c>
      <c r="D25" s="183" t="n">
        <f aca="false">ROUND(+Detail!C32/1000,0)</f>
        <v>0</v>
      </c>
      <c r="E25" s="183"/>
      <c r="F25" s="183" t="n">
        <f aca="false">ROUND(+Detail!D32/1000,0)</f>
        <v>0</v>
      </c>
      <c r="G25" s="184"/>
      <c r="H25" s="183" t="n">
        <f aca="false">ROUND(+Detail!Q32/1000,0)</f>
        <v>29</v>
      </c>
      <c r="I25" s="183"/>
      <c r="J25" s="183" t="n">
        <f aca="false">ROUND(+Detail!R32/1000,0)</f>
        <v>30</v>
      </c>
      <c r="K25" s="183"/>
      <c r="L25" s="183" t="n">
        <f aca="false">ROUND(+Detail!S32/1000,0)</f>
        <v>32</v>
      </c>
    </row>
    <row r="26" customFormat="false" ht="15" hidden="false" customHeight="false" outlineLevel="0" collapsed="false">
      <c r="A26" s="171" t="s">
        <v>224</v>
      </c>
      <c r="D26" s="183" t="n">
        <f aca="false">ROUND(+Detail!C173/1000,0)</f>
        <v>0</v>
      </c>
      <c r="E26" s="183"/>
      <c r="F26" s="183" t="n">
        <f aca="false">ROUND(+Detail!D173/1000,0)</f>
        <v>0</v>
      </c>
      <c r="G26" s="184"/>
      <c r="H26" s="183" t="n">
        <f aca="false">ROUND(+Detail!Q173/1000,0)</f>
        <v>0</v>
      </c>
      <c r="I26" s="183"/>
      <c r="J26" s="183" t="n">
        <f aca="false">ROUND(+Detail!R173/1000,0)</f>
        <v>0</v>
      </c>
      <c r="K26" s="183"/>
      <c r="L26" s="183" t="n">
        <f aca="false">ROUND(+Detail!S173/1000,0)</f>
        <v>0</v>
      </c>
    </row>
    <row r="27" customFormat="false" ht="15" hidden="false" customHeight="false" outlineLevel="0" collapsed="false">
      <c r="A27" s="171" t="s">
        <v>225</v>
      </c>
      <c r="D27" s="183" t="n">
        <f aca="false">ROUND(+Detail!C174/1000,0)</f>
        <v>0</v>
      </c>
      <c r="E27" s="183"/>
      <c r="F27" s="183" t="n">
        <f aca="false">ROUND(+Detail!D174/1000,0)</f>
        <v>0</v>
      </c>
      <c r="G27" s="184"/>
      <c r="H27" s="183" t="n">
        <f aca="false">ROUND(+Detail!Q174/1000,0)</f>
        <v>0</v>
      </c>
      <c r="I27" s="183"/>
      <c r="J27" s="183" t="n">
        <f aca="false">ROUND(+Detail!R174/1000,0)</f>
        <v>0</v>
      </c>
      <c r="K27" s="183"/>
      <c r="L27" s="183" t="n">
        <f aca="false">ROUND(+Detail!S174/1000,0)</f>
        <v>0</v>
      </c>
    </row>
    <row r="28" customFormat="false" ht="15" hidden="false" customHeight="false" outlineLevel="0" collapsed="false">
      <c r="D28" s="183"/>
      <c r="E28" s="183"/>
      <c r="F28" s="183"/>
      <c r="G28" s="184"/>
      <c r="H28" s="183"/>
      <c r="I28" s="183"/>
      <c r="J28" s="183"/>
      <c r="K28" s="183"/>
      <c r="L28" s="183"/>
    </row>
    <row r="29" customFormat="false" ht="15" hidden="false" customHeight="false" outlineLevel="0" collapsed="false">
      <c r="B29" s="171" t="s">
        <v>226</v>
      </c>
      <c r="D29" s="185" t="n">
        <f aca="false">SUM(D22:D27)</f>
        <v>1186</v>
      </c>
      <c r="E29" s="185"/>
      <c r="F29" s="185" t="n">
        <f aca="false">SUM(F22:F27)</f>
        <v>807</v>
      </c>
      <c r="G29" s="184"/>
      <c r="H29" s="185" t="n">
        <f aca="false">SUM(H22:H27)</f>
        <v>898</v>
      </c>
      <c r="I29" s="185"/>
      <c r="J29" s="185" t="n">
        <f aca="false">SUM(J22:J27)</f>
        <v>924</v>
      </c>
      <c r="K29" s="185"/>
      <c r="L29" s="185" t="n">
        <f aca="false">SUM(L22:L27)</f>
        <v>967</v>
      </c>
    </row>
    <row r="30" customFormat="false" ht="15" hidden="false" customHeight="false" outlineLevel="0" collapsed="false">
      <c r="D30" s="183" t="s">
        <v>209</v>
      </c>
      <c r="E30" s="183"/>
      <c r="F30" s="183" t="s">
        <v>209</v>
      </c>
      <c r="G30" s="184"/>
      <c r="H30" s="183" t="s">
        <v>209</v>
      </c>
      <c r="I30" s="183"/>
      <c r="J30" s="183" t="s">
        <v>209</v>
      </c>
      <c r="K30" s="183"/>
      <c r="L30" s="183" t="s">
        <v>209</v>
      </c>
    </row>
    <row r="31" customFormat="false" ht="15" hidden="false" customHeight="false" outlineLevel="0" collapsed="false">
      <c r="A31" s="171" t="s">
        <v>227</v>
      </c>
      <c r="D31" s="183" t="n">
        <f aca="false">ROUND(+Allocations!C34/1000,0)</f>
        <v>0</v>
      </c>
      <c r="E31" s="183"/>
      <c r="F31" s="183" t="n">
        <f aca="false">ROUND(+Allocations!D34/1000,0)</f>
        <v>0</v>
      </c>
      <c r="G31" s="184"/>
      <c r="H31" s="183" t="n">
        <f aca="false">ROUND(+Allocations!Q34/1000,0)</f>
        <v>-899</v>
      </c>
      <c r="I31" s="183"/>
      <c r="J31" s="183" t="n">
        <f aca="false">ROUND(+Allocations!R34/1000,0)</f>
        <v>0</v>
      </c>
      <c r="K31" s="183"/>
      <c r="L31" s="183" t="n">
        <f aca="false">ROUND(+Allocations!S34/1000,0)</f>
        <v>0</v>
      </c>
    </row>
    <row r="33" customFormat="false" ht="15.75" hidden="false" customHeight="false" outlineLevel="0" collapsed="false">
      <c r="B33" s="171" t="s">
        <v>228</v>
      </c>
      <c r="D33" s="186" t="n">
        <f aca="false">ROUND(D29+D31,1)</f>
        <v>1186</v>
      </c>
      <c r="E33" s="186"/>
      <c r="F33" s="186" t="n">
        <f aca="false">ROUND(F29+F31,1)</f>
        <v>807</v>
      </c>
      <c r="G33" s="184"/>
      <c r="H33" s="186" t="n">
        <f aca="false">ROUND(H29+H31,1)</f>
        <v>-1</v>
      </c>
      <c r="I33" s="186"/>
      <c r="J33" s="186" t="n">
        <f aca="false">ROUND(J29+J31,1)</f>
        <v>924</v>
      </c>
      <c r="K33" s="186"/>
      <c r="L33" s="186" t="n">
        <f aca="false">ROUND(L29+L31,1)</f>
        <v>967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1" t="s">
        <v>229</v>
      </c>
      <c r="D35" s="171" t="n">
        <f aca="false">+Detail!C11</f>
        <v>4</v>
      </c>
      <c r="F35" s="171" t="n">
        <f aca="false">+Detail!D11</f>
        <v>4</v>
      </c>
      <c r="H35" s="171" t="n">
        <f aca="false">+Detail!Q11</f>
        <v>3</v>
      </c>
      <c r="J35" s="171" t="n">
        <f aca="false">+Detail!R11</f>
        <v>0</v>
      </c>
      <c r="L35" s="171" t="n">
        <f aca="false">+Detail!S11</f>
        <v>0</v>
      </c>
    </row>
    <row r="37" customFormat="false" ht="15" hidden="false" customHeight="false" outlineLevel="0" collapsed="false">
      <c r="A37" s="187" t="s">
        <v>230</v>
      </c>
      <c r="B37" s="188"/>
      <c r="C37" s="188"/>
      <c r="D37" s="188"/>
      <c r="E37" s="188"/>
      <c r="F37" s="188"/>
      <c r="G37" s="189"/>
      <c r="H37" s="188"/>
      <c r="I37" s="188"/>
      <c r="J37" s="188"/>
      <c r="K37" s="188"/>
      <c r="L37" s="188"/>
    </row>
    <row r="38" customFormat="false" ht="15" hidden="false" customHeight="false" outlineLevel="0" collapsed="false"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5" hidden="false" customHeight="false" outlineLevel="0" collapsed="false">
      <c r="A39" s="190"/>
    </row>
    <row r="40" customFormat="false" ht="15" hidden="false" customHeight="false" outlineLevel="0" collapsed="false">
      <c r="A40" s="190" t="str">
        <f aca="true">CELL("filename",A36)</f>
        <v>'file:///mnt/12tb/@roms/datasets/enron/EDRM Enron Email Data Set v2 XML/filtered-attachments/xls/Worksheet_Hardy_100233.xls'#$Exec Summ</v>
      </c>
      <c r="C40" s="190"/>
      <c r="D40" s="183"/>
      <c r="E40" s="183"/>
      <c r="F40" s="183"/>
      <c r="G40" s="184"/>
      <c r="H40" s="183"/>
      <c r="I40" s="183"/>
      <c r="J40" s="183"/>
      <c r="K40" s="183"/>
      <c r="L40" s="183"/>
    </row>
    <row r="41" customFormat="false" ht="15.75" hidden="false" customHeight="false" outlineLevel="0" collapsed="false">
      <c r="A41" s="1"/>
      <c r="B41" s="191"/>
      <c r="C41" s="191"/>
      <c r="D41" s="192"/>
      <c r="E41" s="192"/>
      <c r="F41" s="192"/>
      <c r="G41" s="193"/>
      <c r="H41" s="192"/>
      <c r="I41" s="192"/>
      <c r="J41" s="192"/>
      <c r="K41" s="192"/>
      <c r="L41" s="192"/>
    </row>
  </sheetData>
  <sheetProtection sheet="true" password="cb1d" objects="true" scenarios="true"/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6" width="12.55"/>
    <col collapsed="false" customWidth="true" hidden="false" outlineLevel="0" max="2" min="2" style="137" width="11.44"/>
    <col collapsed="false" customWidth="false" hidden="false" outlineLevel="0" max="14" min="3" style="137" width="8.88"/>
  </cols>
  <sheetData>
    <row r="1" customFormat="false" ht="15" hidden="false" customHeight="false" outlineLevel="0" collapsed="false">
      <c r="A1" s="126" t="str">
        <f aca="false">Instructions!F4</f>
        <v>100233</v>
      </c>
      <c r="B1" s="164" t="n">
        <f aca="false">+Detail!A24</f>
        <v>52000500</v>
      </c>
      <c r="C1" s="164" t="n">
        <f aca="false">+Detail!E24</f>
        <v>25057</v>
      </c>
      <c r="D1" s="164" t="n">
        <f aca="false">+Detail!F24</f>
        <v>26122</v>
      </c>
      <c r="E1" s="164" t="n">
        <f aca="false">+Detail!G24</f>
        <v>26122</v>
      </c>
      <c r="F1" s="164" t="n">
        <f aca="false">+Detail!H24</f>
        <v>26122</v>
      </c>
      <c r="G1" s="164" t="n">
        <f aca="false">+Detail!I24</f>
        <v>26122</v>
      </c>
      <c r="H1" s="164" t="n">
        <f aca="false">+Detail!J24</f>
        <v>26122</v>
      </c>
      <c r="I1" s="164" t="n">
        <f aca="false">+Detail!K24</f>
        <v>26122</v>
      </c>
      <c r="J1" s="164" t="n">
        <f aca="false">+Detail!L24</f>
        <v>26122</v>
      </c>
      <c r="K1" s="164" t="n">
        <f aca="false">+Detail!M24</f>
        <v>26122</v>
      </c>
      <c r="L1" s="164" t="n">
        <f aca="false">+Detail!N24</f>
        <v>26122</v>
      </c>
      <c r="M1" s="164" t="n">
        <f aca="false">+Detail!O24</f>
        <v>26122</v>
      </c>
      <c r="N1" s="164" t="n">
        <f aca="false">+Detail!P24</f>
        <v>26122</v>
      </c>
    </row>
    <row r="2" customFormat="false" ht="15" hidden="false" customHeight="false" outlineLevel="0" collapsed="false">
      <c r="A2" s="126" t="str">
        <f aca="false">A1</f>
        <v>100233</v>
      </c>
      <c r="B2" s="164" t="n">
        <f aca="false">+Detail!A28</f>
        <v>59003000</v>
      </c>
      <c r="C2" s="164" t="n">
        <f aca="false">+Detail!E28</f>
        <v>3155</v>
      </c>
      <c r="D2" s="164" t="n">
        <f aca="false">+Detail!F28</f>
        <v>2351</v>
      </c>
      <c r="E2" s="164" t="n">
        <f aca="false">+Detail!G28</f>
        <v>2351</v>
      </c>
      <c r="F2" s="164" t="n">
        <f aca="false">+Detail!H28</f>
        <v>2351</v>
      </c>
      <c r="G2" s="164" t="n">
        <f aca="false">+Detail!I28</f>
        <v>2351</v>
      </c>
      <c r="H2" s="164" t="n">
        <f aca="false">+Detail!J28</f>
        <v>2351</v>
      </c>
      <c r="I2" s="164" t="n">
        <f aca="false">+Detail!K28</f>
        <v>1436</v>
      </c>
      <c r="J2" s="164" t="n">
        <f aca="false">+Detail!L28</f>
        <v>1436</v>
      </c>
      <c r="K2" s="164" t="n">
        <f aca="false">+Detail!M28</f>
        <v>810</v>
      </c>
      <c r="L2" s="164" t="n">
        <f aca="false">+Detail!N28</f>
        <v>810</v>
      </c>
      <c r="M2" s="164" t="n">
        <f aca="false">+Detail!O28</f>
        <v>810</v>
      </c>
      <c r="N2" s="164" t="n">
        <f aca="false">+Detail!P28</f>
        <v>810</v>
      </c>
    </row>
    <row r="3" customFormat="false" ht="15" hidden="false" customHeight="false" outlineLevel="0" collapsed="false">
      <c r="A3" s="126" t="str">
        <f aca="false">A2</f>
        <v>100233</v>
      </c>
      <c r="B3" s="164" t="n">
        <f aca="false">+Detail!A32</f>
        <v>52001000</v>
      </c>
      <c r="C3" s="164" t="n">
        <f aca="false">+Detail!E32</f>
        <v>2343</v>
      </c>
      <c r="D3" s="164" t="n">
        <f aca="false">+Detail!F32</f>
        <v>2442</v>
      </c>
      <c r="E3" s="164" t="n">
        <f aca="false">+Detail!G32</f>
        <v>2442</v>
      </c>
      <c r="F3" s="164" t="n">
        <f aca="false">+Detail!H32</f>
        <v>2442</v>
      </c>
      <c r="G3" s="164" t="n">
        <f aca="false">+Detail!I32</f>
        <v>2442</v>
      </c>
      <c r="H3" s="164" t="n">
        <f aca="false">+Detail!J32</f>
        <v>2442</v>
      </c>
      <c r="I3" s="164" t="n">
        <f aca="false">+Detail!K32</f>
        <v>2442</v>
      </c>
      <c r="J3" s="164" t="n">
        <f aca="false">+Detail!L32</f>
        <v>2442</v>
      </c>
      <c r="K3" s="164" t="n">
        <f aca="false">+Detail!M32</f>
        <v>2442</v>
      </c>
      <c r="L3" s="164" t="n">
        <f aca="false">+Detail!N32</f>
        <v>2442</v>
      </c>
      <c r="M3" s="164" t="n">
        <f aca="false">+Detail!O32</f>
        <v>2442</v>
      </c>
      <c r="N3" s="164" t="n">
        <f aca="false">+Detail!P32</f>
        <v>2442</v>
      </c>
    </row>
    <row r="4" customFormat="false" ht="15" hidden="false" customHeight="false" outlineLevel="0" collapsed="false">
      <c r="A4" s="126" t="str">
        <f aca="false">A3</f>
        <v>100233</v>
      </c>
      <c r="B4" s="164" t="n">
        <f aca="false">+Detail!A36</f>
        <v>52001500</v>
      </c>
      <c r="C4" s="164" t="n">
        <f aca="false">+Detail!E39</f>
        <v>200</v>
      </c>
      <c r="D4" s="164" t="n">
        <f aca="false">+Detail!F39</f>
        <v>200</v>
      </c>
      <c r="E4" s="164" t="n">
        <f aca="false">+Detail!G39</f>
        <v>200</v>
      </c>
      <c r="F4" s="164" t="n">
        <f aca="false">+Detail!H39</f>
        <v>200</v>
      </c>
      <c r="G4" s="164" t="n">
        <f aca="false">+Detail!I39</f>
        <v>200</v>
      </c>
      <c r="H4" s="164" t="n">
        <f aca="false">+Detail!J39</f>
        <v>200</v>
      </c>
      <c r="I4" s="164" t="n">
        <f aca="false">+Detail!K39</f>
        <v>200</v>
      </c>
      <c r="J4" s="164" t="n">
        <f aca="false">+Detail!L39</f>
        <v>200</v>
      </c>
      <c r="K4" s="164" t="n">
        <f aca="false">+Detail!M39</f>
        <v>200</v>
      </c>
      <c r="L4" s="164" t="n">
        <f aca="false">+Detail!N39</f>
        <v>200</v>
      </c>
      <c r="M4" s="164" t="n">
        <f aca="false">+Detail!O39</f>
        <v>200</v>
      </c>
      <c r="N4" s="164" t="n">
        <f aca="false">+Detail!P39</f>
        <v>200</v>
      </c>
    </row>
    <row r="5" customFormat="false" ht="15" hidden="false" customHeight="false" outlineLevel="0" collapsed="false">
      <c r="A5" s="126" t="str">
        <f aca="false">A4</f>
        <v>100233</v>
      </c>
      <c r="B5" s="164" t="n">
        <f aca="false">+Detail!A40</f>
        <v>52002000</v>
      </c>
      <c r="C5" s="164" t="n">
        <f aca="false">+Detail!E43</f>
        <v>1250</v>
      </c>
      <c r="D5" s="164" t="n">
        <f aca="false">+Detail!F43</f>
        <v>1250</v>
      </c>
      <c r="E5" s="164" t="n">
        <f aca="false">+Detail!G43</f>
        <v>1250</v>
      </c>
      <c r="F5" s="164" t="n">
        <f aca="false">+Detail!H43</f>
        <v>1250</v>
      </c>
      <c r="G5" s="164" t="n">
        <f aca="false">+Detail!I43</f>
        <v>1250</v>
      </c>
      <c r="H5" s="164" t="n">
        <f aca="false">+Detail!J43</f>
        <v>1250</v>
      </c>
      <c r="I5" s="164" t="n">
        <f aca="false">+Detail!K43</f>
        <v>1250</v>
      </c>
      <c r="J5" s="164" t="n">
        <f aca="false">+Detail!L43</f>
        <v>1250</v>
      </c>
      <c r="K5" s="164" t="n">
        <f aca="false">+Detail!M43</f>
        <v>1250</v>
      </c>
      <c r="L5" s="164" t="n">
        <f aca="false">+Detail!N43</f>
        <v>1250</v>
      </c>
      <c r="M5" s="164" t="n">
        <f aca="false">+Detail!O43</f>
        <v>1250</v>
      </c>
      <c r="N5" s="164" t="n">
        <f aca="false">+Detail!P43</f>
        <v>1250</v>
      </c>
    </row>
    <row r="6" customFormat="false" ht="15" hidden="false" customHeight="false" outlineLevel="0" collapsed="false">
      <c r="A6" s="126" t="str">
        <f aca="false">A5</f>
        <v>100233</v>
      </c>
      <c r="B6" s="164" t="n">
        <f aca="false">+Detail!A44</f>
        <v>52002500</v>
      </c>
      <c r="C6" s="164" t="n">
        <f aca="false">+Detail!E47</f>
        <v>416</v>
      </c>
      <c r="D6" s="164" t="n">
        <f aca="false">+Detail!F47</f>
        <v>416</v>
      </c>
      <c r="E6" s="164" t="n">
        <f aca="false">+Detail!G47</f>
        <v>416</v>
      </c>
      <c r="F6" s="164" t="n">
        <f aca="false">+Detail!H47</f>
        <v>416</v>
      </c>
      <c r="G6" s="164" t="n">
        <f aca="false">+Detail!I47</f>
        <v>417</v>
      </c>
      <c r="H6" s="164" t="n">
        <f aca="false">+Detail!J47</f>
        <v>417</v>
      </c>
      <c r="I6" s="164" t="n">
        <f aca="false">+Detail!K47</f>
        <v>417</v>
      </c>
      <c r="J6" s="164" t="n">
        <f aca="false">+Detail!L47</f>
        <v>417</v>
      </c>
      <c r="K6" s="164" t="n">
        <f aca="false">+Detail!M47</f>
        <v>417</v>
      </c>
      <c r="L6" s="164" t="n">
        <f aca="false">+Detail!N47</f>
        <v>417</v>
      </c>
      <c r="M6" s="164" t="n">
        <f aca="false">+Detail!O47</f>
        <v>417</v>
      </c>
      <c r="N6" s="164" t="n">
        <f aca="false">+Detail!P47</f>
        <v>417</v>
      </c>
    </row>
    <row r="7" customFormat="false" ht="15" hidden="false" customHeight="false" outlineLevel="0" collapsed="false">
      <c r="A7" s="126" t="str">
        <f aca="false">A6</f>
        <v>100233</v>
      </c>
      <c r="B7" s="164" t="n">
        <f aca="false">+Detail!A48</f>
        <v>52003000</v>
      </c>
      <c r="C7" s="164" t="n">
        <f aca="false">+Detail!E51</f>
        <v>1250</v>
      </c>
      <c r="D7" s="164" t="n">
        <f aca="false">+Detail!F51</f>
        <v>1250</v>
      </c>
      <c r="E7" s="164" t="n">
        <f aca="false">+Detail!G51</f>
        <v>1250</v>
      </c>
      <c r="F7" s="164" t="n">
        <f aca="false">+Detail!H51</f>
        <v>1250</v>
      </c>
      <c r="G7" s="164" t="n">
        <f aca="false">+Detail!I51</f>
        <v>1250</v>
      </c>
      <c r="H7" s="164" t="n">
        <f aca="false">+Detail!J51</f>
        <v>1250</v>
      </c>
      <c r="I7" s="164" t="n">
        <f aca="false">+Detail!K51</f>
        <v>1250</v>
      </c>
      <c r="J7" s="164" t="n">
        <f aca="false">+Detail!L51</f>
        <v>1250</v>
      </c>
      <c r="K7" s="164" t="n">
        <f aca="false">+Detail!M51</f>
        <v>1250</v>
      </c>
      <c r="L7" s="164" t="n">
        <f aca="false">+Detail!N51</f>
        <v>1250</v>
      </c>
      <c r="M7" s="164" t="n">
        <f aca="false">+Detail!O51</f>
        <v>1250</v>
      </c>
      <c r="N7" s="164" t="n">
        <f aca="false">+Detail!P51</f>
        <v>1250</v>
      </c>
    </row>
    <row r="8" customFormat="false" ht="15" hidden="false" customHeight="false" outlineLevel="0" collapsed="false">
      <c r="A8" s="126" t="str">
        <f aca="false">A7</f>
        <v>100233</v>
      </c>
      <c r="B8" s="164" t="n">
        <f aca="false">+Detail!A52</f>
        <v>52003500</v>
      </c>
      <c r="C8" s="164" t="n">
        <f aca="false">+Detail!E55</f>
        <v>1000</v>
      </c>
      <c r="D8" s="164" t="n">
        <f aca="false">+Detail!F55</f>
        <v>1000</v>
      </c>
      <c r="E8" s="164" t="n">
        <f aca="false">+Detail!G55</f>
        <v>1000</v>
      </c>
      <c r="F8" s="164" t="n">
        <f aca="false">+Detail!H55</f>
        <v>1000</v>
      </c>
      <c r="G8" s="164" t="n">
        <f aca="false">+Detail!I55</f>
        <v>1000</v>
      </c>
      <c r="H8" s="164" t="n">
        <f aca="false">+Detail!J55</f>
        <v>1000</v>
      </c>
      <c r="I8" s="164" t="n">
        <f aca="false">+Detail!K55</f>
        <v>1000</v>
      </c>
      <c r="J8" s="164" t="n">
        <f aca="false">+Detail!L55</f>
        <v>1000</v>
      </c>
      <c r="K8" s="164" t="n">
        <f aca="false">+Detail!M55</f>
        <v>7250</v>
      </c>
      <c r="L8" s="164" t="n">
        <f aca="false">+Detail!N55</f>
        <v>7250</v>
      </c>
      <c r="M8" s="164" t="n">
        <f aca="false">+Detail!O55</f>
        <v>7250</v>
      </c>
      <c r="N8" s="164" t="n">
        <f aca="false">+Detail!P55</f>
        <v>7250</v>
      </c>
    </row>
    <row r="9" customFormat="false" ht="15" hidden="false" customHeight="false" outlineLevel="0" collapsed="false">
      <c r="A9" s="126" t="str">
        <f aca="false">A8</f>
        <v>100233</v>
      </c>
      <c r="B9" s="164" t="n">
        <f aca="false">+Detail!A56</f>
        <v>52004000</v>
      </c>
      <c r="C9" s="164" t="n">
        <f aca="false">+Detail!E59</f>
        <v>0</v>
      </c>
      <c r="D9" s="164" t="n">
        <f aca="false">+Detail!F59</f>
        <v>0</v>
      </c>
      <c r="E9" s="164" t="n">
        <f aca="false">+Detail!G59</f>
        <v>0</v>
      </c>
      <c r="F9" s="164" t="n">
        <f aca="false">+Detail!H59</f>
        <v>0</v>
      </c>
      <c r="G9" s="164" t="n">
        <f aca="false">+Detail!I59</f>
        <v>0</v>
      </c>
      <c r="H9" s="164" t="n">
        <f aca="false">+Detail!J59</f>
        <v>0</v>
      </c>
      <c r="I9" s="164" t="n">
        <f aca="false">+Detail!K59</f>
        <v>0</v>
      </c>
      <c r="J9" s="164" t="n">
        <f aca="false">+Detail!L59</f>
        <v>0</v>
      </c>
      <c r="K9" s="164" t="n">
        <f aca="false">+Detail!M59</f>
        <v>0</v>
      </c>
      <c r="L9" s="164" t="n">
        <f aca="false">+Detail!N59</f>
        <v>0</v>
      </c>
      <c r="M9" s="164" t="n">
        <f aca="false">+Detail!O59</f>
        <v>0</v>
      </c>
      <c r="N9" s="164" t="n">
        <f aca="false">+Detail!P59</f>
        <v>0</v>
      </c>
    </row>
    <row r="10" customFormat="false" ht="15" hidden="false" customHeight="false" outlineLevel="0" collapsed="false">
      <c r="A10" s="126" t="str">
        <f aca="false">A9</f>
        <v>100233</v>
      </c>
      <c r="B10" s="164" t="n">
        <f aca="false">+Detail!A60</f>
        <v>52004500</v>
      </c>
      <c r="C10" s="164" t="n">
        <f aca="false">+Detail!E63</f>
        <v>11666.67</v>
      </c>
      <c r="D10" s="164" t="n">
        <f aca="false">+Detail!F63</f>
        <v>11666.67</v>
      </c>
      <c r="E10" s="164" t="n">
        <f aca="false">+Detail!G63</f>
        <v>11666.67</v>
      </c>
      <c r="F10" s="164" t="n">
        <f aca="false">+Detail!H63</f>
        <v>11666.67</v>
      </c>
      <c r="G10" s="164" t="n">
        <f aca="false">+Detail!I63</f>
        <v>11666.67</v>
      </c>
      <c r="H10" s="164" t="n">
        <f aca="false">+Detail!J63</f>
        <v>11666.67</v>
      </c>
      <c r="I10" s="164" t="n">
        <f aca="false">+Detail!K63</f>
        <v>11666.67</v>
      </c>
      <c r="J10" s="164" t="n">
        <f aca="false">+Detail!L63</f>
        <v>11666.67</v>
      </c>
      <c r="K10" s="164" t="n">
        <f aca="false">+Detail!M63</f>
        <v>11666.67</v>
      </c>
      <c r="L10" s="164" t="n">
        <f aca="false">+Detail!N63</f>
        <v>11666.67</v>
      </c>
      <c r="M10" s="164" t="n">
        <f aca="false">+Detail!O63</f>
        <v>11666.67</v>
      </c>
      <c r="N10" s="164" t="n">
        <f aca="false">+Detail!P63</f>
        <v>11666.67</v>
      </c>
    </row>
    <row r="11" customFormat="false" ht="15" hidden="false" customHeight="false" outlineLevel="0" collapsed="false">
      <c r="A11" s="126" t="str">
        <f aca="false">A10</f>
        <v>100233</v>
      </c>
      <c r="B11" s="164" t="n">
        <f aca="false">+Detail!A68</f>
        <v>52500500</v>
      </c>
      <c r="C11" s="164" t="n">
        <f aca="false">+Detail!E71</f>
        <v>0</v>
      </c>
      <c r="D11" s="164" t="n">
        <f aca="false">+Detail!F71</f>
        <v>0</v>
      </c>
      <c r="E11" s="164" t="n">
        <f aca="false">+Detail!G71</f>
        <v>0</v>
      </c>
      <c r="F11" s="164" t="n">
        <f aca="false">+Detail!H71</f>
        <v>0</v>
      </c>
      <c r="G11" s="164" t="n">
        <f aca="false">+Detail!I71</f>
        <v>0</v>
      </c>
      <c r="H11" s="164" t="n">
        <f aca="false">+Detail!J71</f>
        <v>0</v>
      </c>
      <c r="I11" s="164" t="n">
        <f aca="false">+Detail!K71</f>
        <v>0</v>
      </c>
      <c r="J11" s="164" t="n">
        <f aca="false">+Detail!L71</f>
        <v>0</v>
      </c>
      <c r="K11" s="164" t="n">
        <f aca="false">+Detail!M71</f>
        <v>0</v>
      </c>
      <c r="L11" s="164" t="n">
        <f aca="false">+Detail!N71</f>
        <v>0</v>
      </c>
      <c r="M11" s="164" t="n">
        <f aca="false">+Detail!O71</f>
        <v>0</v>
      </c>
      <c r="N11" s="164" t="n">
        <f aca="false">+Detail!P71</f>
        <v>0</v>
      </c>
    </row>
    <row r="12" customFormat="false" ht="15" hidden="false" customHeight="false" outlineLevel="0" collapsed="false">
      <c r="A12" s="126" t="str">
        <f aca="false">A11</f>
        <v>100233</v>
      </c>
      <c r="B12" s="164" t="n">
        <f aca="false">Detail!A72</f>
        <v>52501500</v>
      </c>
      <c r="C12" s="164" t="n">
        <f aca="false">Detail!E75</f>
        <v>0</v>
      </c>
      <c r="D12" s="164" t="n">
        <f aca="false">Detail!F75</f>
        <v>0</v>
      </c>
      <c r="E12" s="164" t="n">
        <f aca="false">Detail!G75</f>
        <v>0</v>
      </c>
      <c r="F12" s="164" t="n">
        <f aca="false">Detail!H75</f>
        <v>0</v>
      </c>
      <c r="G12" s="164" t="n">
        <f aca="false">Detail!I75</f>
        <v>0</v>
      </c>
      <c r="H12" s="164" t="n">
        <f aca="false">Detail!J75</f>
        <v>0</v>
      </c>
      <c r="I12" s="164" t="n">
        <f aca="false">Detail!K75</f>
        <v>0</v>
      </c>
      <c r="J12" s="164" t="n">
        <f aca="false">Detail!L75</f>
        <v>0</v>
      </c>
      <c r="K12" s="164" t="n">
        <f aca="false">Detail!M75</f>
        <v>0</v>
      </c>
      <c r="L12" s="164" t="n">
        <f aca="false">Detail!N75</f>
        <v>0</v>
      </c>
      <c r="M12" s="164" t="n">
        <f aca="false">Detail!O75</f>
        <v>0</v>
      </c>
      <c r="N12" s="164" t="n">
        <f aca="false">Detail!P75</f>
        <v>0</v>
      </c>
    </row>
    <row r="13" customFormat="false" ht="15" hidden="false" customHeight="false" outlineLevel="0" collapsed="false">
      <c r="A13" s="126" t="str">
        <f aca="false">A11</f>
        <v>100233</v>
      </c>
      <c r="B13" s="164" t="n">
        <f aca="false">+Detail!A76</f>
        <v>52503500</v>
      </c>
      <c r="C13" s="164" t="n">
        <f aca="false">+Detail!E79</f>
        <v>1667</v>
      </c>
      <c r="D13" s="164" t="n">
        <f aca="false">+Detail!F79</f>
        <v>1667</v>
      </c>
      <c r="E13" s="164" t="n">
        <f aca="false">+Detail!G79</f>
        <v>1667</v>
      </c>
      <c r="F13" s="164" t="n">
        <f aca="false">+Detail!H79</f>
        <v>1667</v>
      </c>
      <c r="G13" s="164" t="n">
        <f aca="false">+Detail!I79</f>
        <v>1667</v>
      </c>
      <c r="H13" s="164" t="n">
        <f aca="false">+Detail!J79</f>
        <v>1667</v>
      </c>
      <c r="I13" s="164" t="n">
        <f aca="false">+Detail!K79</f>
        <v>1667</v>
      </c>
      <c r="J13" s="164" t="n">
        <f aca="false">+Detail!L79</f>
        <v>1667</v>
      </c>
      <c r="K13" s="164" t="n">
        <f aca="false">+Detail!M79</f>
        <v>1666</v>
      </c>
      <c r="L13" s="164" t="n">
        <f aca="false">+Detail!N79</f>
        <v>1666</v>
      </c>
      <c r="M13" s="164" t="n">
        <f aca="false">+Detail!O79</f>
        <v>1666</v>
      </c>
      <c r="N13" s="164" t="n">
        <f aca="false">+Detail!P79</f>
        <v>1666</v>
      </c>
    </row>
    <row r="14" customFormat="false" ht="15" hidden="false" customHeight="false" outlineLevel="0" collapsed="false">
      <c r="A14" s="126" t="str">
        <f aca="false">A13</f>
        <v>100233</v>
      </c>
      <c r="B14" s="164" t="n">
        <f aca="false">+Detail!A80</f>
        <v>52504000</v>
      </c>
      <c r="C14" s="164" t="n">
        <f aca="false">+Detail!E83</f>
        <v>4166</v>
      </c>
      <c r="D14" s="164" t="n">
        <f aca="false">+Detail!F83</f>
        <v>4166</v>
      </c>
      <c r="E14" s="164" t="n">
        <f aca="false">+Detail!G83</f>
        <v>4166</v>
      </c>
      <c r="F14" s="164" t="n">
        <f aca="false">+Detail!H83</f>
        <v>4166</v>
      </c>
      <c r="G14" s="164" t="n">
        <f aca="false">+Detail!I83</f>
        <v>4167</v>
      </c>
      <c r="H14" s="164" t="n">
        <f aca="false">+Detail!J83</f>
        <v>4167</v>
      </c>
      <c r="I14" s="164" t="n">
        <f aca="false">+Detail!K83</f>
        <v>4167</v>
      </c>
      <c r="J14" s="164" t="n">
        <f aca="false">+Detail!L83</f>
        <v>4167</v>
      </c>
      <c r="K14" s="164" t="n">
        <f aca="false">+Detail!M83</f>
        <v>4167</v>
      </c>
      <c r="L14" s="164" t="n">
        <f aca="false">+Detail!N83</f>
        <v>4167</v>
      </c>
      <c r="M14" s="164" t="n">
        <f aca="false">+Detail!O83</f>
        <v>4167</v>
      </c>
      <c r="N14" s="164" t="n">
        <f aca="false">+Detail!P83</f>
        <v>4167</v>
      </c>
    </row>
    <row r="15" customFormat="false" ht="15" hidden="false" customHeight="false" outlineLevel="0" collapsed="false">
      <c r="A15" s="126" t="str">
        <f aca="false">A14</f>
        <v>100233</v>
      </c>
      <c r="B15" s="164" t="n">
        <f aca="false">+Detail!A84</f>
        <v>52504100</v>
      </c>
      <c r="C15" s="164" t="n">
        <f aca="false">+Detail!E87</f>
        <v>0</v>
      </c>
      <c r="D15" s="164" t="n">
        <f aca="false">+Detail!F87</f>
        <v>0</v>
      </c>
      <c r="E15" s="164" t="n">
        <f aca="false">+Detail!G87</f>
        <v>0</v>
      </c>
      <c r="F15" s="164" t="n">
        <f aca="false">+Detail!H87</f>
        <v>0</v>
      </c>
      <c r="G15" s="164" t="n">
        <f aca="false">+Detail!I87</f>
        <v>0</v>
      </c>
      <c r="H15" s="164" t="n">
        <f aca="false">+Detail!J87</f>
        <v>0</v>
      </c>
      <c r="I15" s="164" t="n">
        <f aca="false">+Detail!K87</f>
        <v>0</v>
      </c>
      <c r="J15" s="164" t="n">
        <f aca="false">+Detail!L87</f>
        <v>0</v>
      </c>
      <c r="K15" s="164" t="n">
        <f aca="false">+Detail!M87</f>
        <v>0</v>
      </c>
      <c r="L15" s="164" t="n">
        <f aca="false">+Detail!N87</f>
        <v>0</v>
      </c>
      <c r="M15" s="164" t="n">
        <f aca="false">+Detail!O87</f>
        <v>0</v>
      </c>
      <c r="N15" s="164" t="n">
        <f aca="false">+Detail!P87</f>
        <v>0</v>
      </c>
    </row>
    <row r="16" customFormat="false" ht="15" hidden="false" customHeight="false" outlineLevel="0" collapsed="false">
      <c r="A16" s="126" t="str">
        <f aca="false">A15</f>
        <v>100233</v>
      </c>
      <c r="B16" s="164" t="n">
        <f aca="false">+Detail!A88</f>
        <v>52504200</v>
      </c>
      <c r="C16" s="164" t="n">
        <f aca="false">+Detail!E91</f>
        <v>0</v>
      </c>
      <c r="D16" s="164" t="n">
        <f aca="false">+Detail!F91</f>
        <v>0</v>
      </c>
      <c r="E16" s="164" t="n">
        <f aca="false">+Detail!G91</f>
        <v>0</v>
      </c>
      <c r="F16" s="164" t="n">
        <f aca="false">+Detail!H91</f>
        <v>0</v>
      </c>
      <c r="G16" s="164" t="n">
        <f aca="false">+Detail!I91</f>
        <v>0</v>
      </c>
      <c r="H16" s="164" t="n">
        <f aca="false">+Detail!J91</f>
        <v>0</v>
      </c>
      <c r="I16" s="164" t="n">
        <f aca="false">+Detail!K91</f>
        <v>0</v>
      </c>
      <c r="J16" s="164" t="n">
        <f aca="false">+Detail!L91</f>
        <v>0</v>
      </c>
      <c r="K16" s="164" t="n">
        <f aca="false">+Detail!M91</f>
        <v>0</v>
      </c>
      <c r="L16" s="164" t="n">
        <f aca="false">+Detail!N91</f>
        <v>0</v>
      </c>
      <c r="M16" s="164" t="n">
        <f aca="false">+Detail!O91</f>
        <v>0</v>
      </c>
      <c r="N16" s="164" t="n">
        <f aca="false">+Detail!P91</f>
        <v>0</v>
      </c>
    </row>
    <row r="17" customFormat="false" ht="15" hidden="false" customHeight="false" outlineLevel="0" collapsed="false">
      <c r="A17" s="126" t="str">
        <f aca="false">A16</f>
        <v>100233</v>
      </c>
      <c r="B17" s="164" t="n">
        <f aca="false">+Detail!A92</f>
        <v>52504500</v>
      </c>
      <c r="C17" s="164" t="n">
        <f aca="false">+Detail!E95</f>
        <v>0</v>
      </c>
      <c r="D17" s="164" t="n">
        <f aca="false">+Detail!F95</f>
        <v>0</v>
      </c>
      <c r="E17" s="164" t="n">
        <f aca="false">+Detail!G95</f>
        <v>0</v>
      </c>
      <c r="F17" s="164" t="n">
        <f aca="false">+Detail!H95</f>
        <v>0</v>
      </c>
      <c r="G17" s="164" t="n">
        <f aca="false">+Detail!I95</f>
        <v>0</v>
      </c>
      <c r="H17" s="164" t="n">
        <f aca="false">+Detail!J95</f>
        <v>0</v>
      </c>
      <c r="I17" s="164" t="n">
        <f aca="false">+Detail!K95</f>
        <v>0</v>
      </c>
      <c r="J17" s="164" t="n">
        <f aca="false">+Detail!L95</f>
        <v>0</v>
      </c>
      <c r="K17" s="164" t="n">
        <f aca="false">+Detail!M95</f>
        <v>0</v>
      </c>
      <c r="L17" s="164" t="n">
        <f aca="false">+Detail!N95</f>
        <v>0</v>
      </c>
      <c r="M17" s="164" t="n">
        <f aca="false">+Detail!O95</f>
        <v>0</v>
      </c>
      <c r="N17" s="164" t="n">
        <f aca="false">+Detail!P95</f>
        <v>0</v>
      </c>
    </row>
    <row r="18" customFormat="false" ht="15" hidden="false" customHeight="false" outlineLevel="0" collapsed="false">
      <c r="A18" s="126" t="str">
        <f aca="false">A17</f>
        <v>100233</v>
      </c>
      <c r="B18" s="164" t="n">
        <f aca="false">+Detail!A96</f>
        <v>52505000</v>
      </c>
      <c r="C18" s="164" t="n">
        <f aca="false">+Detail!E99</f>
        <v>0</v>
      </c>
      <c r="D18" s="164" t="n">
        <f aca="false">+Detail!F99</f>
        <v>0</v>
      </c>
      <c r="E18" s="164" t="n">
        <f aca="false">+Detail!G99</f>
        <v>0</v>
      </c>
      <c r="F18" s="164" t="n">
        <f aca="false">+Detail!H99</f>
        <v>0</v>
      </c>
      <c r="G18" s="164" t="n">
        <f aca="false">+Detail!I99</f>
        <v>0</v>
      </c>
      <c r="H18" s="164" t="n">
        <f aca="false">+Detail!J99</f>
        <v>0</v>
      </c>
      <c r="I18" s="164" t="n">
        <f aca="false">+Detail!K99</f>
        <v>0</v>
      </c>
      <c r="J18" s="164" t="n">
        <f aca="false">+Detail!L99</f>
        <v>0</v>
      </c>
      <c r="K18" s="164" t="n">
        <f aca="false">+Detail!M99</f>
        <v>0</v>
      </c>
      <c r="L18" s="164" t="n">
        <f aca="false">+Detail!N99</f>
        <v>0</v>
      </c>
      <c r="M18" s="164" t="n">
        <f aca="false">+Detail!O99</f>
        <v>0</v>
      </c>
      <c r="N18" s="164" t="n">
        <f aca="false">+Detail!P99</f>
        <v>0</v>
      </c>
    </row>
    <row r="19" customFormat="false" ht="15" hidden="false" customHeight="false" outlineLevel="0" collapsed="false">
      <c r="A19" s="126" t="str">
        <f aca="false">A18</f>
        <v>100233</v>
      </c>
      <c r="B19" s="164" t="n">
        <f aca="false">+Detail!A100</f>
        <v>52505500</v>
      </c>
      <c r="C19" s="164" t="n">
        <f aca="false">+Detail!E103</f>
        <v>0</v>
      </c>
      <c r="D19" s="164" t="n">
        <f aca="false">+Detail!F103</f>
        <v>0</v>
      </c>
      <c r="E19" s="164" t="n">
        <f aca="false">+Detail!G103</f>
        <v>0</v>
      </c>
      <c r="F19" s="164" t="n">
        <f aca="false">+Detail!H103</f>
        <v>0</v>
      </c>
      <c r="G19" s="164" t="n">
        <f aca="false">+Detail!I103</f>
        <v>0</v>
      </c>
      <c r="H19" s="164" t="n">
        <f aca="false">+Detail!J103</f>
        <v>0</v>
      </c>
      <c r="I19" s="164" t="n">
        <f aca="false">+Detail!K103</f>
        <v>0</v>
      </c>
      <c r="J19" s="164" t="n">
        <f aca="false">+Detail!L103</f>
        <v>0</v>
      </c>
      <c r="K19" s="164" t="n">
        <f aca="false">+Detail!M103</f>
        <v>0</v>
      </c>
      <c r="L19" s="164" t="n">
        <f aca="false">+Detail!N103</f>
        <v>0</v>
      </c>
      <c r="M19" s="164" t="n">
        <f aca="false">+Detail!O103</f>
        <v>0</v>
      </c>
      <c r="N19" s="164" t="n">
        <f aca="false">+Detail!P103</f>
        <v>0</v>
      </c>
    </row>
    <row r="20" customFormat="false" ht="15" hidden="false" customHeight="false" outlineLevel="0" collapsed="false">
      <c r="A20" s="126" t="str">
        <f aca="false">A19</f>
        <v>100233</v>
      </c>
      <c r="B20" s="164" t="n">
        <f aca="false">+Detail!A104</f>
        <v>52506000</v>
      </c>
      <c r="C20" s="164" t="n">
        <f aca="false">+Detail!E107</f>
        <v>0</v>
      </c>
      <c r="D20" s="164" t="n">
        <f aca="false">+Detail!F107</f>
        <v>0</v>
      </c>
      <c r="E20" s="164" t="n">
        <f aca="false">+Detail!G107</f>
        <v>0</v>
      </c>
      <c r="F20" s="164" t="n">
        <f aca="false">+Detail!H107</f>
        <v>0</v>
      </c>
      <c r="G20" s="164" t="n">
        <f aca="false">+Detail!I107</f>
        <v>0</v>
      </c>
      <c r="H20" s="164" t="n">
        <f aca="false">+Detail!J107</f>
        <v>0</v>
      </c>
      <c r="I20" s="164" t="n">
        <f aca="false">+Detail!K107</f>
        <v>0</v>
      </c>
      <c r="J20" s="164" t="n">
        <f aca="false">+Detail!L107</f>
        <v>0</v>
      </c>
      <c r="K20" s="164" t="n">
        <f aca="false">+Detail!M107</f>
        <v>0</v>
      </c>
      <c r="L20" s="164" t="n">
        <f aca="false">+Detail!N107</f>
        <v>0</v>
      </c>
      <c r="M20" s="164" t="n">
        <f aca="false">+Detail!O107</f>
        <v>0</v>
      </c>
      <c r="N20" s="164" t="n">
        <f aca="false">+Detail!P107</f>
        <v>0</v>
      </c>
    </row>
    <row r="21" customFormat="false" ht="15" hidden="false" customHeight="false" outlineLevel="0" collapsed="false">
      <c r="A21" s="126" t="str">
        <f aca="false">A20</f>
        <v>100233</v>
      </c>
      <c r="B21" s="164" t="n">
        <f aca="false">+Detail!A108</f>
        <v>52506500</v>
      </c>
      <c r="C21" s="164" t="n">
        <f aca="false">+Detail!E111</f>
        <v>0</v>
      </c>
      <c r="D21" s="164" t="n">
        <f aca="false">+Detail!F111</f>
        <v>0</v>
      </c>
      <c r="E21" s="164" t="n">
        <f aca="false">+Detail!G111</f>
        <v>0</v>
      </c>
      <c r="F21" s="164" t="n">
        <f aca="false">+Detail!H111</f>
        <v>0</v>
      </c>
      <c r="G21" s="164" t="n">
        <f aca="false">+Detail!I111</f>
        <v>0</v>
      </c>
      <c r="H21" s="164" t="n">
        <f aca="false">+Detail!J111</f>
        <v>0</v>
      </c>
      <c r="I21" s="164" t="n">
        <f aca="false">+Detail!K111</f>
        <v>0</v>
      </c>
      <c r="J21" s="164" t="n">
        <f aca="false">+Detail!L111</f>
        <v>0</v>
      </c>
      <c r="K21" s="164" t="n">
        <f aca="false">+Detail!M111</f>
        <v>0</v>
      </c>
      <c r="L21" s="164" t="n">
        <f aca="false">+Detail!N111</f>
        <v>0</v>
      </c>
      <c r="M21" s="164" t="n">
        <f aca="false">+Detail!O111</f>
        <v>0</v>
      </c>
      <c r="N21" s="164" t="n">
        <f aca="false">+Detail!P111</f>
        <v>0</v>
      </c>
    </row>
    <row r="22" customFormat="false" ht="15" hidden="false" customHeight="false" outlineLevel="0" collapsed="false">
      <c r="A22" s="126" t="str">
        <f aca="false">A21</f>
        <v>100233</v>
      </c>
      <c r="B22" s="164" t="n">
        <f aca="false">+Detail!A112</f>
        <v>52507000</v>
      </c>
      <c r="C22" s="164" t="n">
        <f aca="false">+Detail!E115</f>
        <v>0</v>
      </c>
      <c r="D22" s="164" t="n">
        <f aca="false">+Detail!F115</f>
        <v>0</v>
      </c>
      <c r="E22" s="164" t="n">
        <f aca="false">+Detail!G115</f>
        <v>0</v>
      </c>
      <c r="F22" s="164" t="n">
        <f aca="false">+Detail!H115</f>
        <v>0</v>
      </c>
      <c r="G22" s="164" t="n">
        <f aca="false">+Detail!I115</f>
        <v>0</v>
      </c>
      <c r="H22" s="164" t="n">
        <f aca="false">+Detail!J115</f>
        <v>0</v>
      </c>
      <c r="I22" s="164" t="n">
        <f aca="false">+Detail!K115</f>
        <v>0</v>
      </c>
      <c r="J22" s="164" t="n">
        <f aca="false">+Detail!L115</f>
        <v>0</v>
      </c>
      <c r="K22" s="164" t="n">
        <f aca="false">+Detail!M115</f>
        <v>0</v>
      </c>
      <c r="L22" s="164" t="n">
        <f aca="false">+Detail!N115</f>
        <v>0</v>
      </c>
      <c r="M22" s="164" t="n">
        <f aca="false">+Detail!O115</f>
        <v>0</v>
      </c>
      <c r="N22" s="164" t="n">
        <f aca="false">+Detail!P115</f>
        <v>0</v>
      </c>
    </row>
    <row r="23" customFormat="false" ht="15" hidden="false" customHeight="false" outlineLevel="0" collapsed="false">
      <c r="A23" s="126" t="str">
        <f aca="false">A22</f>
        <v>100233</v>
      </c>
      <c r="B23" s="164" t="n">
        <f aca="false">+Detail!A116</f>
        <v>52507100</v>
      </c>
      <c r="C23" s="164" t="n">
        <f aca="false">+Detail!E119</f>
        <v>0</v>
      </c>
      <c r="D23" s="164" t="n">
        <f aca="false">+Detail!F119</f>
        <v>0</v>
      </c>
      <c r="E23" s="164" t="n">
        <f aca="false">+Detail!G119</f>
        <v>0</v>
      </c>
      <c r="F23" s="164" t="n">
        <f aca="false">+Detail!H119</f>
        <v>0</v>
      </c>
      <c r="G23" s="164" t="n">
        <f aca="false">+Detail!I119</f>
        <v>0</v>
      </c>
      <c r="H23" s="164" t="n">
        <f aca="false">+Detail!J119</f>
        <v>0</v>
      </c>
      <c r="I23" s="164" t="n">
        <f aca="false">+Detail!K119</f>
        <v>0</v>
      </c>
      <c r="J23" s="164" t="n">
        <f aca="false">+Detail!L119</f>
        <v>0</v>
      </c>
      <c r="K23" s="164" t="n">
        <f aca="false">+Detail!M119</f>
        <v>0</v>
      </c>
      <c r="L23" s="164" t="n">
        <f aca="false">+Detail!N119</f>
        <v>0</v>
      </c>
      <c r="M23" s="164" t="n">
        <f aca="false">+Detail!O119</f>
        <v>0</v>
      </c>
      <c r="N23" s="164" t="n">
        <f aca="false">+Detail!P119</f>
        <v>0</v>
      </c>
    </row>
    <row r="24" customFormat="false" ht="15" hidden="false" customHeight="false" outlineLevel="0" collapsed="false">
      <c r="A24" s="126" t="str">
        <f aca="false">A23</f>
        <v>100233</v>
      </c>
      <c r="B24" s="164" t="n">
        <f aca="false">Detail!A120</f>
        <v>52507300</v>
      </c>
      <c r="C24" s="164" t="n">
        <f aca="false">Detail!E123</f>
        <v>0</v>
      </c>
      <c r="D24" s="164" t="n">
        <f aca="false">Detail!F123</f>
        <v>0</v>
      </c>
      <c r="E24" s="164" t="n">
        <f aca="false">Detail!G123</f>
        <v>0</v>
      </c>
      <c r="F24" s="164" t="n">
        <f aca="false">Detail!H123</f>
        <v>0</v>
      </c>
      <c r="G24" s="164" t="n">
        <f aca="false">Detail!I123</f>
        <v>0</v>
      </c>
      <c r="H24" s="164" t="n">
        <f aca="false">Detail!J123</f>
        <v>0</v>
      </c>
      <c r="I24" s="164" t="n">
        <f aca="false">Detail!K123</f>
        <v>0</v>
      </c>
      <c r="J24" s="164" t="n">
        <f aca="false">Detail!L123</f>
        <v>0</v>
      </c>
      <c r="K24" s="164" t="n">
        <f aca="false">Detail!M123</f>
        <v>0</v>
      </c>
      <c r="L24" s="164" t="n">
        <f aca="false">Detail!N123</f>
        <v>0</v>
      </c>
      <c r="M24" s="164" t="n">
        <f aca="false">Detail!O123</f>
        <v>0</v>
      </c>
      <c r="N24" s="164" t="n">
        <f aca="false">Detail!P123</f>
        <v>0</v>
      </c>
    </row>
    <row r="25" customFormat="false" ht="15" hidden="false" customHeight="false" outlineLevel="0" collapsed="false">
      <c r="A25" s="126" t="str">
        <f aca="false">A24</f>
        <v>100233</v>
      </c>
      <c r="B25" s="164" t="n">
        <f aca="false">Detail!A124</f>
        <v>52507400</v>
      </c>
      <c r="C25" s="164" t="n">
        <f aca="false">Detail!E127</f>
        <v>0</v>
      </c>
      <c r="D25" s="164" t="n">
        <f aca="false">Detail!F127</f>
        <v>0</v>
      </c>
      <c r="E25" s="164" t="n">
        <f aca="false">Detail!G127</f>
        <v>0</v>
      </c>
      <c r="F25" s="164" t="n">
        <f aca="false">Detail!H127</f>
        <v>0</v>
      </c>
      <c r="G25" s="164" t="n">
        <f aca="false">Detail!I127</f>
        <v>0</v>
      </c>
      <c r="H25" s="164" t="n">
        <f aca="false">Detail!J127</f>
        <v>0</v>
      </c>
      <c r="I25" s="164" t="n">
        <f aca="false">Detail!K127</f>
        <v>0</v>
      </c>
      <c r="J25" s="164" t="n">
        <f aca="false">Detail!L127</f>
        <v>0</v>
      </c>
      <c r="K25" s="164" t="n">
        <f aca="false">Detail!M127</f>
        <v>0</v>
      </c>
      <c r="L25" s="164" t="n">
        <f aca="false">Detail!N127</f>
        <v>0</v>
      </c>
      <c r="M25" s="164" t="n">
        <f aca="false">Detail!O127</f>
        <v>0</v>
      </c>
      <c r="N25" s="164" t="n">
        <f aca="false">Detail!P127</f>
        <v>0</v>
      </c>
    </row>
    <row r="26" customFormat="false" ht="15" hidden="false" customHeight="false" outlineLevel="0" collapsed="false">
      <c r="A26" s="126" t="str">
        <f aca="false">A23</f>
        <v>100233</v>
      </c>
      <c r="B26" s="164" t="n">
        <f aca="false">+Detail!A128</f>
        <v>52507500</v>
      </c>
      <c r="C26" s="164" t="n">
        <f aca="false">+Detail!E131</f>
        <v>833.33</v>
      </c>
      <c r="D26" s="164" t="n">
        <f aca="false">+Detail!F131</f>
        <v>833.33</v>
      </c>
      <c r="E26" s="164" t="n">
        <f aca="false">+Detail!G131</f>
        <v>833.33</v>
      </c>
      <c r="F26" s="164" t="n">
        <f aca="false">+Detail!H131</f>
        <v>833.33</v>
      </c>
      <c r="G26" s="164" t="n">
        <f aca="false">+Detail!I131</f>
        <v>833.33</v>
      </c>
      <c r="H26" s="164" t="n">
        <f aca="false">+Detail!J131</f>
        <v>833.33</v>
      </c>
      <c r="I26" s="164" t="n">
        <f aca="false">+Detail!K131</f>
        <v>833.33</v>
      </c>
      <c r="J26" s="164" t="n">
        <f aca="false">+Detail!L131</f>
        <v>833.33</v>
      </c>
      <c r="K26" s="164" t="n">
        <f aca="false">+Detail!M131</f>
        <v>833.33</v>
      </c>
      <c r="L26" s="164" t="n">
        <f aca="false">+Detail!N131</f>
        <v>833.33</v>
      </c>
      <c r="M26" s="164" t="n">
        <f aca="false">+Detail!O131</f>
        <v>833.33</v>
      </c>
      <c r="N26" s="164" t="n">
        <f aca="false">+Detail!P131</f>
        <v>833.33</v>
      </c>
    </row>
    <row r="27" customFormat="false" ht="15" hidden="false" customHeight="false" outlineLevel="0" collapsed="false">
      <c r="A27" s="126" t="str">
        <f aca="false">A24</f>
        <v>100233</v>
      </c>
      <c r="B27" s="164" t="n">
        <f aca="false">Detail!A132</f>
        <v>52507600</v>
      </c>
      <c r="C27" s="164" t="n">
        <f aca="false">Detail!E135</f>
        <v>0</v>
      </c>
      <c r="D27" s="164" t="n">
        <f aca="false">Detail!F135</f>
        <v>0</v>
      </c>
      <c r="E27" s="164" t="n">
        <f aca="false">Detail!G135</f>
        <v>0</v>
      </c>
      <c r="F27" s="164" t="n">
        <f aca="false">Detail!H135</f>
        <v>0</v>
      </c>
      <c r="G27" s="164" t="n">
        <f aca="false">Detail!I135</f>
        <v>0</v>
      </c>
      <c r="H27" s="164" t="n">
        <f aca="false">Detail!J135</f>
        <v>0</v>
      </c>
      <c r="I27" s="164" t="n">
        <f aca="false">Detail!K135</f>
        <v>0</v>
      </c>
      <c r="J27" s="164" t="n">
        <f aca="false">Detail!L135</f>
        <v>0</v>
      </c>
      <c r="K27" s="164" t="n">
        <f aca="false">Detail!M135</f>
        <v>0</v>
      </c>
      <c r="L27" s="164" t="n">
        <f aca="false">Detail!N135</f>
        <v>0</v>
      </c>
      <c r="M27" s="164" t="n">
        <f aca="false">Detail!O135</f>
        <v>0</v>
      </c>
      <c r="N27" s="164" t="n">
        <f aca="false">Detail!P135</f>
        <v>0</v>
      </c>
    </row>
    <row r="28" customFormat="false" ht="15" hidden="false" customHeight="false" outlineLevel="0" collapsed="false">
      <c r="A28" s="126" t="str">
        <f aca="false">A25</f>
        <v>100233</v>
      </c>
      <c r="B28" s="164" t="n">
        <f aca="false">Detail!A136</f>
        <v>52507700</v>
      </c>
      <c r="C28" s="164" t="n">
        <f aca="false">Detail!E139</f>
        <v>0</v>
      </c>
      <c r="D28" s="164" t="n">
        <f aca="false">Detail!F139</f>
        <v>0</v>
      </c>
      <c r="E28" s="164" t="n">
        <f aca="false">Detail!G139</f>
        <v>0</v>
      </c>
      <c r="F28" s="164" t="n">
        <f aca="false">Detail!H139</f>
        <v>0</v>
      </c>
      <c r="G28" s="164" t="n">
        <f aca="false">Detail!I139</f>
        <v>0</v>
      </c>
      <c r="H28" s="164" t="n">
        <f aca="false">Detail!J139</f>
        <v>0</v>
      </c>
      <c r="I28" s="164" t="n">
        <f aca="false">Detail!K139</f>
        <v>0</v>
      </c>
      <c r="J28" s="164" t="n">
        <f aca="false">Detail!L139</f>
        <v>0</v>
      </c>
      <c r="K28" s="164" t="n">
        <f aca="false">Detail!M139</f>
        <v>0</v>
      </c>
      <c r="L28" s="164" t="n">
        <f aca="false">Detail!N139</f>
        <v>0</v>
      </c>
      <c r="M28" s="164" t="n">
        <f aca="false">Detail!O139</f>
        <v>0</v>
      </c>
      <c r="N28" s="164" t="n">
        <f aca="false">Detail!P139</f>
        <v>0</v>
      </c>
    </row>
    <row r="29" customFormat="false" ht="15" hidden="false" customHeight="false" outlineLevel="0" collapsed="false">
      <c r="A29" s="136" t="str">
        <f aca="false">A26</f>
        <v>100233</v>
      </c>
      <c r="B29" s="137" t="n">
        <f aca="false">+Detail!A140</f>
        <v>52508000</v>
      </c>
      <c r="C29" s="137" t="n">
        <f aca="false">+Detail!E143</f>
        <v>0</v>
      </c>
      <c r="D29" s="137" t="n">
        <f aca="false">+Detail!F143</f>
        <v>0</v>
      </c>
      <c r="E29" s="137" t="n">
        <f aca="false">+Detail!G143</f>
        <v>1000</v>
      </c>
      <c r="F29" s="137" t="n">
        <f aca="false">+Detail!H143</f>
        <v>1000</v>
      </c>
      <c r="G29" s="137" t="n">
        <f aca="false">+Detail!I143</f>
        <v>1000</v>
      </c>
      <c r="H29" s="137" t="n">
        <f aca="false">+Detail!J143</f>
        <v>1000</v>
      </c>
      <c r="I29" s="137" t="n">
        <f aca="false">+Detail!K143</f>
        <v>1000</v>
      </c>
      <c r="J29" s="137" t="n">
        <f aca="false">+Detail!L143</f>
        <v>1000</v>
      </c>
      <c r="K29" s="137" t="n">
        <f aca="false">+Detail!M143</f>
        <v>1000</v>
      </c>
      <c r="L29" s="137" t="n">
        <f aca="false">+Detail!N143</f>
        <v>1000</v>
      </c>
      <c r="M29" s="137" t="n">
        <f aca="false">+Detail!O143</f>
        <v>1000</v>
      </c>
      <c r="N29" s="137" t="n">
        <f aca="false">+Detail!P143</f>
        <v>1000</v>
      </c>
    </row>
    <row r="30" customFormat="false" ht="15" hidden="false" customHeight="false" outlineLevel="0" collapsed="false">
      <c r="A30" s="136" t="str">
        <f aca="false">A29</f>
        <v>100233</v>
      </c>
      <c r="B30" s="137" t="n">
        <f aca="false">+Detail!A144</f>
        <v>52508100</v>
      </c>
      <c r="C30" s="137" t="n">
        <f aca="false">+Detail!E147</f>
        <v>583</v>
      </c>
      <c r="D30" s="137" t="n">
        <f aca="false">+Detail!F147</f>
        <v>583</v>
      </c>
      <c r="E30" s="137" t="n">
        <f aca="false">+Detail!G147</f>
        <v>583</v>
      </c>
      <c r="F30" s="137" t="n">
        <f aca="false">+Detail!H147</f>
        <v>583</v>
      </c>
      <c r="G30" s="137" t="n">
        <f aca="false">+Detail!I147</f>
        <v>583</v>
      </c>
      <c r="H30" s="137" t="n">
        <f aca="false">+Detail!J147</f>
        <v>583</v>
      </c>
      <c r="I30" s="137" t="n">
        <f aca="false">+Detail!K147</f>
        <v>583</v>
      </c>
      <c r="J30" s="137" t="n">
        <f aca="false">+Detail!L147</f>
        <v>583</v>
      </c>
      <c r="K30" s="137" t="n">
        <f aca="false">+Detail!M147</f>
        <v>584</v>
      </c>
      <c r="L30" s="137" t="n">
        <f aca="false">+Detail!N147</f>
        <v>584</v>
      </c>
      <c r="M30" s="137" t="n">
        <f aca="false">+Detail!O147</f>
        <v>584</v>
      </c>
      <c r="N30" s="137" t="n">
        <f aca="false">+Detail!P147</f>
        <v>584</v>
      </c>
    </row>
    <row r="31" customFormat="false" ht="15" hidden="false" customHeight="false" outlineLevel="0" collapsed="false">
      <c r="A31" s="136" t="str">
        <f aca="false">A30</f>
        <v>100233</v>
      </c>
      <c r="B31" s="137" t="n">
        <f aca="false">+Detail!A148</f>
        <v>52508500</v>
      </c>
      <c r="C31" s="137" t="n">
        <f aca="false">+Detail!E151</f>
        <v>0</v>
      </c>
      <c r="D31" s="137" t="n">
        <f aca="false">+Detail!F151</f>
        <v>3000</v>
      </c>
      <c r="E31" s="137" t="n">
        <f aca="false">+Detail!G151</f>
        <v>0</v>
      </c>
      <c r="F31" s="137" t="n">
        <f aca="false">+Detail!H151</f>
        <v>3000</v>
      </c>
      <c r="G31" s="137" t="n">
        <f aca="false">+Detail!I151</f>
        <v>1500</v>
      </c>
      <c r="H31" s="137" t="n">
        <f aca="false">+Detail!J151</f>
        <v>1500</v>
      </c>
      <c r="I31" s="137" t="n">
        <f aca="false">+Detail!K151</f>
        <v>1500</v>
      </c>
      <c r="J31" s="137" t="n">
        <f aca="false">+Detail!L151</f>
        <v>1500</v>
      </c>
      <c r="K31" s="137" t="n">
        <f aca="false">+Detail!M151</f>
        <v>1500</v>
      </c>
      <c r="L31" s="137" t="n">
        <f aca="false">+Detail!N151</f>
        <v>1500</v>
      </c>
      <c r="M31" s="137" t="n">
        <f aca="false">+Detail!O151</f>
        <v>3000</v>
      </c>
      <c r="N31" s="137" t="n">
        <f aca="false">+Detail!P151</f>
        <v>0</v>
      </c>
    </row>
    <row r="32" customFormat="false" ht="15" hidden="false" customHeight="false" outlineLevel="0" collapsed="false">
      <c r="A32" s="136" t="str">
        <f aca="false">A31</f>
        <v>100233</v>
      </c>
      <c r="B32" s="137" t="n">
        <f aca="false">+Detail!A152</f>
        <v>53600000</v>
      </c>
      <c r="C32" s="137" t="n">
        <f aca="false">+Detail!E155</f>
        <v>1000</v>
      </c>
      <c r="D32" s="137" t="n">
        <f aca="false">+Detail!F155</f>
        <v>1000</v>
      </c>
      <c r="E32" s="137" t="n">
        <f aca="false">+Detail!G155</f>
        <v>1000</v>
      </c>
      <c r="F32" s="137" t="n">
        <f aca="false">+Detail!H155</f>
        <v>1000</v>
      </c>
      <c r="G32" s="137" t="n">
        <f aca="false">+Detail!I155</f>
        <v>1000</v>
      </c>
      <c r="H32" s="137" t="n">
        <f aca="false">+Detail!J155</f>
        <v>1000</v>
      </c>
      <c r="I32" s="137" t="n">
        <f aca="false">+Detail!K155</f>
        <v>1000</v>
      </c>
      <c r="J32" s="137" t="n">
        <f aca="false">+Detail!L155</f>
        <v>1000</v>
      </c>
      <c r="K32" s="137" t="n">
        <f aca="false">+Detail!M155</f>
        <v>1000</v>
      </c>
      <c r="L32" s="137" t="n">
        <f aca="false">+Detail!N155</f>
        <v>1000</v>
      </c>
      <c r="M32" s="137" t="n">
        <f aca="false">+Detail!O155</f>
        <v>1000</v>
      </c>
      <c r="N32" s="137" t="n">
        <f aca="false">+Detail!P155</f>
        <v>1000</v>
      </c>
    </row>
    <row r="33" customFormat="false" ht="15" hidden="false" customHeight="false" outlineLevel="0" collapsed="false">
      <c r="A33" s="136" t="str">
        <f aca="false">A32</f>
        <v>100233</v>
      </c>
      <c r="B33" s="137" t="n">
        <f aca="false">+Detail!A156</f>
        <v>53800000</v>
      </c>
      <c r="C33" s="137" t="n">
        <f aca="false">+Detail!E159</f>
        <v>1683</v>
      </c>
      <c r="D33" s="137" t="n">
        <f aca="false">+Detail!F159</f>
        <v>1683</v>
      </c>
      <c r="E33" s="137" t="n">
        <f aca="false">+Detail!G159</f>
        <v>1683</v>
      </c>
      <c r="F33" s="137" t="n">
        <f aca="false">+Detail!H159</f>
        <v>1683</v>
      </c>
      <c r="G33" s="137" t="n">
        <f aca="false">+Detail!I159</f>
        <v>1683</v>
      </c>
      <c r="H33" s="137" t="n">
        <f aca="false">+Detail!J159</f>
        <v>1683</v>
      </c>
      <c r="I33" s="137" t="n">
        <f aca="false">+Detail!K159</f>
        <v>1683</v>
      </c>
      <c r="J33" s="137" t="n">
        <f aca="false">+Detail!L159</f>
        <v>1683</v>
      </c>
      <c r="K33" s="137" t="n">
        <f aca="false">+Detail!M159</f>
        <v>1684</v>
      </c>
      <c r="L33" s="137" t="n">
        <f aca="false">+Detail!N159</f>
        <v>1684</v>
      </c>
      <c r="M33" s="137" t="n">
        <f aca="false">+Detail!O159</f>
        <v>1684</v>
      </c>
      <c r="N33" s="137" t="n">
        <f aca="false">+Detail!P159</f>
        <v>1684</v>
      </c>
    </row>
    <row r="34" customFormat="false" ht="15" hidden="false" customHeight="false" outlineLevel="0" collapsed="false">
      <c r="A34" s="136" t="str">
        <f aca="false">A33</f>
        <v>100233</v>
      </c>
      <c r="B34" s="137" t="n">
        <f aca="false">+Detail!A160</f>
        <v>53801000</v>
      </c>
      <c r="C34" s="137" t="n">
        <f aca="false">+Detail!E163</f>
        <v>13333</v>
      </c>
      <c r="D34" s="137" t="n">
        <f aca="false">+Detail!F163</f>
        <v>13333</v>
      </c>
      <c r="E34" s="137" t="n">
        <f aca="false">+Detail!G163</f>
        <v>13333</v>
      </c>
      <c r="F34" s="137" t="n">
        <f aca="false">+Detail!H163</f>
        <v>13333</v>
      </c>
      <c r="G34" s="137" t="n">
        <f aca="false">+Detail!I163</f>
        <v>13333</v>
      </c>
      <c r="H34" s="137" t="n">
        <f aca="false">+Detail!J163</f>
        <v>13333</v>
      </c>
      <c r="I34" s="137" t="n">
        <f aca="false">+Detail!K163</f>
        <v>13333</v>
      </c>
      <c r="J34" s="137" t="n">
        <f aca="false">+Detail!L163</f>
        <v>13333</v>
      </c>
      <c r="K34" s="137" t="n">
        <f aca="false">+Detail!M163</f>
        <v>13334</v>
      </c>
      <c r="L34" s="137" t="n">
        <f aca="false">+Detail!N163</f>
        <v>13334</v>
      </c>
      <c r="M34" s="137" t="n">
        <f aca="false">+Detail!O163</f>
        <v>13334</v>
      </c>
      <c r="N34" s="137" t="n">
        <f aca="false">+Detail!P163</f>
        <v>13334</v>
      </c>
    </row>
    <row r="35" customFormat="false" ht="15" hidden="false" customHeight="false" outlineLevel="0" collapsed="false">
      <c r="A35" s="136" t="str">
        <f aca="false">A34</f>
        <v>100233</v>
      </c>
      <c r="B35" s="137" t="n">
        <f aca="false">+Detail!A164</f>
        <v>53900000</v>
      </c>
      <c r="C35" s="137" t="n">
        <f aca="false">+Detail!E167</f>
        <v>0</v>
      </c>
      <c r="D35" s="137" t="n">
        <f aca="false">+Detail!F167</f>
        <v>0</v>
      </c>
      <c r="E35" s="137" t="n">
        <f aca="false">+Detail!G167</f>
        <v>0</v>
      </c>
      <c r="F35" s="137" t="n">
        <f aca="false">+Detail!H167</f>
        <v>0</v>
      </c>
      <c r="G35" s="137" t="n">
        <f aca="false">+Detail!I167</f>
        <v>0</v>
      </c>
      <c r="H35" s="137" t="n">
        <f aca="false">+Detail!J167</f>
        <v>0</v>
      </c>
      <c r="I35" s="137" t="n">
        <f aca="false">+Detail!K167</f>
        <v>0</v>
      </c>
      <c r="J35" s="137" t="n">
        <f aca="false">+Detail!L167</f>
        <v>0</v>
      </c>
      <c r="K35" s="137" t="n">
        <f aca="false">+Detail!M167</f>
        <v>0</v>
      </c>
      <c r="L35" s="137" t="n">
        <f aca="false">+Detail!N167</f>
        <v>0</v>
      </c>
      <c r="M35" s="137" t="n">
        <f aca="false">+Detail!O167</f>
        <v>0</v>
      </c>
      <c r="N35" s="137" t="n">
        <f aca="false">+Detail!P167</f>
        <v>0</v>
      </c>
    </row>
    <row r="36" customFormat="false" ht="15" hidden="false" customHeight="false" outlineLevel="0" collapsed="false">
      <c r="A36" s="136" t="str">
        <f aca="false">A35</f>
        <v>100233</v>
      </c>
      <c r="B36" s="137" t="n">
        <f aca="false">+Detail!A173</f>
        <v>52502000</v>
      </c>
      <c r="C36" s="137" t="n">
        <f aca="false">+Detail!E173</f>
        <v>0</v>
      </c>
      <c r="D36" s="137" t="n">
        <f aca="false">+Detail!F173</f>
        <v>0</v>
      </c>
      <c r="E36" s="137" t="n">
        <f aca="false">+Detail!G173</f>
        <v>0</v>
      </c>
      <c r="F36" s="137" t="n">
        <f aca="false">+Detail!H173</f>
        <v>0</v>
      </c>
      <c r="G36" s="137" t="n">
        <f aca="false">+Detail!I173</f>
        <v>0</v>
      </c>
      <c r="H36" s="137" t="n">
        <f aca="false">+Detail!J173</f>
        <v>0</v>
      </c>
      <c r="I36" s="137" t="n">
        <f aca="false">+Detail!K173</f>
        <v>0</v>
      </c>
      <c r="J36" s="137" t="n">
        <f aca="false">+Detail!L173</f>
        <v>0</v>
      </c>
      <c r="K36" s="137" t="n">
        <f aca="false">+Detail!M173</f>
        <v>0</v>
      </c>
      <c r="L36" s="137" t="n">
        <f aca="false">+Detail!N173</f>
        <v>0</v>
      </c>
      <c r="M36" s="137" t="n">
        <f aca="false">+Detail!O173</f>
        <v>0</v>
      </c>
      <c r="N36" s="137" t="n">
        <f aca="false">+Detail!P173</f>
        <v>0</v>
      </c>
    </row>
    <row r="37" customFormat="false" ht="15" hidden="false" customHeight="false" outlineLevel="0" collapsed="false">
      <c r="A37" s="136" t="str">
        <f aca="false">A36</f>
        <v>100233</v>
      </c>
      <c r="B37" s="137" t="n">
        <f aca="false">+Detail!A174</f>
        <v>52502500</v>
      </c>
      <c r="C37" s="137" t="n">
        <f aca="false">+Detail!E174</f>
        <v>0</v>
      </c>
      <c r="D37" s="137" t="n">
        <f aca="false">+Detail!F174</f>
        <v>0</v>
      </c>
      <c r="E37" s="137" t="n">
        <f aca="false">+Detail!G174</f>
        <v>0</v>
      </c>
      <c r="F37" s="137" t="n">
        <f aca="false">+Detail!H174</f>
        <v>0</v>
      </c>
      <c r="G37" s="137" t="n">
        <f aca="false">+Detail!I174</f>
        <v>0</v>
      </c>
      <c r="H37" s="137" t="n">
        <f aca="false">+Detail!J174</f>
        <v>0</v>
      </c>
      <c r="I37" s="137" t="n">
        <f aca="false">+Detail!K174</f>
        <v>0</v>
      </c>
      <c r="J37" s="137" t="n">
        <f aca="false">+Detail!L174</f>
        <v>0</v>
      </c>
      <c r="K37" s="137" t="n">
        <f aca="false">+Detail!M174</f>
        <v>0</v>
      </c>
      <c r="L37" s="137" t="n">
        <f aca="false">+Detail!N174</f>
        <v>0</v>
      </c>
      <c r="M37" s="137" t="n">
        <f aca="false">+Detail!O174</f>
        <v>0</v>
      </c>
      <c r="N37" s="137" t="n">
        <f aca="false">+Detail!P174</f>
        <v>0</v>
      </c>
    </row>
    <row r="39" customFormat="false" ht="15.75" hidden="false" customHeight="false" outlineLevel="0" collapsed="false">
      <c r="C39" s="194" t="n">
        <f aca="false">SUM(C1:C38)</f>
        <v>69603</v>
      </c>
      <c r="D39" s="194" t="n">
        <f aca="false">SUM(D1:D38)</f>
        <v>72963</v>
      </c>
      <c r="E39" s="194" t="n">
        <f aca="false">SUM(E1:E38)</f>
        <v>70963</v>
      </c>
      <c r="F39" s="194" t="n">
        <f aca="false">SUM(F1:F38)</f>
        <v>73963</v>
      </c>
      <c r="G39" s="194" t="n">
        <f aca="false">SUM(G1:G38)</f>
        <v>72465</v>
      </c>
      <c r="H39" s="194" t="n">
        <f aca="false">SUM(H1:H38)</f>
        <v>72465</v>
      </c>
      <c r="I39" s="194" t="n">
        <f aca="false">SUM(I1:I38)</f>
        <v>71550</v>
      </c>
      <c r="J39" s="194" t="n">
        <f aca="false">SUM(J1:J38)</f>
        <v>71550</v>
      </c>
      <c r="K39" s="194" t="n">
        <f aca="false">SUM(K1:K38)</f>
        <v>77176</v>
      </c>
      <c r="L39" s="194" t="n">
        <f aca="false">SUM(L1:L38)</f>
        <v>77176</v>
      </c>
      <c r="M39" s="194" t="n">
        <f aca="false">SUM(M1:M38)</f>
        <v>78676</v>
      </c>
      <c r="N39" s="194" t="n">
        <f aca="false">SUM(N1:N38)</f>
        <v>75676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elinnell</cp:lastModifiedBy>
  <cp:lastPrinted>2000-08-15T12:24:35Z</cp:lastPrinted>
  <dcterms:modified xsi:type="dcterms:W3CDTF">2001-04-04T12:32:22Z</dcterms:modified>
  <cp:revision>0</cp:revision>
  <dc:subject/>
  <dc:title/>
</cp:coreProperties>
</file>