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Strip1" sheetId="1" state="visible" r:id="rId3"/>
  </sheets>
  <externalReferences>
    <externalReference r:id="rId4"/>
  </externalReferences>
  <definedNames>
    <definedName function="false" hidden="false" name="ASTRIP" vbProcedure="false">ASTRIP</definedName>
    <definedName function="false" hidden="false" name="ASV" vbProcedure="false">ASV</definedName>
    <definedName function="false" hidden="false" name="FOREX" vbProcedure="false">FOREX</definedName>
    <definedName function="false" hidden="false" localSheetId="0" name="FOREX" vbProcedure="false">FOREX</definedName>
    <definedName function="true" hidden="false" name="OSTRIP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<sst xmlns="http://schemas.openxmlformats.org/spreadsheetml/2006/main" count="32" uniqueCount="28">
  <si>
    <t xml:space="preserve">Strip of Daily Fixed Price or Forward Start Options</t>
  </si>
  <si>
    <t xml:space="preserve">Function:OSTRIP (formly known as OSTRIP1)</t>
  </si>
  <si>
    <t xml:space="preserve">EffDt</t>
  </si>
  <si>
    <t xml:space="preserve">Basis</t>
  </si>
  <si>
    <t xml:space="preserve">Index</t>
  </si>
  <si>
    <t xml:space="preserve">OUTPUTS</t>
  </si>
  <si>
    <t xml:space="preserve">Fwd Price</t>
  </si>
  <si>
    <t xml:space="preserve">Strike</t>
  </si>
  <si>
    <t xml:space="preserve">Fwd.Start</t>
  </si>
  <si>
    <t xml:space="preserve">BeginDt</t>
  </si>
  <si>
    <t xml:space="preserve">EndDt</t>
  </si>
  <si>
    <t xml:space="preserve">FwdSt.Flag</t>
  </si>
  <si>
    <t xml:space="preserve">Ann.IntRt</t>
  </si>
  <si>
    <t xml:space="preserve">Vol_prior</t>
  </si>
  <si>
    <t xml:space="preserve">Vol_after</t>
  </si>
  <si>
    <t xml:space="preserve">% of Index</t>
  </si>
  <si>
    <t xml:space="preserve">Basis Offset</t>
  </si>
  <si>
    <t xml:space="preserve">Call=1/Put=0</t>
  </si>
  <si>
    <t xml:space="preserve">Price</t>
  </si>
  <si>
    <t xml:space="preserve">Delta</t>
  </si>
  <si>
    <t xml:space="preserve">Gamma</t>
  </si>
  <si>
    <t xml:space="preserve">Vega </t>
  </si>
  <si>
    <t xml:space="preserve">Rho</t>
  </si>
  <si>
    <t xml:space="preserve">Theta</t>
  </si>
  <si>
    <t xml:space="preserve">FixDelta</t>
  </si>
  <si>
    <t xml:space="preserve">Strike is set</t>
  </si>
  <si>
    <t xml:space="preserve">Strip Starts</t>
  </si>
  <si>
    <t xml:space="preserve">Strip Ends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</si>
</sst>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0.00"/>
    <numFmt numFmtId="167" formatCode="0.0000"/>
    <numFmt numFmtId="168" formatCode="0%"/>
    <numFmt numFmtId="169" formatCode="0.00%"/>
    <numFmt numFmtId="170" formatCode="0.0%"/>
    <numFmt numFmtId="171" formatCode="_-* #,##0.00_-;\-* #,##0.00_-;_-* \-??_-;_-@_-"/>
    <numFmt numFmtId="172" formatCode="0"/>
    <numFmt numFmtId="173" formatCode="#,##0.00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FFFF"/>
      <name val="Arial"/>
      <family val="2"/>
    </font>
    <font>
      <b val="true"/>
      <sz val="20"/>
      <color rgb="FF00FFFF"/>
      <name val="Arial"/>
      <family val="2"/>
    </font>
    <font>
      <b val="true"/>
      <sz val="14"/>
      <color rgb="FFFFFF00"/>
      <name val="Arial"/>
      <family val="2"/>
    </font>
    <font>
      <sz val="9"/>
      <name val="Times New Roman"/>
      <family val="1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Times New Roman"/>
      <family val="1"/>
    </font>
    <font>
      <b val="true"/>
      <sz val="9"/>
      <color rgb="FF0000FF"/>
      <name val="Times New Roman"/>
      <family val="1"/>
    </font>
    <font>
      <b val="true"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FFFFC0"/>
        <bgColor rgb="FFFFFF99"/>
      </patternFill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594000</xdr:colOff>
      <xdr:row>28</xdr:row>
      <xdr:rowOff>56880</xdr:rowOff>
    </xdr:from>
    <xdr:to>
      <xdr:col>12</xdr:col>
      <xdr:colOff>302760</xdr:colOff>
      <xdr:row>28</xdr:row>
      <xdr:rowOff>56880</xdr:rowOff>
    </xdr:to>
    <xdr:sp>
      <xdr:nvSpPr>
        <xdr:cNvPr id="0" name="Line 1"/>
        <xdr:cNvSpPr/>
      </xdr:nvSpPr>
      <xdr:spPr>
        <a:xfrm>
          <a:off x="1644120" y="4829040"/>
          <a:ext cx="77853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603720</xdr:colOff>
      <xdr:row>25</xdr:row>
      <xdr:rowOff>152280</xdr:rowOff>
    </xdr:from>
    <xdr:to>
      <xdr:col>2</xdr:col>
      <xdr:colOff>604800</xdr:colOff>
      <xdr:row>28</xdr:row>
      <xdr:rowOff>46800</xdr:rowOff>
    </xdr:to>
    <xdr:sp>
      <xdr:nvSpPr>
        <xdr:cNvPr id="1" name="Line 2"/>
        <xdr:cNvSpPr/>
      </xdr:nvSpPr>
      <xdr:spPr>
        <a:xfrm flipV="1">
          <a:off x="1653840" y="4438440"/>
          <a:ext cx="1080" cy="3805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49680</xdr:colOff>
      <xdr:row>25</xdr:row>
      <xdr:rowOff>142560</xdr:rowOff>
    </xdr:from>
    <xdr:to>
      <xdr:col>8</xdr:col>
      <xdr:colOff>50400</xdr:colOff>
      <xdr:row>28</xdr:row>
      <xdr:rowOff>56520</xdr:rowOff>
    </xdr:to>
    <xdr:sp>
      <xdr:nvSpPr>
        <xdr:cNvPr id="2" name="Line 3"/>
        <xdr:cNvSpPr/>
      </xdr:nvSpPr>
      <xdr:spPr>
        <a:xfrm flipV="1">
          <a:off x="6391440" y="4428720"/>
          <a:ext cx="720" cy="3999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249120</xdr:colOff>
      <xdr:row>25</xdr:row>
      <xdr:rowOff>142920</xdr:rowOff>
    </xdr:from>
    <xdr:to>
      <xdr:col>9</xdr:col>
      <xdr:colOff>249840</xdr:colOff>
      <xdr:row>28</xdr:row>
      <xdr:rowOff>47160</xdr:rowOff>
    </xdr:to>
    <xdr:sp>
      <xdr:nvSpPr>
        <xdr:cNvPr id="3" name="Line 4"/>
        <xdr:cNvSpPr/>
      </xdr:nvSpPr>
      <xdr:spPr>
        <a:xfrm flipV="1">
          <a:off x="7229160" y="4429080"/>
          <a:ext cx="720" cy="3902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302040</xdr:colOff>
      <xdr:row>25</xdr:row>
      <xdr:rowOff>124200</xdr:rowOff>
    </xdr:from>
    <xdr:to>
      <xdr:col>12</xdr:col>
      <xdr:colOff>302760</xdr:colOff>
      <xdr:row>28</xdr:row>
      <xdr:rowOff>37800</xdr:rowOff>
    </xdr:to>
    <xdr:sp>
      <xdr:nvSpPr>
        <xdr:cNvPr id="4" name="Line 5"/>
        <xdr:cNvSpPr/>
      </xdr:nvSpPr>
      <xdr:spPr>
        <a:xfrm flipV="1">
          <a:off x="9428760" y="4410360"/>
          <a:ext cx="720" cy="3996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Gasdaily/GD%20Vol%20Curves/VOLLOA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OLS"/>
      <sheetName val="Prior VOLS"/>
      <sheetName val="Difference"/>
      <sheetName val="CHANGE"/>
      <sheetName val="Curve Load"/>
      <sheetName val="Data"/>
      <sheetName val="Curves"/>
      <sheetName val="Copy Pipe Vols"/>
    </sheetNames>
    <sheetDataSet>
      <sheetData sheetId="0">
        <row r="9">
          <cell r="C9">
            <v>0.68</v>
          </cell>
        </row>
        <row r="10">
          <cell r="C10">
            <v>1.15</v>
          </cell>
        </row>
        <row r="11">
          <cell r="C11">
            <v>1.15</v>
          </cell>
        </row>
        <row r="12">
          <cell r="C12">
            <v>1.12</v>
          </cell>
        </row>
        <row r="13">
          <cell r="C13">
            <v>0.875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3" min="3" style="0" width="14.28"/>
    <col collapsed="false" customWidth="true" hidden="false" outlineLevel="0" max="4" min="4" style="0" width="18.7"/>
    <col collapsed="false" customWidth="true" hidden="false" outlineLevel="0" max="5" min="5" style="0" width="13.85"/>
    <col collapsed="false" customWidth="true" hidden="false" outlineLevel="0" max="6" min="6" style="0" width="10.13"/>
    <col collapsed="false" customWidth="true" hidden="false" outlineLevel="0" max="11" min="11" style="0" width="10.41"/>
    <col collapsed="false" customWidth="true" hidden="false" outlineLevel="0" max="13" min="12" style="0" width="10.99"/>
    <col collapsed="false" customWidth="true" hidden="false" outlineLevel="0" max="14" min="14" style="0" width="5.71"/>
    <col collapsed="false" customWidth="true" hidden="false" outlineLevel="0" max="15" min="15" style="0" width="21.56"/>
    <col collapsed="false" customWidth="true" hidden="false" outlineLevel="0" max="16" min="16" style="0" width="10.71"/>
    <col collapsed="false" customWidth="true" hidden="false" outlineLevel="0" max="17" min="17" style="0" width="11.85"/>
  </cols>
  <sheetData>
    <row r="1" customFormat="false" ht="26.25" hidden="false" customHeight="false" outlineLevel="0" collapsed="false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customFormat="false" ht="18" hidden="false" customHeight="false" outlineLevel="0" collapsed="false">
      <c r="A2" s="1"/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customFormat="false" ht="12.7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4"/>
      <c r="B6" s="5" t="s">
        <v>2</v>
      </c>
      <c r="C6" s="6" t="n">
        <f aca="true">TODAY()</f>
        <v>45926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7"/>
      <c r="B7" s="8"/>
      <c r="C7" s="7"/>
      <c r="D7" s="7"/>
      <c r="E7" s="7"/>
      <c r="F7" s="9"/>
      <c r="G7" s="9"/>
      <c r="H7" s="9"/>
      <c r="I7" s="9"/>
      <c r="J7" s="9"/>
      <c r="K7" s="9"/>
      <c r="L7" s="7"/>
      <c r="M7" s="7"/>
      <c r="N7" s="4"/>
      <c r="O7" s="10"/>
      <c r="P7" s="10"/>
      <c r="Q7" s="10"/>
      <c r="R7" s="10"/>
      <c r="S7" s="10"/>
      <c r="T7" s="10"/>
      <c r="U7" s="7"/>
      <c r="V7" s="7"/>
    </row>
    <row r="8" customFormat="false" ht="12.75" hidden="false" customHeight="false" outlineLevel="0" collapsed="false">
      <c r="A8" s="7" t="s">
        <v>3</v>
      </c>
      <c r="B8" s="8" t="n">
        <v>0</v>
      </c>
      <c r="C8" s="4"/>
      <c r="D8" s="7"/>
      <c r="E8" s="7"/>
      <c r="F8" s="9"/>
      <c r="G8" s="9"/>
      <c r="H8" s="9"/>
      <c r="I8" s="9"/>
      <c r="J8" s="9"/>
      <c r="K8" s="9"/>
      <c r="L8" s="7"/>
      <c r="M8" s="7"/>
      <c r="N8" s="4"/>
      <c r="O8" s="10"/>
      <c r="P8" s="10"/>
      <c r="Q8" s="10"/>
      <c r="R8" s="10"/>
      <c r="S8" s="10"/>
      <c r="T8" s="10"/>
      <c r="U8" s="7"/>
      <c r="V8" s="7"/>
    </row>
    <row r="9" customFormat="false" ht="12.75" hidden="false" customHeight="false" outlineLevel="0" collapsed="false">
      <c r="A9" s="11" t="s">
        <v>4</v>
      </c>
      <c r="B9" s="8" t="n">
        <v>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12" t="s">
        <v>5</v>
      </c>
      <c r="P9" s="12"/>
      <c r="Q9" s="12"/>
      <c r="R9" s="12"/>
      <c r="S9" s="12"/>
      <c r="T9" s="12"/>
      <c r="U9" s="12"/>
      <c r="V9" s="4"/>
    </row>
    <row r="10" customFormat="false" ht="12.75" hidden="false" customHeight="false" outlineLevel="0" collapsed="false">
      <c r="A10" s="13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7"/>
      <c r="M10" s="7"/>
      <c r="N10" s="7"/>
      <c r="O10" s="16" t="n">
        <v>0</v>
      </c>
      <c r="P10" s="16" t="n">
        <v>1</v>
      </c>
      <c r="Q10" s="16" t="n">
        <v>2</v>
      </c>
      <c r="R10" s="16" t="n">
        <v>3</v>
      </c>
      <c r="S10" s="16" t="n">
        <v>4</v>
      </c>
      <c r="T10" s="16" t="n">
        <v>5</v>
      </c>
      <c r="U10" s="16" t="n">
        <v>6</v>
      </c>
      <c r="V10" s="7"/>
    </row>
    <row r="11" customFormat="false" ht="12.75" hidden="false" customHeight="false" outlineLevel="0" collapsed="false">
      <c r="A11" s="4"/>
      <c r="B11" s="17" t="s">
        <v>6</v>
      </c>
      <c r="C11" s="17" t="s">
        <v>7</v>
      </c>
      <c r="D11" s="17" t="s">
        <v>8</v>
      </c>
      <c r="E11" s="17" t="s">
        <v>9</v>
      </c>
      <c r="F11" s="17" t="s">
        <v>10</v>
      </c>
      <c r="G11" s="17" t="s">
        <v>11</v>
      </c>
      <c r="H11" s="17" t="s">
        <v>12</v>
      </c>
      <c r="I11" s="17" t="s">
        <v>13</v>
      </c>
      <c r="J11" s="17" t="s">
        <v>14</v>
      </c>
      <c r="K11" s="17" t="s">
        <v>15</v>
      </c>
      <c r="L11" s="17" t="s">
        <v>16</v>
      </c>
      <c r="M11" s="17" t="s">
        <v>17</v>
      </c>
      <c r="N11" s="18"/>
      <c r="O11" s="19" t="s">
        <v>18</v>
      </c>
      <c r="P11" s="19" t="s">
        <v>19</v>
      </c>
      <c r="Q11" s="19" t="s">
        <v>20</v>
      </c>
      <c r="R11" s="19" t="s">
        <v>21</v>
      </c>
      <c r="S11" s="19" t="s">
        <v>22</v>
      </c>
      <c r="T11" s="19" t="s">
        <v>23</v>
      </c>
      <c r="U11" s="19" t="s">
        <v>24</v>
      </c>
      <c r="V11" s="7"/>
    </row>
    <row r="12" customFormat="false" ht="12.75" hidden="false" customHeight="false" outlineLevel="0" collapsed="false">
      <c r="A12" s="20" t="n">
        <v>5.22</v>
      </c>
      <c r="B12" s="21" t="n">
        <f aca="false">A12+B$8</f>
        <v>5.22</v>
      </c>
      <c r="C12" s="21" t="n">
        <f aca="false">B12+$B$9</f>
        <v>5.22</v>
      </c>
      <c r="D12" s="6" t="n">
        <f aca="false">E12-1</f>
        <v>36830</v>
      </c>
      <c r="E12" s="6" t="n">
        <v>36831</v>
      </c>
      <c r="F12" s="6" t="n">
        <v>36860</v>
      </c>
      <c r="G12" s="22" t="n">
        <v>0</v>
      </c>
      <c r="H12" s="23" t="n">
        <v>0.06</v>
      </c>
      <c r="I12" s="24" t="n">
        <v>0</v>
      </c>
      <c r="J12" s="25" t="n">
        <f aca="false">[1]VOLS!C9</f>
        <v>0.68</v>
      </c>
      <c r="K12" s="26" t="n">
        <v>1</v>
      </c>
      <c r="L12" s="27" t="n">
        <v>0</v>
      </c>
      <c r="M12" s="22" t="n">
        <v>1</v>
      </c>
      <c r="N12" s="4"/>
      <c r="O12" s="28" t="e">
        <f aca="false">OSTRIP($B12,$C12,$D12-$C$6,$E12-$D12,$F12-$D12,$G12,$H12,$I12,$J12,$K12,$L12,$M12,O$10)</f>
        <v>#NAME?</v>
      </c>
      <c r="P12" s="28" t="e">
        <f aca="false">OSTRIP($B12,$C12,$D12-$C$6,$E12-$D12,$F12-$D12,$G12,$H12,$I12,$J12,$K12,$L12,$M12,P$10)</f>
        <v>#NAME?</v>
      </c>
      <c r="Q12" s="28" t="e">
        <f aca="false">OSTRIP($B12,$C12,$D12-$C$6,$E12-$D12,$F12-$D12,$G12,$H12,$I12,$J12,$K12,$L12,$M12,Q$10)</f>
        <v>#NAME?</v>
      </c>
      <c r="R12" s="28" t="e">
        <f aca="false">OSTRIP($B12,$C12,$D12-$C$6,$E12-$D12,$F12-$D12,$G12,$H12,$I12,$J12,$K12,$L12,$M12,R$10)</f>
        <v>#NAME?</v>
      </c>
      <c r="S12" s="28" t="e">
        <f aca="false">OSTRIP($B12,$C12,$D12-$C$6,$E12-$D12,$F12-$D12,$G12,$H12,$I12,$J12,$K12,$L12,$M12,S$10)</f>
        <v>#NAME?</v>
      </c>
      <c r="T12" s="28" t="e">
        <f aca="false">OSTRIP($B12,$C12,$D12-$C$6,$E12-$D12,$F12-$D12,$G12,$H12,$I12,$J12,$K12,$L12,$M12,T$10)</f>
        <v>#NAME?</v>
      </c>
      <c r="U12" s="28" t="e">
        <f aca="false">OSTRIP($B12,$C12,$D12-$C$6,$E12-$D12,$F12-$D12,$G12,$H12,$I12,$J12,$K12,$L12,$M12,U$10)</f>
        <v>#NAME?</v>
      </c>
      <c r="V12" s="4"/>
    </row>
    <row r="13" customFormat="false" ht="12.75" hidden="false" customHeight="false" outlineLevel="0" collapsed="false">
      <c r="A13" s="20" t="n">
        <v>5.33</v>
      </c>
      <c r="B13" s="21" t="n">
        <f aca="false">A13+B$8</f>
        <v>5.33</v>
      </c>
      <c r="C13" s="21" t="n">
        <f aca="false">B13+$B$9</f>
        <v>5.33</v>
      </c>
      <c r="D13" s="6" t="n">
        <f aca="false">E13-1</f>
        <v>36860</v>
      </c>
      <c r="E13" s="6" t="n">
        <v>36861</v>
      </c>
      <c r="F13" s="6" t="n">
        <v>36891</v>
      </c>
      <c r="G13" s="22" t="n">
        <f aca="false">G12</f>
        <v>0</v>
      </c>
      <c r="H13" s="23" t="n">
        <v>0.06</v>
      </c>
      <c r="I13" s="24" t="n">
        <v>0</v>
      </c>
      <c r="J13" s="25" t="n">
        <f aca="false">[1]VOLS!C10</f>
        <v>1.15</v>
      </c>
      <c r="K13" s="26" t="n">
        <v>1</v>
      </c>
      <c r="L13" s="27" t="n">
        <v>0</v>
      </c>
      <c r="M13" s="22" t="n">
        <v>1</v>
      </c>
      <c r="N13" s="4"/>
      <c r="O13" s="28" t="e">
        <f aca="false">OSTRIP($B13,$C13,$D13-$C$6,$E13-$D13,$F13-$D13,$G13,$H13,$I13,$J13,$K13,$L13,$M13,O$10)</f>
        <v>#NAME?</v>
      </c>
      <c r="P13" s="28" t="e">
        <f aca="false">OSTRIP($B13,$C13,$D13-$C$6,$E13-$D13,$F13-$D13,$G13,$H13,$I13,$J13,$K13,$L13,$M13,P$10)</f>
        <v>#NAME?</v>
      </c>
      <c r="Q13" s="28" t="e">
        <f aca="false">OSTRIP($B13,$C13,$D13-$C$6,$E13-$D13,$F13-$D13,$G13,$H13,$I13,$J13,$K13,$L13,$M13,Q$10)</f>
        <v>#NAME?</v>
      </c>
      <c r="R13" s="28" t="e">
        <f aca="false">OSTRIP($B13,$C13,$D13-$C$6,$E13-$D13,$F13-$D13,$G13,$H13,$I13,$J13,$K13,$L13,$M13,R$10)</f>
        <v>#NAME?</v>
      </c>
      <c r="S13" s="28" t="e">
        <f aca="false">OSTRIP($B13,$C13,$D13-$C$6,$E13-$D13,$F13-$D13,$G13,$H13,$I13,$J13,$K13,$L13,$M13,S$10)</f>
        <v>#NAME?</v>
      </c>
      <c r="T13" s="28" t="e">
        <f aca="false">OSTRIP($B13,$C13,$D13-$C$6,$E13-$D13,$F13-$D13,$G13,$H13,$I13,$J13,$K13,$L13,$M13,T$10)</f>
        <v>#NAME?</v>
      </c>
      <c r="U13" s="28" t="e">
        <f aca="false">OSTRIP($B13,$C13,$D13-$C$6,$E13-$D13,$F13-$D13,$G13,$H13,$I13,$J13,$K13,$L13,$M13,U$10)</f>
        <v>#NAME?</v>
      </c>
      <c r="V13" s="4"/>
    </row>
    <row r="14" customFormat="false" ht="12.75" hidden="false" customHeight="false" outlineLevel="0" collapsed="false">
      <c r="A14" s="20" t="n">
        <v>5.33</v>
      </c>
      <c r="B14" s="21" t="n">
        <f aca="false">A14+B$8</f>
        <v>5.33</v>
      </c>
      <c r="C14" s="21" t="n">
        <f aca="false">B14+$B$9</f>
        <v>5.33</v>
      </c>
      <c r="D14" s="6" t="n">
        <f aca="false">E14-1</f>
        <v>36891</v>
      </c>
      <c r="E14" s="6" t="n">
        <v>36892</v>
      </c>
      <c r="F14" s="6" t="n">
        <v>36922</v>
      </c>
      <c r="G14" s="22" t="n">
        <f aca="false">G13</f>
        <v>0</v>
      </c>
      <c r="H14" s="23" t="n">
        <v>0.06</v>
      </c>
      <c r="I14" s="24" t="n">
        <v>0</v>
      </c>
      <c r="J14" s="25" t="n">
        <f aca="false">[1]VOLS!C11</f>
        <v>1.15</v>
      </c>
      <c r="K14" s="26" t="n">
        <v>1</v>
      </c>
      <c r="L14" s="27" t="n">
        <v>0</v>
      </c>
      <c r="M14" s="22" t="n">
        <v>1</v>
      </c>
      <c r="N14" s="4"/>
      <c r="O14" s="28" t="e">
        <f aca="false">OSTRIP($B14,$C14,$D14-$C$6,$E14-$D14,$F14-$D14,$G14,$H14,$I14,$J14,$K14,$L14,$M14,O$10)</f>
        <v>#NAME?</v>
      </c>
      <c r="P14" s="28" t="e">
        <f aca="false">OSTRIP($B14,$C14,$D14-$C$6,$E14-$D14,$F14-$D14,$G14,$H14,$I14,$J14,$K14,$L14,$M14,P$10)</f>
        <v>#NAME?</v>
      </c>
      <c r="Q14" s="28" t="e">
        <f aca="false">OSTRIP($B14,$C14,$D14-$C$6,$E14-$D14,$F14-$D14,$G14,$H14,$I14,$J14,$K14,$L14,$M14,Q$10)</f>
        <v>#NAME?</v>
      </c>
      <c r="R14" s="28" t="e">
        <f aca="false">OSTRIP($B14,$C14,$D14-$C$6,$E14-$D14,$F14-$D14,$G14,$H14,$I14,$J14,$K14,$L14,$M14,R$10)</f>
        <v>#NAME?</v>
      </c>
      <c r="S14" s="28" t="e">
        <f aca="false">OSTRIP($B14,$C14,$D14-$C$6,$E14-$D14,$F14-$D14,$G14,$H14,$I14,$J14,$K14,$L14,$M14,S$10)</f>
        <v>#NAME?</v>
      </c>
      <c r="T14" s="28" t="e">
        <f aca="false">OSTRIP($B14,$C14,$D14-$C$6,$E14-$D14,$F14-$D14,$G14,$H14,$I14,$J14,$K14,$L14,$M14,T$10)</f>
        <v>#NAME?</v>
      </c>
      <c r="U14" s="28" t="e">
        <f aca="false">OSTRIP($B14,$C14,$D14-$C$6,$E14-$D14,$F14-$D14,$G14,$H14,$I14,$J14,$K14,$L14,$M14,U$10)</f>
        <v>#NAME?</v>
      </c>
      <c r="V14" s="4"/>
    </row>
    <row r="15" customFormat="false" ht="12.75" hidden="false" customHeight="false" outlineLevel="0" collapsed="false">
      <c r="A15" s="20" t="n">
        <v>5.1</v>
      </c>
      <c r="B15" s="21" t="n">
        <f aca="false">A15+B$8</f>
        <v>5.1</v>
      </c>
      <c r="C15" s="21" t="n">
        <f aca="false">B15+$B$9</f>
        <v>5.1</v>
      </c>
      <c r="D15" s="6" t="n">
        <f aca="false">E15-1</f>
        <v>36922</v>
      </c>
      <c r="E15" s="6" t="n">
        <v>36923</v>
      </c>
      <c r="F15" s="6" t="n">
        <v>36950</v>
      </c>
      <c r="G15" s="22" t="n">
        <f aca="false">G14</f>
        <v>0</v>
      </c>
      <c r="H15" s="23" t="n">
        <v>0.06</v>
      </c>
      <c r="I15" s="24" t="n">
        <v>0</v>
      </c>
      <c r="J15" s="25" t="n">
        <f aca="false">[1]VOLS!C12</f>
        <v>1.12</v>
      </c>
      <c r="K15" s="26" t="n">
        <v>1</v>
      </c>
      <c r="L15" s="27" t="n">
        <v>0</v>
      </c>
      <c r="M15" s="22" t="n">
        <v>1</v>
      </c>
      <c r="N15" s="4"/>
      <c r="O15" s="28" t="e">
        <f aca="false">OSTRIP($B15,$C15,$D15-$C$6,$E15-$D15,$F15-$D15,$G15,$H15,$I15,$J15,$K15,$L15,$M15,O$10)</f>
        <v>#NAME?</v>
      </c>
      <c r="P15" s="28" t="e">
        <f aca="false">OSTRIP($B15,$C15,$D15-$C$6,$E15-$D15,$F15-$D15,$G15,$H15,$I15,$J15,$K15,$L15,$M15,P$10)</f>
        <v>#NAME?</v>
      </c>
      <c r="Q15" s="28" t="e">
        <f aca="false">OSTRIP($B15,$C15,$D15-$C$6,$E15-$D15,$F15-$D15,$G15,$H15,$I15,$J15,$K15,$L15,$M15,Q$10)</f>
        <v>#NAME?</v>
      </c>
      <c r="R15" s="28" t="e">
        <f aca="false">OSTRIP($B15,$C15,$D15-$C$6,$E15-$D15,$F15-$D15,$G15,$H15,$I15,$J15,$K15,$L15,$M15,R$10)</f>
        <v>#NAME?</v>
      </c>
      <c r="S15" s="28" t="e">
        <f aca="false">OSTRIP($B15,$C15,$D15-$C$6,$E15-$D15,$F15-$D15,$G15,$H15,$I15,$J15,$K15,$L15,$M15,S$10)</f>
        <v>#NAME?</v>
      </c>
      <c r="T15" s="28" t="e">
        <f aca="false">OSTRIP($B15,$C15,$D15-$C$6,$E15-$D15,$F15-$D15,$G15,$H15,$I15,$J15,$K15,$L15,$M15,T$10)</f>
        <v>#NAME?</v>
      </c>
      <c r="U15" s="28" t="e">
        <f aca="false">OSTRIP($B15,$C15,$D15-$C$6,$E15-$D15,$F15-$D15,$G15,$H15,$I15,$J15,$K15,$L15,$M15,U$10)</f>
        <v>#NAME?</v>
      </c>
      <c r="V15" s="4"/>
    </row>
    <row r="16" customFormat="false" ht="12.75" hidden="false" customHeight="false" outlineLevel="0" collapsed="false">
      <c r="A16" s="20" t="n">
        <v>4.83</v>
      </c>
      <c r="B16" s="21" t="n">
        <f aca="false">A16+B$8</f>
        <v>4.83</v>
      </c>
      <c r="C16" s="21" t="n">
        <f aca="false">B16+$B$9</f>
        <v>4.83</v>
      </c>
      <c r="D16" s="6" t="n">
        <f aca="false">E16-1</f>
        <v>36950</v>
      </c>
      <c r="E16" s="6" t="n">
        <v>36951</v>
      </c>
      <c r="F16" s="6" t="n">
        <v>36981</v>
      </c>
      <c r="G16" s="22" t="n">
        <f aca="false">G15</f>
        <v>0</v>
      </c>
      <c r="H16" s="23" t="n">
        <v>0.06</v>
      </c>
      <c r="I16" s="24" t="n">
        <v>0</v>
      </c>
      <c r="J16" s="25" t="n">
        <f aca="false">[1]VOLS!C13</f>
        <v>0.875</v>
      </c>
      <c r="K16" s="26" t="n">
        <v>1</v>
      </c>
      <c r="L16" s="27" t="n">
        <v>0</v>
      </c>
      <c r="M16" s="22" t="n">
        <v>1</v>
      </c>
      <c r="N16" s="4"/>
      <c r="O16" s="28" t="e">
        <f aca="false">OSTRIP($B16,$C16,$D16-$C$6,$E16-$D16,$F16-$D16,$G16,$H16,$I16,$J16,$K16,$L16,$M16,O$10)</f>
        <v>#NAME?</v>
      </c>
      <c r="P16" s="28" t="e">
        <f aca="false">OSTRIP($B16,$C16,$D16-$C$6,$E16-$D16,$F16-$D16,$G16,$H16,$I16,$J16,$K16,$L16,$M16,P$10)</f>
        <v>#NAME?</v>
      </c>
      <c r="Q16" s="28" t="e">
        <f aca="false">OSTRIP($B16,$C16,$D16-$C$6,$E16-$D16,$F16-$D16,$G16,$H16,$I16,$J16,$K16,$L16,$M16,Q$10)</f>
        <v>#NAME?</v>
      </c>
      <c r="R16" s="28" t="e">
        <f aca="false">OSTRIP($B16,$C16,$D16-$C$6,$E16-$D16,$F16-$D16,$G16,$H16,$I16,$J16,$K16,$L16,$M16,R$10)</f>
        <v>#NAME?</v>
      </c>
      <c r="S16" s="28" t="e">
        <f aca="false">OSTRIP($B16,$C16,$D16-$C$6,$E16-$D16,$F16-$D16,$G16,$H16,$I16,$J16,$K16,$L16,$M16,S$10)</f>
        <v>#NAME?</v>
      </c>
      <c r="T16" s="28" t="e">
        <f aca="false">OSTRIP($B16,$C16,$D16-$C$6,$E16-$D16,$F16-$D16,$G16,$H16,$I16,$J16,$K16,$L16,$M16,T$10)</f>
        <v>#NAME?</v>
      </c>
      <c r="U16" s="28" t="e">
        <f aca="false">OSTRIP($B16,$C16,$D16-$C$6,$E16-$D16,$F16-$D16,$G16,$H16,$I16,$J16,$K16,$L16,$M16,U$10)</f>
        <v>#NAME?</v>
      </c>
      <c r="V16" s="4"/>
    </row>
    <row r="17" customFormat="false" ht="12.7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 t="n">
        <v>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customFormat="false" ht="12.75" hidden="false" customHeight="false" outlineLevel="0" collapsed="false">
      <c r="A18" s="0" t="n">
        <f aca="false">AVERAGE(A12:A16)</f>
        <v>5.162</v>
      </c>
      <c r="B18" s="29" t="n">
        <f aca="false">AVERAGE(B12:B16)</f>
        <v>5.162</v>
      </c>
      <c r="J18" s="25"/>
      <c r="O18" s="30" t="e">
        <f aca="false">AVERAGE(O11:O16)</f>
        <v>#NAME?</v>
      </c>
    </row>
    <row r="25" customFormat="false" ht="12.75" hidden="false" customHeight="false" outlineLevel="0" collapsed="false">
      <c r="C25" s="17" t="s">
        <v>2</v>
      </c>
      <c r="H25" s="17" t="s">
        <v>8</v>
      </c>
      <c r="J25" s="17" t="s">
        <v>9</v>
      </c>
      <c r="M25" s="17" t="s">
        <v>10</v>
      </c>
    </row>
    <row r="30" customFormat="false" ht="12.75" hidden="false" customHeight="false" outlineLevel="0" collapsed="false">
      <c r="H30" s="0" t="s">
        <v>25</v>
      </c>
      <c r="J30" s="0" t="s">
        <v>26</v>
      </c>
      <c r="M30" s="0" t="s">
        <v>27</v>
      </c>
    </row>
  </sheetData>
  <mergeCells count="1">
    <mergeCell ref="O9:U9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1996-05-23T09:15:45Z</dcterms:created>
  <dc:creator>P Krishna Rao</dc:creator>
  <dc:description/>
  <dc:language>en-US</dc:language>
  <cp:lastModifiedBy>pkeavey</cp:lastModifiedBy>
  <cp:lastPrinted>1999-09-29T12:15:50Z</cp:lastPrinted>
  <cp:revision>0</cp:revision>
  <dc:subject/>
  <dc:title/>
</cp:coreProperties>
</file>