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false" showVerticalScroll="false" showSheetTabs="true" xWindow="0" yWindow="0" windowWidth="16384" windowHeight="8192" tabRatio="500" firstSheet="0" activeTab="0"/>
  </bookViews>
  <sheets>
    <sheet name="Quiz" sheetId="1" state="visible" r:id="rId3"/>
    <sheet name="generator" sheetId="2" state="hidden" r:id="rId4"/>
    <sheet name="winner1" sheetId="3" state="hidden" r:id="rId5"/>
    <sheet name="winner" sheetId="4" state="hidden" r:id="rId6"/>
    <sheet name="1" sheetId="5" state="hidden" r:id="rId7"/>
    <sheet name="2" sheetId="6" state="hidden" r:id="rId8"/>
    <sheet name="3" sheetId="7" state="hidden" r:id="rId9"/>
    <sheet name="4" sheetId="8" state="hidden" r:id="rId10"/>
    <sheet name="5" sheetId="9" state="hidden" r:id="rId11"/>
    <sheet name="6" sheetId="10" state="hidden" r:id="rId12"/>
    <sheet name="7" sheetId="11" state="hidden" r:id="rId13"/>
    <sheet name="8" sheetId="12" state="hidden" r:id="rId14"/>
    <sheet name="9" sheetId="13" state="hidden" r:id="rId15"/>
    <sheet name="10" sheetId="14" state="hidden" r:id="rId16"/>
    <sheet name="11" sheetId="15" state="hidden" r:id="rId17"/>
    <sheet name="12" sheetId="16" state="hidden" r:id="rId18"/>
    <sheet name="13" sheetId="17" state="hidden" r:id="rId19"/>
    <sheet name="14" sheetId="18" state="hidden" r:id="rId20"/>
    <sheet name="15" sheetId="19" state="hidden" r:id="rId21"/>
    <sheet name="stats" sheetId="20" state="hidden" r:id="rId22"/>
    <sheet name="yourstats" sheetId="21" state="hidden" r:id="rId2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<sst xmlns="http://schemas.openxmlformats.org/spreadsheetml/2006/main" count="5317" uniqueCount="2816">
  <si>
    <t xml:space="preserve">Q</t>
  </si>
  <si>
    <t xml:space="preserve">Intro</t>
  </si>
  <si>
    <t xml:space="preserve">Final Answer</t>
  </si>
  <si>
    <t xml:space="preserve">Overall</t>
  </si>
  <si>
    <t xml:space="preserve">correct answer</t>
  </si>
  <si>
    <t xml:space="preserve">A</t>
  </si>
  <si>
    <t xml:space="preserve">This is your first question, your 15 questions away from a million</t>
  </si>
  <si>
    <t xml:space="preserve">Wrong Ans</t>
  </si>
  <si>
    <t xml:space="preserve">Is that your final answer</t>
  </si>
  <si>
    <t xml:space="preserve">You will go home with nothing if your wrong</t>
  </si>
  <si>
    <t xml:space="preserve">That’s your Final, Final Answer</t>
  </si>
  <si>
    <t xml:space="preserve">Question 1 of 15, worth £100</t>
  </si>
  <si>
    <t xml:space="preserve">Life Lines</t>
  </si>
  <si>
    <t xml:space="preserve">You have all 3 life lines in tack</t>
  </si>
  <si>
    <t xml:space="preserve">Im sorry, you were wong, the correct answer was</t>
  </si>
  <si>
    <t xml:space="preserve">B</t>
  </si>
  <si>
    <t xml:space="preserve">Here comes your next question, worth £200</t>
  </si>
  <si>
    <t xml:space="preserve">Question 2 of 15, worth £200</t>
  </si>
  <si>
    <t xml:space="preserve">C</t>
  </si>
  <si>
    <t xml:space="preserve">Question 3 is worth £300, Your 13 questions away from a million</t>
  </si>
  <si>
    <t xml:space="preserve">Question 3 of 15, worth £300</t>
  </si>
  <si>
    <t xml:space="preserve">D</t>
  </si>
  <si>
    <t xml:space="preserve">Take a look at question 4, its worth £500</t>
  </si>
  <si>
    <t xml:space="preserve">Question 4 of 15, worth £500</t>
  </si>
  <si>
    <t xml:space="preserve">You have no life lines left</t>
  </si>
  <si>
    <t xml:space="preserve">T1</t>
  </si>
  <si>
    <t xml:space="preserve">Question 5 is you first milestone, its worth £1,000</t>
  </si>
  <si>
    <t xml:space="preserve">Question 5 of 15, worth £1000</t>
  </si>
  <si>
    <t xml:space="preserve">Time</t>
  </si>
  <si>
    <t xml:space="preserve">Take at look at question 6, its worth £2,000</t>
  </si>
  <si>
    <t xml:space="preserve">Time Management</t>
  </si>
  <si>
    <t xml:space="preserve">You would leave leave here with £1000 if your wrong</t>
  </si>
  <si>
    <t xml:space="preserve">Question 6 of 15, worth £2000</t>
  </si>
  <si>
    <t xml:space="preserve">Question 7 of a possible 15 is worth £4,000</t>
  </si>
  <si>
    <t xml:space="preserve">You would loose £1000 if your wrong</t>
  </si>
  <si>
    <t xml:space="preserve">Question 7 of 15, worth £4000</t>
  </si>
  <si>
    <t xml:space="preserve">You have just lost £1000, the correct answer is</t>
  </si>
  <si>
    <t xml:space="preserve">S</t>
  </si>
  <si>
    <t xml:space="preserve">Your next question is worth £8,000</t>
  </si>
  <si>
    <t xml:space="preserve">Is that your final, final answer</t>
  </si>
  <si>
    <t xml:space="preserve">You would loose £3000 if your wrong</t>
  </si>
  <si>
    <t xml:space="preserve">Question 8 of 15, worth £8000</t>
  </si>
  <si>
    <t xml:space="preserve">You have just lost £3000, the correct answer is</t>
  </si>
  <si>
    <t xml:space="preserve">F</t>
  </si>
  <si>
    <t xml:space="preserve">Question 9 of a possible 15 is worth £16,000</t>
  </si>
  <si>
    <t xml:space="preserve">You would loose £7000 if your wrong</t>
  </si>
  <si>
    <t xml:space="preserve">Question 9 of 15, worth £16000</t>
  </si>
  <si>
    <t xml:space="preserve">You have just lost £7000, the correct answer is</t>
  </si>
  <si>
    <t xml:space="preserve">Time Diff</t>
  </si>
  <si>
    <t xml:space="preserve">This question is your next big milestone, its worth £32,000</t>
  </si>
  <si>
    <t xml:space="preserve">You would loose £15000 if your wrong</t>
  </si>
  <si>
    <t xml:space="preserve">Question 10 of 15, worth £32000</t>
  </si>
  <si>
    <t xml:space="preserve">You have just lost £15000, the correct answer is</t>
  </si>
  <si>
    <t xml:space="preserve">.</t>
  </si>
  <si>
    <t xml:space="preserve">Were playing for big money now, this question is worth £64,000</t>
  </si>
  <si>
    <t xml:space="preserve">You would leave here with £32,000 if your wrong</t>
  </si>
  <si>
    <t xml:space="preserve">Question 11 of 15, worth £64000</t>
  </si>
  <si>
    <t xml:space="preserve">paf</t>
  </si>
  <si>
    <t xml:space="preserve">ata</t>
  </si>
  <si>
    <t xml:space="preserve">Im sorry you were wrong, the correct answer is</t>
  </si>
  <si>
    <t xml:space="preserve">T2</t>
  </si>
  <si>
    <t xml:space="preserve">Your 4 questions away from a million, this question is worth £125,000</t>
  </si>
  <si>
    <t xml:space="preserve">You would loose £32,000 if you were wrong</t>
  </si>
  <si>
    <t xml:space="preserve">Question 12 of 15, worth £125000</t>
  </si>
  <si>
    <t xml:space="preserve">You have just lost £32000, the correct answer is</t>
  </si>
  <si>
    <t xml:space="preserve">T3</t>
  </si>
  <si>
    <t xml:space="preserve">This question is worth £250,000</t>
  </si>
  <si>
    <t xml:space="preserve">You would loose £98,000 if you were wrong</t>
  </si>
  <si>
    <t xml:space="preserve">Question 13 of 15, worth £250000</t>
  </si>
  <si>
    <t xml:space="preserve">You still have phone a friend and 50:50</t>
  </si>
  <si>
    <t xml:space="preserve">You still have ask the audience and 50:50</t>
  </si>
  <si>
    <t xml:space="preserve">You still have phone a friend and ask the audience</t>
  </si>
  <si>
    <t xml:space="preserve">You have just lost £98000, the correct answer is</t>
  </si>
  <si>
    <t xml:space="preserve">CAS</t>
  </si>
  <si>
    <t xml:space="preserve">WOW your only 2 questions away from a million, this is worth £500,000</t>
  </si>
  <si>
    <t xml:space="preserve">You would loose £218,000 if you were wrong</t>
  </si>
  <si>
    <t xml:space="preserve">Question 14 of 15, worth £500000</t>
  </si>
  <si>
    <t xml:space="preserve">You have 2 life lines remaining</t>
  </si>
  <si>
    <t xml:space="preserve">You have just lost £218000, the correct answer is</t>
  </si>
  <si>
    <t xml:space="preserve">FF answer</t>
  </si>
  <si>
    <t xml:space="preserve">£1 million could be your if you can answer this correctly</t>
  </si>
  <si>
    <t xml:space="preserve">You would loose £468,000 if you were wrong</t>
  </si>
  <si>
    <t xml:space="preserve">Question 15 of 15, worth £1million</t>
  </si>
  <si>
    <t xml:space="preserve">You have just lost £468000, the correct answer is</t>
  </si>
  <si>
    <t xml:space="preserve">GLL</t>
  </si>
  <si>
    <t xml:space="preserve">QLL</t>
  </si>
  <si>
    <t xml:space="preserve">ATA</t>
  </si>
  <si>
    <t xml:space="preserve">PAF</t>
  </si>
  <si>
    <t xml:space="preserve">Correct Ans</t>
  </si>
  <si>
    <t xml:space="preserve">F Answer</t>
  </si>
  <si>
    <t xml:space="preserve"> Answer Supplied</t>
  </si>
  <si>
    <t xml:space="preserve">Qusetion</t>
  </si>
  <si>
    <t xml:space="preserve">=</t>
  </si>
  <si>
    <t xml:space="preserve"> 50:50</t>
  </si>
  <si>
    <t xml:space="preserve">1=corect</t>
  </si>
  <si>
    <t xml:space="preserve">Bill Gates is associated with which software company</t>
  </si>
  <si>
    <t xml:space="preserve">Microsoft</t>
  </si>
  <si>
    <t xml:space="preserve">Lotus</t>
  </si>
  <si>
    <t xml:space="preserve">MicroMedia</t>
  </si>
  <si>
    <t xml:space="preserve">Netscape</t>
  </si>
  <si>
    <t xml:space="preserve">How many spaces are there on a typical tic-tac-toe board</t>
  </si>
  <si>
    <t xml:space="preserve">Six</t>
  </si>
  <si>
    <t xml:space="preserve">Seven</t>
  </si>
  <si>
    <t xml:space="preserve">Eight</t>
  </si>
  <si>
    <t xml:space="preserve">Nine</t>
  </si>
  <si>
    <t xml:space="preserve">Its Eight</t>
  </si>
  <si>
    <t xml:space="preserve">What word traditionally describes the surface you strike on a nail</t>
  </si>
  <si>
    <t xml:space="preserve">Bit</t>
  </si>
  <si>
    <t xml:space="preserve">Tip </t>
  </si>
  <si>
    <t xml:space="preserve">Nut</t>
  </si>
  <si>
    <t xml:space="preserve">Head </t>
  </si>
  <si>
    <t xml:space="preserve">It’s the head of a nail</t>
  </si>
  <si>
    <t xml:space="preserve">Where were the Summer Olympic Games 2000 held</t>
  </si>
  <si>
    <t xml:space="preserve">Sarajevo </t>
  </si>
  <si>
    <t xml:space="preserve">Seville </t>
  </si>
  <si>
    <t xml:space="preserve">Sydney </t>
  </si>
  <si>
    <t xml:space="preserve">Sheffield</t>
  </si>
  <si>
    <t xml:space="preserve">Its Sydney</t>
  </si>
  <si>
    <t xml:space="preserve">What is the square root of 25</t>
  </si>
  <si>
    <t xml:space="preserve">Ten</t>
  </si>
  <si>
    <t xml:space="preserve">Twenty</t>
  </si>
  <si>
    <t xml:space="preserve">Five</t>
  </si>
  <si>
    <t xml:space="preserve">Its Five</t>
  </si>
  <si>
    <t xml:space="preserve">Which of the following types of pasta is shaped like a corkscrew</t>
  </si>
  <si>
    <t xml:space="preserve">Fetuccini</t>
  </si>
  <si>
    <t xml:space="preserve">Tortellini</t>
  </si>
  <si>
    <t xml:space="preserve">Spaghetti</t>
  </si>
  <si>
    <t xml:space="preserve">Fusilli</t>
  </si>
  <si>
    <t xml:space="preserve">Its Fusilli, good luck</t>
  </si>
  <si>
    <t xml:space="preserve">Which of these actors has not appeared on the hit TV sitcom "Friends"</t>
  </si>
  <si>
    <t xml:space="preserve">Bruce Willis</t>
  </si>
  <si>
    <t xml:space="preserve">Jean Claude Van Damme</t>
  </si>
  <si>
    <t xml:space="preserve">Sylvestor Stalone</t>
  </si>
  <si>
    <t xml:space="preserve">George Clooney</t>
  </si>
  <si>
    <t xml:space="preserve">I think its Sylvestor</t>
  </si>
  <si>
    <t xml:space="preserve">For what is Jofrell Bank in Cheshire famous</t>
  </si>
  <si>
    <t xml:space="preserve">US Air Force base</t>
  </si>
  <si>
    <t xml:space="preserve">Radio telescope</t>
  </si>
  <si>
    <t xml:space="preserve">Horticultural gardens</t>
  </si>
  <si>
    <t xml:space="preserve">Gold reserve</t>
  </si>
  <si>
    <t xml:space="preserve">I think it’s a radio telescope</t>
  </si>
  <si>
    <t xml:space="preserve">In which of these Tom Cruise movies was his wife, Nicole Kidman, not a co-star</t>
  </si>
  <si>
    <t xml:space="preserve">A Few Good Men</t>
  </si>
  <si>
    <t xml:space="preserve">Far and Away</t>
  </si>
  <si>
    <t xml:space="preserve">Eyes Wide Shut</t>
  </si>
  <si>
    <t xml:space="preserve">Days of Thunder</t>
  </si>
  <si>
    <t xml:space="preserve">Im pretty sure it’s a Few Good Men</t>
  </si>
  <si>
    <t xml:space="preserve">How many days after Easter is Ascension Day</t>
  </si>
  <si>
    <t xml:space="preserve">Fourteen</t>
  </si>
  <si>
    <t xml:space="preserve">Twenty-Eight</t>
  </si>
  <si>
    <t xml:space="preserve">Forty</t>
  </si>
  <si>
    <t xml:space="preserve">Its 40</t>
  </si>
  <si>
    <t xml:space="preserve">In music, how many whole tones make up an octave</t>
  </si>
  <si>
    <t xml:space="preserve">Twelve</t>
  </si>
  <si>
    <t xml:space="preserve">Four</t>
  </si>
  <si>
    <t xml:space="preserve">I think its Eight</t>
  </si>
  <si>
    <t xml:space="preserve">In which English city did the Peterloo massacre take place in 1819</t>
  </si>
  <si>
    <t xml:space="preserve">Manchester</t>
  </si>
  <si>
    <t xml:space="preserve">Liverpool</t>
  </si>
  <si>
    <t xml:space="preserve">Birmingham</t>
  </si>
  <si>
    <t xml:space="preserve">I don’t know, sorry</t>
  </si>
  <si>
    <t xml:space="preserve">Which of the these U.S. state capitals is located at the highest altitude</t>
  </si>
  <si>
    <t xml:space="preserve">Cheyenne</t>
  </si>
  <si>
    <t xml:space="preserve">Santa Fe </t>
  </si>
  <si>
    <t xml:space="preserve">Phoenix</t>
  </si>
  <si>
    <t xml:space="preserve">Denver </t>
  </si>
  <si>
    <t xml:space="preserve">I don’t know</t>
  </si>
  <si>
    <t xml:space="preserve">What mail service in the U.S used horses to relay mail between Missouri and California in the 1860's</t>
  </si>
  <si>
    <t xml:space="preserve">Union Pacific</t>
  </si>
  <si>
    <t xml:space="preserve">Pony Express</t>
  </si>
  <si>
    <t xml:space="preserve">People Express</t>
  </si>
  <si>
    <t xml:space="preserve">Horses Etc</t>
  </si>
  <si>
    <t xml:space="preserve">I think its Pony Express</t>
  </si>
  <si>
    <t xml:space="preserve">Which county cricket side is based at Chester-le-Street</t>
  </si>
  <si>
    <t xml:space="preserve">Warwickshire</t>
  </si>
  <si>
    <t xml:space="preserve">Durham</t>
  </si>
  <si>
    <t xml:space="preserve">Northants</t>
  </si>
  <si>
    <t xml:space="preserve">Leicestershire</t>
  </si>
  <si>
    <t xml:space="preserve">I think its North Hants, but I couldn’t be sure, Good Luck</t>
  </si>
  <si>
    <t xml:space="preserve">Random</t>
  </si>
  <si>
    <t xml:space="preserve">Current Question</t>
  </si>
  <si>
    <t xml:space="preserve">CASH</t>
  </si>
  <si>
    <t xml:space="preserve">£100</t>
  </si>
  <si>
    <t xml:space="preserve">£200</t>
  </si>
  <si>
    <t xml:space="preserve">G</t>
  </si>
  <si>
    <t xml:space="preserve">Phone a Friend</t>
  </si>
  <si>
    <t xml:space="preserve">£300</t>
  </si>
  <si>
    <t xml:space="preserve">W</t>
  </si>
  <si>
    <t xml:space="preserve"> 50:50 ATA</t>
  </si>
  <si>
    <t xml:space="preserve">£500</t>
  </si>
  <si>
    <t xml:space="preserve">£1,000</t>
  </si>
  <si>
    <t xml:space="preserve">£2,000</t>
  </si>
  <si>
    <t xml:space="preserve">This question is worth</t>
  </si>
  <si>
    <t xml:space="preserve">Life Line Activity</t>
  </si>
  <si>
    <t xml:space="preserve">£4,000</t>
  </si>
  <si>
    <t xml:space="preserve">CU</t>
  </si>
  <si>
    <t xml:space="preserve">£8,000</t>
  </si>
  <si>
    <t xml:space="preserve">£16,000</t>
  </si>
  <si>
    <t xml:space="preserve">£32,000</t>
  </si>
  <si>
    <t xml:space="preserve">£64,000</t>
  </si>
  <si>
    <t xml:space="preserve">£125,000</t>
  </si>
  <si>
    <t xml:space="preserve">£250,000</t>
  </si>
  <si>
    <t xml:space="preserve">£500,000</t>
  </si>
  <si>
    <t xml:space="preserve">£1,000,000</t>
  </si>
  <si>
    <t xml:space="preserve">W I N N E R</t>
  </si>
  <si>
    <t xml:space="preserve">Congratulations youre a</t>
  </si>
  <si>
    <t xml:space="preserve">Virtulal Millionaire</t>
  </si>
  <si>
    <t xml:space="preserve">Which date is associated with Boxing Day</t>
  </si>
  <si>
    <t xml:space="preserve">24th December</t>
  </si>
  <si>
    <t xml:space="preserve">1st January</t>
  </si>
  <si>
    <t xml:space="preserve">26th December</t>
  </si>
  <si>
    <t xml:space="preserve">2nd January</t>
  </si>
  <si>
    <t xml:space="preserve">What did Humpty Dumpty fall off</t>
  </si>
  <si>
    <t xml:space="preserve">A chair</t>
  </si>
  <si>
    <t xml:space="preserve">A wall</t>
  </si>
  <si>
    <t xml:space="preserve">A car</t>
  </si>
  <si>
    <t xml:space="preserve">A table</t>
  </si>
  <si>
    <t xml:space="preserve">What does UK stand for</t>
  </si>
  <si>
    <t xml:space="preserve">United Kingdom</t>
  </si>
  <si>
    <t xml:space="preserve">Ugly Kevin</t>
  </si>
  <si>
    <t xml:space="preserve">United Kilo</t>
  </si>
  <si>
    <t xml:space="preserve">United Kings</t>
  </si>
  <si>
    <t xml:space="preserve">Which Leader of the Labour Party won the general elections in 1997</t>
  </si>
  <si>
    <t xml:space="preserve">John Smith</t>
  </si>
  <si>
    <t xml:space="preserve">Anthony Blair</t>
  </si>
  <si>
    <t xml:space="preserve">Neil Kinnock</t>
  </si>
  <si>
    <t xml:space="preserve">William Haige</t>
  </si>
  <si>
    <t xml:space="preserve">In which soap can Albert Square be found</t>
  </si>
  <si>
    <t xml:space="preserve">Hollyoaks</t>
  </si>
  <si>
    <t xml:space="preserve">Neighbours</t>
  </si>
  <si>
    <t xml:space="preserve">Bookside</t>
  </si>
  <si>
    <t xml:space="preserve">EastEnders</t>
  </si>
  <si>
    <t xml:space="preserve">Which of these is a fruits and a colour</t>
  </si>
  <si>
    <t xml:space="preserve">Orange</t>
  </si>
  <si>
    <t xml:space="preserve">Apple</t>
  </si>
  <si>
    <t xml:space="preserve">Strawberry</t>
  </si>
  <si>
    <t xml:space="preserve">Pear</t>
  </si>
  <si>
    <t xml:space="preserve">What does PC stand for</t>
  </si>
  <si>
    <t xml:space="preserve">Peters Car</t>
  </si>
  <si>
    <t xml:space="preserve">Personal Computer</t>
  </si>
  <si>
    <t xml:space="preserve">Physics &amp; Chemistry</t>
  </si>
  <si>
    <t xml:space="preserve">Place of Christ</t>
  </si>
  <si>
    <t xml:space="preserve">John Lennon was part of which British pop sensation</t>
  </si>
  <si>
    <t xml:space="preserve">Boyzone</t>
  </si>
  <si>
    <t xml:space="preserve">Take That</t>
  </si>
  <si>
    <t xml:space="preserve">Oasis</t>
  </si>
  <si>
    <t xml:space="preserve">The Beatles</t>
  </si>
  <si>
    <t xml:space="preserve">At traffic lights, the red light means</t>
  </si>
  <si>
    <t xml:space="preserve">Go</t>
  </si>
  <si>
    <t xml:space="preserve">Slow Down</t>
  </si>
  <si>
    <t xml:space="preserve">Stop</t>
  </si>
  <si>
    <t xml:space="preserve">Go Faster</t>
  </si>
  <si>
    <t xml:space="preserve">Which TV channel was introduced to the UK in the late 90s</t>
  </si>
  <si>
    <t xml:space="preserve">BBC</t>
  </si>
  <si>
    <t xml:space="preserve">ITV</t>
  </si>
  <si>
    <t xml:space="preserve">Channel 4</t>
  </si>
  <si>
    <t xml:space="preserve">Channel 5</t>
  </si>
  <si>
    <t xml:space="preserve">How many days are in a leap year</t>
  </si>
  <si>
    <t xml:space="preserve">What day is associated with 25th December</t>
  </si>
  <si>
    <t xml:space="preserve">New Years Day</t>
  </si>
  <si>
    <t xml:space="preserve">Boxing Day</t>
  </si>
  <si>
    <t xml:space="preserve">Christmas Eve</t>
  </si>
  <si>
    <t xml:space="preserve">Christmas Day</t>
  </si>
  <si>
    <t xml:space="preserve">The Moon orbits which planet</t>
  </si>
  <si>
    <t xml:space="preserve">Pluto</t>
  </si>
  <si>
    <t xml:space="preserve">Earth</t>
  </si>
  <si>
    <t xml:space="preserve">Saturn</t>
  </si>
  <si>
    <t xml:space="preserve">Jupiter</t>
  </si>
  <si>
    <t xml:space="preserve">The car model Fiesta is made by which manufacturer</t>
  </si>
  <si>
    <t xml:space="preserve">Vauxhall</t>
  </si>
  <si>
    <t xml:space="preserve">Fiat</t>
  </si>
  <si>
    <t xml:space="preserve">Ford</t>
  </si>
  <si>
    <t xml:space="preserve">Mercedes</t>
  </si>
  <si>
    <t xml:space="preserve">Which Continent is Spain on</t>
  </si>
  <si>
    <t xml:space="preserve">Africa</t>
  </si>
  <si>
    <t xml:space="preserve">Australasia</t>
  </si>
  <si>
    <t xml:space="preserve">America</t>
  </si>
  <si>
    <t xml:space="preserve">Europe</t>
  </si>
  <si>
    <t xml:space="preserve">Big Ben is in which City</t>
  </si>
  <si>
    <t xml:space="preserve">London</t>
  </si>
  <si>
    <t xml:space="preserve">Leeds</t>
  </si>
  <si>
    <t xml:space="preserve">The Initials CD mean</t>
  </si>
  <si>
    <t xml:space="preserve">Charlie Davies</t>
  </si>
  <si>
    <t xml:space="preserve">Compact Disc</t>
  </si>
  <si>
    <t xml:space="preserve">Car Driver</t>
  </si>
  <si>
    <t xml:space="preserve">Control Dipper</t>
  </si>
  <si>
    <t xml:space="preserve">The capital of the UK is</t>
  </si>
  <si>
    <t xml:space="preserve">Cardiff</t>
  </si>
  <si>
    <t xml:space="preserve">Snow white lived with the three</t>
  </si>
  <si>
    <t xml:space="preserve">Dwarfs</t>
  </si>
  <si>
    <t xml:space="preserve">Bears</t>
  </si>
  <si>
    <t xml:space="preserve">Elves</t>
  </si>
  <si>
    <t xml:space="preserve">People</t>
  </si>
  <si>
    <t xml:space="preserve">The legal minimum age for driving a car in the UK is</t>
  </si>
  <si>
    <t xml:space="preserve">What is a familiar name for a British policeman</t>
  </si>
  <si>
    <t xml:space="preserve">Henry</t>
  </si>
  <si>
    <t xml:space="preserve">Jimmy</t>
  </si>
  <si>
    <t xml:space="preserve">Bobby</t>
  </si>
  <si>
    <t xml:space="preserve">Blobby</t>
  </si>
  <si>
    <t xml:space="preserve">A Blacksmith works mainly with which substance</t>
  </si>
  <si>
    <t xml:space="preserve">Dough</t>
  </si>
  <si>
    <t xml:space="preserve">Iron</t>
  </si>
  <si>
    <t xml:space="preserve">Liquorice</t>
  </si>
  <si>
    <t xml:space="preserve">Which one of these was a swashbuckling movie hero played by Harrison Ford</t>
  </si>
  <si>
    <t xml:space="preserve">Kentucky Jones</t>
  </si>
  <si>
    <t xml:space="preserve">Idaho Jones</t>
  </si>
  <si>
    <t xml:space="preserve">Indiana Jones</t>
  </si>
  <si>
    <t xml:space="preserve">Tom Jones</t>
  </si>
  <si>
    <t xml:space="preserve">What does an athlete traditionally hand-over during a team race</t>
  </si>
  <si>
    <t xml:space="preserve">Sandwich</t>
  </si>
  <si>
    <t xml:space="preserve">Baton</t>
  </si>
  <si>
    <t xml:space="preserve">Cup of tea</t>
  </si>
  <si>
    <t xml:space="preserve">Mobile phone</t>
  </si>
  <si>
    <t xml:space="preserve">Which of these was not married to Henry VIII</t>
  </si>
  <si>
    <t xml:space="preserve">Catherine Parr</t>
  </si>
  <si>
    <t xml:space="preserve">Catherine of Aragon</t>
  </si>
  <si>
    <t xml:space="preserve">Catherine Howard</t>
  </si>
  <si>
    <t xml:space="preserve">Catherine Zeta Jones</t>
  </si>
  <si>
    <t xml:space="preserve">Complete the phrase, "As fit as a…"</t>
  </si>
  <si>
    <t xml:space="preserve">Piano</t>
  </si>
  <si>
    <t xml:space="preserve">Bass Drum</t>
  </si>
  <si>
    <t xml:space="preserve">Fiddle</t>
  </si>
  <si>
    <t xml:space="preserve">Sousaphone</t>
  </si>
  <si>
    <t xml:space="preserve">Who are Dipsy, Tinky Winky, Laa Laa and Po</t>
  </si>
  <si>
    <t xml:space="preserve">Members of "Steps"</t>
  </si>
  <si>
    <t xml:space="preserve">Teletubbies</t>
  </si>
  <si>
    <t xml:space="preserve">Brazialian Footballers</t>
  </si>
  <si>
    <t xml:space="preserve">The Queens corgis</t>
  </si>
  <si>
    <t xml:space="preserve">According to the children's game, what do you traditionally pin on the donkey</t>
  </si>
  <si>
    <t xml:space="preserve">Ears</t>
  </si>
  <si>
    <t xml:space="preserve">Tails</t>
  </si>
  <si>
    <t xml:space="preserve">Nose</t>
  </si>
  <si>
    <t xml:space="preserve">Blame</t>
  </si>
  <si>
    <t xml:space="preserve">It’s a tail</t>
  </si>
  <si>
    <t xml:space="preserve">According to a common saying, what can't a leopard change</t>
  </si>
  <si>
    <t xml:space="preserve">Its underpants</t>
  </si>
  <si>
    <t xml:space="preserve">Its spots</t>
  </si>
  <si>
    <t xml:space="preserve">Its evil ways</t>
  </si>
  <si>
    <t xml:space="preserve">A £5 note</t>
  </si>
  <si>
    <t xml:space="preserve">Zippy, George and Bungle were characters I which popular kids Tv program</t>
  </si>
  <si>
    <t xml:space="preserve">Rain Cloud</t>
  </si>
  <si>
    <t xml:space="preserve">Rain Storm</t>
  </si>
  <si>
    <t xml:space="preserve">Rainbow</t>
  </si>
  <si>
    <t xml:space="preserve">Rain fall</t>
  </si>
  <si>
    <t xml:space="preserve">Its Rainbow</t>
  </si>
  <si>
    <t xml:space="preserve">In the film 'Forrest Gump,'Forrest's mother like to say life is like a…</t>
  </si>
  <si>
    <t xml:space="preserve">day at the bus stop</t>
  </si>
  <si>
    <t xml:space="preserve">box of chocolates </t>
  </si>
  <si>
    <t xml:space="preserve">new dishwasher</t>
  </si>
  <si>
    <t xml:space="preserve">cross-country race </t>
  </si>
  <si>
    <t xml:space="preserve">A box of chocolates</t>
  </si>
  <si>
    <t xml:space="preserve">What does the manufacturers "CK" initials stand for</t>
  </si>
  <si>
    <t xml:space="preserve">Calvin Klein</t>
  </si>
  <si>
    <t xml:space="preserve">Chris Kitson</t>
  </si>
  <si>
    <t xml:space="preserve">Claire Kidd</t>
  </si>
  <si>
    <t xml:space="preserve">Charlies Kegs</t>
  </si>
  <si>
    <t xml:space="preserve">Its Kalvin Clein</t>
  </si>
  <si>
    <t xml:space="preserve">According to the classic tongue twister, who "picked a peck of pickled peppers"</t>
  </si>
  <si>
    <t xml:space="preserve">Peter Piper</t>
  </si>
  <si>
    <t xml:space="preserve">Porky Pigs </t>
  </si>
  <si>
    <t xml:space="preserve">Patti Page</t>
  </si>
  <si>
    <t xml:space="preserve">Pablo Picasso </t>
  </si>
  <si>
    <t xml:space="preserve">Its Peter Piper</t>
  </si>
  <si>
    <t xml:space="preserve">What did the character Little Bo-Peep lose</t>
  </si>
  <si>
    <t xml:space="preserve">Sheep</t>
  </si>
  <si>
    <t xml:space="preserve">Mittens</t>
  </si>
  <si>
    <t xml:space="preserve">Flowers</t>
  </si>
  <si>
    <t xml:space="preserve">Pies</t>
  </si>
  <si>
    <t xml:space="preserve">Its A. Sheep</t>
  </si>
  <si>
    <t xml:space="preserve">Which of these is not found on a standard bicycle</t>
  </si>
  <si>
    <t xml:space="preserve">Airbag</t>
  </si>
  <si>
    <t xml:space="preserve">Brakes</t>
  </si>
  <si>
    <t xml:space="preserve">Chain</t>
  </si>
  <si>
    <t xml:space="preserve">Hadlebar</t>
  </si>
  <si>
    <t xml:space="preserve">Its an airbag</t>
  </si>
  <si>
    <t xml:space="preserve">"Mary had a little lamb, its fleece was white as" what</t>
  </si>
  <si>
    <t xml:space="preserve">Paper</t>
  </si>
  <si>
    <t xml:space="preserve">Pork</t>
  </si>
  <si>
    <t xml:space="preserve">Snow</t>
  </si>
  <si>
    <t xml:space="preserve">Milk</t>
  </si>
  <si>
    <t xml:space="preserve">Its snow</t>
  </si>
  <si>
    <t xml:space="preserve">According to a 17th century saying, what should you not cry over</t>
  </si>
  <si>
    <t xml:space="preserve">Fallen leaves</t>
  </si>
  <si>
    <t xml:space="preserve">Spilt milk </t>
  </si>
  <si>
    <t xml:space="preserve">Dropped sweets</t>
  </si>
  <si>
    <t xml:space="preserve">Old bread</t>
  </si>
  <si>
    <t xml:space="preserve">Its spilt milk</t>
  </si>
  <si>
    <t xml:space="preserve">According to the popular saying, it ain't over till the fat lady does what</t>
  </si>
  <si>
    <t xml:space="preserve">Sings</t>
  </si>
  <si>
    <t xml:space="preserve">Play Cards</t>
  </si>
  <si>
    <t xml:space="preserve">Dances</t>
  </si>
  <si>
    <t xml:space="preserve">Cleans up</t>
  </si>
  <si>
    <t xml:space="preserve">Its sing</t>
  </si>
  <si>
    <t xml:space="preserve">How many rails does a monorail run on</t>
  </si>
  <si>
    <t xml:space="preserve">One</t>
  </si>
  <si>
    <t xml:space="preserve">Two</t>
  </si>
  <si>
    <t xml:space="preserve">Three</t>
  </si>
  <si>
    <t xml:space="preserve">Its One</t>
  </si>
  <si>
    <t xml:space="preserve">According to Christmas tradition, you will get kissed if you stand under what</t>
  </si>
  <si>
    <t xml:space="preserve">Chimney</t>
  </si>
  <si>
    <t xml:space="preserve">Poinsettia </t>
  </si>
  <si>
    <t xml:space="preserve">Mistletoe</t>
  </si>
  <si>
    <t xml:space="preserve">Yule log </t>
  </si>
  <si>
    <t xml:space="preserve">Its Mistletoe</t>
  </si>
  <si>
    <t xml:space="preserve">What does the initials VCR mean</t>
  </si>
  <si>
    <t xml:space="preserve">Video Clock Radio</t>
  </si>
  <si>
    <t xml:space="preserve">Vectra Car Racing</t>
  </si>
  <si>
    <t xml:space="preserve">Video Cassette Recorder</t>
  </si>
  <si>
    <t xml:space="preserve">Vinces Car Reck</t>
  </si>
  <si>
    <t xml:space="preserve">Its Video Cassette Recorder</t>
  </si>
  <si>
    <t xml:space="preserve">In the book 'Peter Pan', where does Peter live</t>
  </si>
  <si>
    <t xml:space="preserve">Garden of Eden</t>
  </si>
  <si>
    <t xml:space="preserve">Neverland </t>
  </si>
  <si>
    <t xml:space="preserve">Middle Earth</t>
  </si>
  <si>
    <t xml:space="preserve">Dublin </t>
  </si>
  <si>
    <t xml:space="preserve">Its Neverland</t>
  </si>
  <si>
    <t xml:space="preserve">What breed are the Queens dogs</t>
  </si>
  <si>
    <t xml:space="preserve">Rottweilers</t>
  </si>
  <si>
    <t xml:space="preserve">Alsations</t>
  </si>
  <si>
    <t xml:space="preserve">Corgis</t>
  </si>
  <si>
    <t xml:space="preserve">Pitbulls</t>
  </si>
  <si>
    <t xml:space="preserve">They are corgis</t>
  </si>
  <si>
    <t xml:space="preserve">Which of these fictional characters is also know as "007"</t>
  </si>
  <si>
    <t xml:space="preserve">Spider Man</t>
  </si>
  <si>
    <t xml:space="preserve">Batman</t>
  </si>
  <si>
    <t xml:space="preserve">James Bond</t>
  </si>
  <si>
    <t xml:space="preserve">Austin Powers</t>
  </si>
  <si>
    <t xml:space="preserve">Its James Bond</t>
  </si>
  <si>
    <t xml:space="preserve">Answer</t>
  </si>
  <si>
    <t xml:space="preserve">ATA - A</t>
  </si>
  <si>
    <t xml:space="preserve">ed</t>
  </si>
  <si>
    <t xml:space="preserve">How Many days are there in January</t>
  </si>
  <si>
    <t xml:space="preserve">Twenty Eight</t>
  </si>
  <si>
    <t xml:space="preserve">Twenty Nine</t>
  </si>
  <si>
    <t xml:space="preserve">Thirty</t>
  </si>
  <si>
    <t xml:space="preserve">Thirty One</t>
  </si>
  <si>
    <t xml:space="preserve">What was Fatima Whitbread famous for throwing</t>
  </si>
  <si>
    <t xml:space="preserve">Javelin</t>
  </si>
  <si>
    <t xml:space="preserve">Discus</t>
  </si>
  <si>
    <t xml:space="preserve">Parties</t>
  </si>
  <si>
    <t xml:space="preserve">Tantrums</t>
  </si>
  <si>
    <t xml:space="preserve">What was the name of the first sheep produced by Cloning</t>
  </si>
  <si>
    <t xml:space="preserve">Aretha</t>
  </si>
  <si>
    <t xml:space="preserve">Billie</t>
  </si>
  <si>
    <t xml:space="preserve">Crystal</t>
  </si>
  <si>
    <t xml:space="preserve">Dolly</t>
  </si>
  <si>
    <t xml:space="preserve">In which sport was Sue Barker a leading British competitor</t>
  </si>
  <si>
    <t xml:space="preserve">Athletics</t>
  </si>
  <si>
    <t xml:space="preserve">Golf</t>
  </si>
  <si>
    <t xml:space="preserve">Show Jumping</t>
  </si>
  <si>
    <t xml:space="preserve">Tennis</t>
  </si>
  <si>
    <t xml:space="preserve">If you try to emulate your neighbours socially, your "keeping up with the…"</t>
  </si>
  <si>
    <t xml:space="preserve">Browns</t>
  </si>
  <si>
    <t xml:space="preserve">Smiths</t>
  </si>
  <si>
    <t xml:space="preserve">Jonesas</t>
  </si>
  <si>
    <t xml:space="preserve">Bakers</t>
  </si>
  <si>
    <t xml:space="preserve">For what activity are "jodpurs" traditionally worn</t>
  </si>
  <si>
    <t xml:space="preserve">Skiing</t>
  </si>
  <si>
    <t xml:space="preserve">Swimming</t>
  </si>
  <si>
    <t xml:space="preserve">Horse Riding</t>
  </si>
  <si>
    <t xml:space="preserve">Climbing</t>
  </si>
  <si>
    <t xml:space="preserve">In the USA a zip code is the equivalent of what in the UK</t>
  </si>
  <si>
    <t xml:space="preserve">Bar Code</t>
  </si>
  <si>
    <t xml:space="preserve">Postcode</t>
  </si>
  <si>
    <t xml:space="preserve">Morse code</t>
  </si>
  <si>
    <t xml:space="preserve">STD Code</t>
  </si>
  <si>
    <t xml:space="preserve">Orange Sauce is traditionally eaten with which meat</t>
  </si>
  <si>
    <t xml:space="preserve">Tongue</t>
  </si>
  <si>
    <t xml:space="preserve">Duck</t>
  </si>
  <si>
    <t xml:space="preserve">Veal</t>
  </si>
  <si>
    <t xml:space="preserve">In which city is the Louvre Museum and Art Gallery</t>
  </si>
  <si>
    <t xml:space="preserve">Florence</t>
  </si>
  <si>
    <t xml:space="preserve">Paris</t>
  </si>
  <si>
    <t xml:space="preserve">Amsterdam</t>
  </si>
  <si>
    <t xml:space="preserve">Which pop supergroup consisted of Benny, Bjorn, Agnetha and Frida</t>
  </si>
  <si>
    <t xml:space="preserve">Roxette</t>
  </si>
  <si>
    <t xml:space="preserve">A-Ha</t>
  </si>
  <si>
    <t xml:space="preserve">Abba</t>
  </si>
  <si>
    <t xml:space="preserve">Ace of Bace</t>
  </si>
  <si>
    <t xml:space="preserve">When a mother gives birth to two identical babies they are called</t>
  </si>
  <si>
    <t xml:space="preserve">Identical Triplets</t>
  </si>
  <si>
    <t xml:space="preserve">Identical Twins</t>
  </si>
  <si>
    <t xml:space="preserve">Identical Quadruplets</t>
  </si>
  <si>
    <t xml:space="preserve">Triplets</t>
  </si>
  <si>
    <t xml:space="preserve">In gambling games, what is the name of counters to represent money</t>
  </si>
  <si>
    <t xml:space="preserve">Wedges</t>
  </si>
  <si>
    <t xml:space="preserve">Chips</t>
  </si>
  <si>
    <t xml:space="preserve">Fritters</t>
  </si>
  <si>
    <t xml:space="preserve">Chrisps</t>
  </si>
  <si>
    <t xml:space="preserve">Which football team in the 1998 World Cup Finals was known as the Reggae Boys</t>
  </si>
  <si>
    <t xml:space="preserve">England</t>
  </si>
  <si>
    <t xml:space="preserve">Jamaica</t>
  </si>
  <si>
    <t xml:space="preserve">Scotland</t>
  </si>
  <si>
    <t xml:space="preserve">Argentina</t>
  </si>
  <si>
    <t xml:space="preserve">Which of these songs is traditionally performed at the Last Night of The Proms</t>
  </si>
  <si>
    <t xml:space="preserve">My Way</t>
  </si>
  <si>
    <t xml:space="preserve">Rule Britannia</t>
  </si>
  <si>
    <t xml:space="preserve">The Birdie Song</t>
  </si>
  <si>
    <t xml:space="preserve">No Woman, No Cry</t>
  </si>
  <si>
    <t xml:space="preserve">Which of these is the name of Agatha Christies spinster detective</t>
  </si>
  <si>
    <t xml:space="preserve">Miss Marble</t>
  </si>
  <si>
    <t xml:space="preserve">Miss Purple</t>
  </si>
  <si>
    <t xml:space="preserve">Miss Myrtle</t>
  </si>
  <si>
    <t xml:space="preserve">Miss Marple</t>
  </si>
  <si>
    <t xml:space="preserve">Who recorded the world biggest single, "Candle in the Wind"</t>
  </si>
  <si>
    <t xml:space="preserve">Elton John</t>
  </si>
  <si>
    <t xml:space="preserve">Cliff Richard</t>
  </si>
  <si>
    <t xml:space="preserve">Meat Loaf</t>
  </si>
  <si>
    <t xml:space="preserve">The Smurfs</t>
  </si>
  <si>
    <t xml:space="preserve">Which king of England was nicknamed "Lionheart"</t>
  </si>
  <si>
    <t xml:space="preserve">Richard I</t>
  </si>
  <si>
    <t xml:space="preserve">Henry I</t>
  </si>
  <si>
    <t xml:space="preserve">George I</t>
  </si>
  <si>
    <t xml:space="preserve">William I</t>
  </si>
  <si>
    <t xml:space="preserve">According to the proverb, what makes the heart grow fonder</t>
  </si>
  <si>
    <t xml:space="preserve">Punctuality</t>
  </si>
  <si>
    <t xml:space="preserve">Big hugs</t>
  </si>
  <si>
    <t xml:space="preserve">Absence</t>
  </si>
  <si>
    <t xml:space="preserve">A pacemaker</t>
  </si>
  <si>
    <t xml:space="preserve">How often would you attend and A.G.M</t>
  </si>
  <si>
    <t xml:space="preserve">Daily</t>
  </si>
  <si>
    <t xml:space="preserve">Weekly</t>
  </si>
  <si>
    <t xml:space="preserve">Monthly</t>
  </si>
  <si>
    <t xml:space="preserve">Yearly</t>
  </si>
  <si>
    <t xml:space="preserve">Its Yearly</t>
  </si>
  <si>
    <t xml:space="preserve">What kind of animal is a Rottweiler</t>
  </si>
  <si>
    <t xml:space="preserve">Horse</t>
  </si>
  <si>
    <t xml:space="preserve">Dog</t>
  </si>
  <si>
    <t xml:space="preserve">Llama</t>
  </si>
  <si>
    <t xml:space="preserve">Rabbit</t>
  </si>
  <si>
    <t xml:space="preserve">It’s a dOG</t>
  </si>
  <si>
    <t xml:space="preserve">What is the name of the stick traditionally used by a conductor to lead an orchestra</t>
  </si>
  <si>
    <t xml:space="preserve">Bow </t>
  </si>
  <si>
    <t xml:space="preserve">Whip</t>
  </si>
  <si>
    <t xml:space="preserve">Lightsaber </t>
  </si>
  <si>
    <t xml:space="preserve">It’s a Baton</t>
  </si>
  <si>
    <t xml:space="preserve">Completed in 1889, the Eiffel Tower is found in which country</t>
  </si>
  <si>
    <t xml:space="preserve">United States</t>
  </si>
  <si>
    <t xml:space="preserve">France</t>
  </si>
  <si>
    <t xml:space="preserve">Mexico</t>
  </si>
  <si>
    <t xml:space="preserve">Italy</t>
  </si>
  <si>
    <t xml:space="preserve">Its France</t>
  </si>
  <si>
    <t xml:space="preserve">Which of the following are the world's tallest trees</t>
  </si>
  <si>
    <t xml:space="preserve">Redwoods</t>
  </si>
  <si>
    <t xml:space="preserve">Dogwoods </t>
  </si>
  <si>
    <t xml:space="preserve">Bonsai</t>
  </si>
  <si>
    <t xml:space="preserve">Giving trees </t>
  </si>
  <si>
    <t xml:space="preserve">Its Redwoods</t>
  </si>
  <si>
    <t xml:space="preserve">If you wanted to make an igloo, which of the following materials would you traditionally use</t>
  </si>
  <si>
    <t xml:space="preserve">Cement</t>
  </si>
  <si>
    <t xml:space="preserve">Flour</t>
  </si>
  <si>
    <t xml:space="preserve">Eskimo Pies</t>
  </si>
  <si>
    <t xml:space="preserve">Its Snow</t>
  </si>
  <si>
    <t xml:space="preserve">What acronym is commonly used to refer to "flying saucers"</t>
  </si>
  <si>
    <t xml:space="preserve">HDTV</t>
  </si>
  <si>
    <t xml:space="preserve">PDA</t>
  </si>
  <si>
    <t xml:space="preserve">SUV</t>
  </si>
  <si>
    <t xml:space="preserve">UFO</t>
  </si>
  <si>
    <t xml:space="preserve">In which of these cities would you find the Empire State Building</t>
  </si>
  <si>
    <t xml:space="preserve">Chicago</t>
  </si>
  <si>
    <t xml:space="preserve">New York City</t>
  </si>
  <si>
    <t xml:space="preserve">Tokyo</t>
  </si>
  <si>
    <t xml:space="preserve">Fresno</t>
  </si>
  <si>
    <t xml:space="preserve">New York</t>
  </si>
  <si>
    <t xml:space="preserve">Traditionally, what is the "B" in a BLT sandwich</t>
  </si>
  <si>
    <t xml:space="preserve">Button</t>
  </si>
  <si>
    <t xml:space="preserve">Bacon</t>
  </si>
  <si>
    <t xml:space="preserve">Barley</t>
  </si>
  <si>
    <t xml:space="preserve">Its Bacon</t>
  </si>
  <si>
    <t xml:space="preserve">On which type of boat would you typically find a periscope</t>
  </si>
  <si>
    <t xml:space="preserve">Yatch</t>
  </si>
  <si>
    <t xml:space="preserve">Gondola </t>
  </si>
  <si>
    <t xml:space="preserve">Submarine</t>
  </si>
  <si>
    <t xml:space="preserve">Dinghy</t>
  </si>
  <si>
    <t xml:space="preserve">It’s a sub</t>
  </si>
  <si>
    <t xml:space="preserve">Which of the following condiments is also a well known style of Latin dance</t>
  </si>
  <si>
    <t xml:space="preserve">Salsa</t>
  </si>
  <si>
    <t xml:space="preserve">Mustard </t>
  </si>
  <si>
    <t xml:space="preserve">Relish</t>
  </si>
  <si>
    <t xml:space="preserve">Mayonnaise </t>
  </si>
  <si>
    <t xml:space="preserve">Its Salsa</t>
  </si>
  <si>
    <t xml:space="preserve">Which of the following is commonly considered a martial art</t>
  </si>
  <si>
    <t xml:space="preserve">Karate</t>
  </si>
  <si>
    <t xml:space="preserve">Baseball </t>
  </si>
  <si>
    <t xml:space="preserve">Hockey </t>
  </si>
  <si>
    <t xml:space="preserve">Its Karate</t>
  </si>
  <si>
    <t xml:space="preserve">What does "WWW" stand for in an Internet address</t>
  </si>
  <si>
    <t xml:space="preserve">World Wide Warrant</t>
  </si>
  <si>
    <t xml:space="preserve">World Wide Web </t>
  </si>
  <si>
    <t xml:space="preserve">Web Wide Work</t>
  </si>
  <si>
    <t xml:space="preserve">Wiggle Wiggle Wiggle </t>
  </si>
  <si>
    <t xml:space="preserve">Its World Wide Web</t>
  </si>
  <si>
    <t xml:space="preserve">Which of the following animals has a shell</t>
  </si>
  <si>
    <t xml:space="preserve">Snail</t>
  </si>
  <si>
    <t xml:space="preserve">Ferret</t>
  </si>
  <si>
    <t xml:space="preserve">Fox</t>
  </si>
  <si>
    <t xml:space="preserve">It’s a snail</t>
  </si>
  <si>
    <t xml:space="preserve">What kind of ghost is the animated character "Casper"</t>
  </si>
  <si>
    <t xml:space="preserve">Mean</t>
  </si>
  <si>
    <t xml:space="preserve">Friendly</t>
  </si>
  <si>
    <t xml:space="preserve">Amorous</t>
  </si>
  <si>
    <t xml:space="preserve">Self-centered</t>
  </si>
  <si>
    <t xml:space="preserve">He's friendly</t>
  </si>
  <si>
    <t xml:space="preserve">In the classic children's story, which of these villains threatened the three little pigs</t>
  </si>
  <si>
    <t xml:space="preserve">Wicked stepsister</t>
  </si>
  <si>
    <t xml:space="preserve">Bluto</t>
  </si>
  <si>
    <t xml:space="preserve">Snidely Whiplash</t>
  </si>
  <si>
    <t xml:space="preserve">Big Bad Wolf </t>
  </si>
  <si>
    <t xml:space="preserve">It’s the wolf</t>
  </si>
  <si>
    <t xml:space="preserve">Who was Peter Pan's one-handed nemesis</t>
  </si>
  <si>
    <t xml:space="preserve">Captain Hook</t>
  </si>
  <si>
    <t xml:space="preserve">Captain Stubing</t>
  </si>
  <si>
    <t xml:space="preserve">Dr. Hook</t>
  </si>
  <si>
    <t xml:space="preserve">Captain Morgan</t>
  </si>
  <si>
    <t xml:space="preserve">Its Captin Hook</t>
  </si>
  <si>
    <t xml:space="preserve">Which is nearest to 33% of 150</t>
  </si>
  <si>
    <t xml:space="preserve">Its 50</t>
  </si>
  <si>
    <t xml:space="preserve">Which of the following was a toy featured in the movie "Toy Story"</t>
  </si>
  <si>
    <t xml:space="preserve">Mr. Carrot Head</t>
  </si>
  <si>
    <t xml:space="preserve">Mr. Zucchini Head</t>
  </si>
  <si>
    <t xml:space="preserve">Mr. Apple Head</t>
  </si>
  <si>
    <t xml:space="preserve">Mr. Potato Head </t>
  </si>
  <si>
    <t xml:space="preserve">It’s a patato</t>
  </si>
  <si>
    <t xml:space="preserve">Which number on Downing Street does the British Prime Minister reside</t>
  </si>
  <si>
    <t xml:space="preserve">Its number 10</t>
  </si>
  <si>
    <t xml:space="preserve">What part of the character Pinocchio grows when he tells a lie</t>
  </si>
  <si>
    <t xml:space="preserve">Leg</t>
  </si>
  <si>
    <t xml:space="preserve">Arm</t>
  </si>
  <si>
    <t xml:space="preserve">Ear</t>
  </si>
  <si>
    <t xml:space="preserve">Its his nose</t>
  </si>
  <si>
    <t xml:space="preserve">According to Irish folklore, what will you find at the end of a rainbow</t>
  </si>
  <si>
    <t xml:space="preserve">Bag of diamonds</t>
  </si>
  <si>
    <t xml:space="preserve">Pot of gold</t>
  </si>
  <si>
    <t xml:space="preserve">Bag of silver</t>
  </si>
  <si>
    <t xml:space="preserve">Cupcakes</t>
  </si>
  <si>
    <t xml:space="preserve">Its gold, good luck</t>
  </si>
  <si>
    <t xml:space="preserve">What item of clothing did Cinderella leave behind at the ball</t>
  </si>
  <si>
    <t xml:space="preserve">Purse</t>
  </si>
  <si>
    <t xml:space="preserve">Glove </t>
  </si>
  <si>
    <t xml:space="preserve">Glass slipper</t>
  </si>
  <si>
    <t xml:space="preserve">Driving Licence</t>
  </si>
  <si>
    <t xml:space="preserve">It was a glass slipper</t>
  </si>
  <si>
    <t xml:space="preserve">Which of the following is another name for Santa Claus</t>
  </si>
  <si>
    <t xml:space="preserve">Aladdin</t>
  </si>
  <si>
    <t xml:space="preserve">Jack Frost </t>
  </si>
  <si>
    <t xml:space="preserve">Kris Kringle</t>
  </si>
  <si>
    <t xml:space="preserve">Rumplestilskin </t>
  </si>
  <si>
    <t xml:space="preserve">Its Kris Kringle</t>
  </si>
  <si>
    <t xml:space="preserve">When water wears away a beach, what is that process called</t>
  </si>
  <si>
    <t xml:space="preserve">Erosion</t>
  </si>
  <si>
    <t xml:space="preserve">Guilt </t>
  </si>
  <si>
    <t xml:space="preserve">Aggression</t>
  </si>
  <si>
    <t xml:space="preserve">Construction </t>
  </si>
  <si>
    <t xml:space="preserve">Its Erosion</t>
  </si>
  <si>
    <t xml:space="preserve">What month receives an extra day during leap years</t>
  </si>
  <si>
    <t xml:space="preserve">February</t>
  </si>
  <si>
    <t xml:space="preserve">March</t>
  </si>
  <si>
    <t xml:space="preserve">July</t>
  </si>
  <si>
    <t xml:space="preserve">August</t>
  </si>
  <si>
    <t xml:space="preserve">Its February</t>
  </si>
  <si>
    <t xml:space="preserve">Which of the following types of clothing is a sarong</t>
  </si>
  <si>
    <t xml:space="preserve">Hat</t>
  </si>
  <si>
    <t xml:space="preserve">Sandals</t>
  </si>
  <si>
    <t xml:space="preserve">Sweater</t>
  </si>
  <si>
    <t xml:space="preserve">Skirt</t>
  </si>
  <si>
    <t xml:space="preserve">It’s a skirt</t>
  </si>
  <si>
    <t xml:space="preserve">Which of the following instruments do you have to blow into to play</t>
  </si>
  <si>
    <t xml:space="preserve">Trumpet</t>
  </si>
  <si>
    <t xml:space="preserve">Drum </t>
  </si>
  <si>
    <t xml:space="preserve">Guitar</t>
  </si>
  <si>
    <t xml:space="preserve">Triangle </t>
  </si>
  <si>
    <t xml:space="preserve">It’s a Trumpet</t>
  </si>
  <si>
    <t xml:space="preserve">What does "Mardi Gras" mean in English</t>
  </si>
  <si>
    <t xml:space="preserve">Blue Monday</t>
  </si>
  <si>
    <t xml:space="preserve">Fat Tuesday</t>
  </si>
  <si>
    <t xml:space="preserve">Blue Tuesday</t>
  </si>
  <si>
    <t xml:space="preserve">Black Friday</t>
  </si>
  <si>
    <t xml:space="preserve">Its Fat Tuesday</t>
  </si>
  <si>
    <t xml:space="preserve">According to an old proverb, what is "thicker than water"</t>
  </si>
  <si>
    <t xml:space="preserve">Molasses</t>
  </si>
  <si>
    <t xml:space="preserve">Blood </t>
  </si>
  <si>
    <t xml:space="preserve">Ink</t>
  </si>
  <si>
    <t xml:space="preserve">Oatmeal</t>
  </si>
  <si>
    <t xml:space="preserve">Its blood</t>
  </si>
  <si>
    <t xml:space="preserve">In "Miracle on 34th Street", what legendary figure must stand trial in court</t>
  </si>
  <si>
    <t xml:space="preserve">Bigfoot</t>
  </si>
  <si>
    <t xml:space="preserve">Tooth Fairy</t>
  </si>
  <si>
    <t xml:space="preserve">Easter Bunny</t>
  </si>
  <si>
    <t xml:space="preserve">Kris Kringle is your answer</t>
  </si>
  <si>
    <t xml:space="preserve">Cat</t>
  </si>
  <si>
    <t xml:space="preserve">Mongoose</t>
  </si>
  <si>
    <t xml:space="preserve">It’s a dog</t>
  </si>
  <si>
    <t xml:space="preserve">The Pope is the roman catholic of which city</t>
  </si>
  <si>
    <t xml:space="preserve">Rome</t>
  </si>
  <si>
    <t xml:space="preserve">Which politician won two Oscars in a former career as an actress</t>
  </si>
  <si>
    <t xml:space="preserve">Glenda Jackson</t>
  </si>
  <si>
    <t xml:space="preserve">Betty Boothroyd</t>
  </si>
  <si>
    <t xml:space="preserve">Anne Widdecombe</t>
  </si>
  <si>
    <t xml:space="preserve">Margerett Beckett</t>
  </si>
  <si>
    <t xml:space="preserve">In Victorian times what was a penny farthing</t>
  </si>
  <si>
    <t xml:space="preserve">Stamp</t>
  </si>
  <si>
    <t xml:space="preserve">Sweep</t>
  </si>
  <si>
    <t xml:space="preserve">Bicycle</t>
  </si>
  <si>
    <t xml:space="preserve">Newspaper</t>
  </si>
  <si>
    <t xml:space="preserve">What is the centre of a storm called</t>
  </si>
  <si>
    <t xml:space="preserve">Eye</t>
  </si>
  <si>
    <t xml:space="preserve">Ear Chin</t>
  </si>
  <si>
    <t xml:space="preserve">Chin</t>
  </si>
  <si>
    <t xml:space="preserve">In the world of trees what is the opposite of Evergreen</t>
  </si>
  <si>
    <t xml:space="preserve">Desiccated</t>
  </si>
  <si>
    <t xml:space="preserve">Deceptive</t>
  </si>
  <si>
    <t xml:space="preserve">Deciduous</t>
  </si>
  <si>
    <t xml:space="preserve">Deceased</t>
  </si>
  <si>
    <t xml:space="preserve">Where does a "croupier" work</t>
  </si>
  <si>
    <t xml:space="preserve">On a farm</t>
  </si>
  <si>
    <t xml:space="preserve">In a casino</t>
  </si>
  <si>
    <t xml:space="preserve">In a dockyard</t>
  </si>
  <si>
    <t xml:space="preserve">In a brewery</t>
  </si>
  <si>
    <t xml:space="preserve">Which one of these was a hit for Elvis Priesley in 1956</t>
  </si>
  <si>
    <t xml:space="preserve">Puppy Love</t>
  </si>
  <si>
    <t xml:space="preserve">Hound Dog</t>
  </si>
  <si>
    <t xml:space="preserve">The Puppy Song</t>
  </si>
  <si>
    <t xml:space="preserve">Mad Dogs</t>
  </si>
  <si>
    <t xml:space="preserve">In Formula 1 motor racing, what are the colours of the chequered flag</t>
  </si>
  <si>
    <t xml:space="preserve">Blue and white</t>
  </si>
  <si>
    <t xml:space="preserve">Yellow and black</t>
  </si>
  <si>
    <t xml:space="preserve">Red and blue</t>
  </si>
  <si>
    <t xml:space="preserve">Black and white</t>
  </si>
  <si>
    <t xml:space="preserve">Which football club plays home matches at Stamford Bridge</t>
  </si>
  <si>
    <t xml:space="preserve">Tottenham Hotspur</t>
  </si>
  <si>
    <t xml:space="preserve">Arsenal</t>
  </si>
  <si>
    <t xml:space="preserve">Chelsea</t>
  </si>
  <si>
    <t xml:space="preserve">Millwall</t>
  </si>
  <si>
    <t xml:space="preserve">Natalie, Nicola, Melanie and Shaznay are better know as which pop quartet</t>
  </si>
  <si>
    <t xml:space="preserve">All Saints</t>
  </si>
  <si>
    <t xml:space="preserve">All Souls</t>
  </si>
  <si>
    <t xml:space="preserve">All Sorts</t>
  </si>
  <si>
    <t xml:space="preserve">All Sinners</t>
  </si>
  <si>
    <t xml:space="preserve">The Initials I.T mean what</t>
  </si>
  <si>
    <t xml:space="preserve">Indian Technology</t>
  </si>
  <si>
    <t xml:space="preserve">Intensive Training</t>
  </si>
  <si>
    <t xml:space="preserve">Igloo Tent</t>
  </si>
  <si>
    <t xml:space="preserve">Information Technology</t>
  </si>
  <si>
    <t xml:space="preserve">What was the destination of the Titanic which sank in 1912</t>
  </si>
  <si>
    <t xml:space="preserve">Rio de Jeneiro</t>
  </si>
  <si>
    <t xml:space="preserve">Cape Town</t>
  </si>
  <si>
    <t xml:space="preserve">Quebec</t>
  </si>
  <si>
    <t xml:space="preserve">The Initials F.A stand for what</t>
  </si>
  <si>
    <t xml:space="preserve">Football Academy</t>
  </si>
  <si>
    <t xml:space="preserve">Football Association</t>
  </si>
  <si>
    <t xml:space="preserve">Footy Ademical</t>
  </si>
  <si>
    <t xml:space="preserve">Freedom Association</t>
  </si>
  <si>
    <t xml:space="preserve">The M1 motorway links London to which of these areas</t>
  </si>
  <si>
    <t xml:space="preserve">South Wales</t>
  </si>
  <si>
    <t xml:space="preserve">Cornwall</t>
  </si>
  <si>
    <t xml:space="preserve">Kent</t>
  </si>
  <si>
    <t xml:space="preserve">Yorkshire</t>
  </si>
  <si>
    <t xml:space="preserve">In which country is the Cannes Film Festival</t>
  </si>
  <si>
    <t xml:space="preserve">USA</t>
  </si>
  <si>
    <t xml:space="preserve">Germany</t>
  </si>
  <si>
    <t xml:space="preserve">What was the famous occupation of William Wordsworth</t>
  </si>
  <si>
    <t xml:space="preserve">Formula 1 driver</t>
  </si>
  <si>
    <t xml:space="preserve">Astronaut</t>
  </si>
  <si>
    <t xml:space="preserve">Poet</t>
  </si>
  <si>
    <t xml:space="preserve">Hairdresser</t>
  </si>
  <si>
    <t xml:space="preserve">He was a poet</t>
  </si>
  <si>
    <t xml:space="preserve">In an American hospital, what does the abbreviation "E.R" stand for</t>
  </si>
  <si>
    <t xml:space="preserve">Emergency Room</t>
  </si>
  <si>
    <t xml:space="preserve">Endoplasmic Room</t>
  </si>
  <si>
    <t xml:space="preserve">Express Room</t>
  </si>
  <si>
    <t xml:space="preserve">Excellent Room</t>
  </si>
  <si>
    <t xml:space="preserve">Its Emergency Room</t>
  </si>
  <si>
    <t xml:space="preserve">What does the 'e' stand for in 'e-mail</t>
  </si>
  <si>
    <t xml:space="preserve">Eugene</t>
  </si>
  <si>
    <t xml:space="preserve">Electron</t>
  </si>
  <si>
    <t xml:space="preserve">Exact</t>
  </si>
  <si>
    <t xml:space="preserve">Electronic</t>
  </si>
  <si>
    <t xml:space="preserve">Its Electronic</t>
  </si>
  <si>
    <t xml:space="preserve">Which of these do you need to operate a solar powered car</t>
  </si>
  <si>
    <t xml:space="preserve">Sun</t>
  </si>
  <si>
    <t xml:space="preserve">Propane</t>
  </si>
  <si>
    <t xml:space="preserve">Energizer Bunny</t>
  </si>
  <si>
    <t xml:space="preserve">Water</t>
  </si>
  <si>
    <t xml:space="preserve">It’s the sun</t>
  </si>
  <si>
    <t xml:space="preserve">What color is Big Bird on the children's series "Sesame Street"</t>
  </si>
  <si>
    <t xml:space="preserve">Yellow</t>
  </si>
  <si>
    <t xml:space="preserve">Blue</t>
  </si>
  <si>
    <t xml:space="preserve">Green</t>
  </si>
  <si>
    <t xml:space="preserve">Red</t>
  </si>
  <si>
    <t xml:space="preserve">How many zeroes are in one million</t>
  </si>
  <si>
    <t xml:space="preserve">There are 6, Good Luck</t>
  </si>
  <si>
    <t xml:space="preserve">According to a centuries-old saying, wealthy babies are born with what in their mouth</t>
  </si>
  <si>
    <t xml:space="preserve">Silky Tongue</t>
  </si>
  <si>
    <t xml:space="preserve">Gold teeth</t>
  </si>
  <si>
    <t xml:space="preserve">Silver Spoon</t>
  </si>
  <si>
    <t xml:space="preserve">Platinum pacifier</t>
  </si>
  <si>
    <t xml:space="preserve">It’s a silver spoon</t>
  </si>
  <si>
    <t xml:space="preserve">Which of these is another term for the human navel</t>
  </si>
  <si>
    <t xml:space="preserve">Shoulder blade</t>
  </si>
  <si>
    <t xml:space="preserve">Windpipe </t>
  </si>
  <si>
    <t xml:space="preserve">Belly button</t>
  </si>
  <si>
    <t xml:space="preserve">Pinky toe </t>
  </si>
  <si>
    <t xml:space="preserve">It’s a belly button</t>
  </si>
  <si>
    <t xml:space="preserve">In 1998 Geri Halliwell left which pop supergroup</t>
  </si>
  <si>
    <t xml:space="preserve">Spice Girls</t>
  </si>
  <si>
    <t xml:space="preserve">Bewitched</t>
  </si>
  <si>
    <t xml:space="preserve">Honeyz</t>
  </si>
  <si>
    <t xml:space="preserve">The Spice Girls</t>
  </si>
  <si>
    <t xml:space="preserve">What icon appears on the front of Superman's costume</t>
  </si>
  <si>
    <t xml:space="preserve">Handcuffs</t>
  </si>
  <si>
    <t xml:space="preserve">Bullet</t>
  </si>
  <si>
    <t xml:space="preserve">Letter "S"</t>
  </si>
  <si>
    <t xml:space="preserve">Locomotive</t>
  </si>
  <si>
    <t xml:space="preserve">It’s the letter "S"</t>
  </si>
  <si>
    <t xml:space="preserve">The railroad tunnel connecting England and France is commonly referred to as what</t>
  </si>
  <si>
    <t xml:space="preserve">Under Straight</t>
  </si>
  <si>
    <t xml:space="preserve">French Connection </t>
  </si>
  <si>
    <t xml:space="preserve">Channel Way</t>
  </si>
  <si>
    <t xml:space="preserve">Channel Tunnel</t>
  </si>
  <si>
    <t xml:space="preserve">It’s the channel tunnel</t>
  </si>
  <si>
    <t xml:space="preserve">According to the old proverb, what will the mice do "when the cat's away"</t>
  </si>
  <si>
    <t xml:space="preserve">Cry</t>
  </si>
  <si>
    <t xml:space="preserve">Sleep</t>
  </si>
  <si>
    <t xml:space="preserve">Play</t>
  </si>
  <si>
    <t xml:space="preserve">Watch TV</t>
  </si>
  <si>
    <t xml:space="preserve">Its play</t>
  </si>
  <si>
    <t xml:space="preserve">If you are a brunette, which of the following best describes your hair color</t>
  </si>
  <si>
    <t xml:space="preserve">Blonde</t>
  </si>
  <si>
    <t xml:space="preserve">Brown</t>
  </si>
  <si>
    <t xml:space="preserve">Purple</t>
  </si>
  <si>
    <t xml:space="preserve">Its brown mate, Good Luck</t>
  </si>
  <si>
    <t xml:space="preserve">What color are lobsters when they are properly cooked</t>
  </si>
  <si>
    <t xml:space="preserve">Black</t>
  </si>
  <si>
    <t xml:space="preserve">There are red</t>
  </si>
  <si>
    <t xml:space="preserve">In Hans Christian Andersen's classic story, what does the ugly duckling grow up to be</t>
  </si>
  <si>
    <t xml:space="preserve">Flamingo</t>
  </si>
  <si>
    <t xml:space="preserve">Swan</t>
  </si>
  <si>
    <t xml:space="preserve">Goose</t>
  </si>
  <si>
    <t xml:space="preserve">It’s a swan</t>
  </si>
  <si>
    <t xml:space="preserve">Which pop group sensation hit number one with "wannabe"</t>
  </si>
  <si>
    <t xml:space="preserve">Westlife</t>
  </si>
  <si>
    <t xml:space="preserve">Chaz &amp; Dave</t>
  </si>
  <si>
    <t xml:space="preserve">It’s the Spice Girls</t>
  </si>
  <si>
    <t xml:space="preserve">What is the name of the U.S. president's airplane</t>
  </si>
  <si>
    <t xml:space="preserve">Air Force One</t>
  </si>
  <si>
    <t xml:space="preserve">Air Craft One</t>
  </si>
  <si>
    <t xml:space="preserve">U.S.S. Press</t>
  </si>
  <si>
    <t xml:space="preserve">First Plane</t>
  </si>
  <si>
    <t xml:space="preserve">Its Air Force One</t>
  </si>
  <si>
    <t xml:space="preserve">What type of fabric is made from a sheep's fleece</t>
  </si>
  <si>
    <t xml:space="preserve">Polyester</t>
  </si>
  <si>
    <t xml:space="preserve">Wool</t>
  </si>
  <si>
    <t xml:space="preserve">Cotton</t>
  </si>
  <si>
    <t xml:space="preserve">Silk</t>
  </si>
  <si>
    <t xml:space="preserve">Its wool</t>
  </si>
  <si>
    <t xml:space="preserve">What traditionally happens during a "siesta"</t>
  </si>
  <si>
    <t xml:space="preserve">Work</t>
  </si>
  <si>
    <t xml:space="preserve">Rest</t>
  </si>
  <si>
    <t xml:space="preserve">Class</t>
  </si>
  <si>
    <t xml:space="preserve">Sports</t>
  </si>
  <si>
    <t xml:space="preserve">Its rest</t>
  </si>
  <si>
    <t xml:space="preserve">What keeps cartoon character Pepe Le Pew from attracting his love interests</t>
  </si>
  <si>
    <t xml:space="preserve">Odur</t>
  </si>
  <si>
    <t xml:space="preserve">Taste in clothing</t>
  </si>
  <si>
    <t xml:space="preserve">English accent</t>
  </si>
  <si>
    <t xml:space="preserve">Mood swings</t>
  </si>
  <si>
    <t xml:space="preserve">Its Odur, good luck</t>
  </si>
  <si>
    <t xml:space="preserve">which UK city has the STD code of 020</t>
  </si>
  <si>
    <t xml:space="preserve">Its London</t>
  </si>
  <si>
    <t xml:space="preserve">What body part is commonly referred to as the funny bone</t>
  </si>
  <si>
    <t xml:space="preserve">Elbow</t>
  </si>
  <si>
    <t xml:space="preserve">Shin</t>
  </si>
  <si>
    <t xml:space="preserve">Foot</t>
  </si>
  <si>
    <t xml:space="preserve">Its your elbow</t>
  </si>
  <si>
    <t xml:space="preserve">Having a "green thumb" indicates talent in which of the following areas</t>
  </si>
  <si>
    <t xml:space="preserve">Hitchhiking</t>
  </si>
  <si>
    <t xml:space="preserve">Painting </t>
  </si>
  <si>
    <t xml:space="preserve">Needlepoint</t>
  </si>
  <si>
    <t xml:space="preserve">Gardening </t>
  </si>
  <si>
    <t xml:space="preserve">Its Gardening</t>
  </si>
  <si>
    <t xml:space="preserve">What animal is covered with sharp quills</t>
  </si>
  <si>
    <t xml:space="preserve">Camel</t>
  </si>
  <si>
    <t xml:space="preserve">Giraffe </t>
  </si>
  <si>
    <t xml:space="preserve">Hamster</t>
  </si>
  <si>
    <t xml:space="preserve">Porcupine </t>
  </si>
  <si>
    <t xml:space="preserve">It’s a porcupine</t>
  </si>
  <si>
    <t xml:space="preserve">What two groups does the PTA join</t>
  </si>
  <si>
    <t xml:space="preserve">Pairs &amp; trios</t>
  </si>
  <si>
    <t xml:space="preserve">Parents &amp; teachers </t>
  </si>
  <si>
    <t xml:space="preserve">Plumbers &amp; truckers</t>
  </si>
  <si>
    <t xml:space="preserve">Petites &amp; talls </t>
  </si>
  <si>
    <t xml:space="preserve">Its Parents &amp; teachers</t>
  </si>
  <si>
    <t xml:space="preserve">Which of these actors played James Bond in Golden Eye</t>
  </si>
  <si>
    <t xml:space="preserve">Sean Connery</t>
  </si>
  <si>
    <t xml:space="preserve">Roger Moore</t>
  </si>
  <si>
    <t xml:space="preserve">George Lazenby</t>
  </si>
  <si>
    <t xml:space="preserve">Pearce Brosnan</t>
  </si>
  <si>
    <t xml:space="preserve">Its Pearce Brosnan</t>
  </si>
  <si>
    <t xml:space="preserve">What did Victoria &amp; David Beckham name there child</t>
  </si>
  <si>
    <t xml:space="preserve">Bradford</t>
  </si>
  <si>
    <t xml:space="preserve">Brooklyn</t>
  </si>
  <si>
    <t xml:space="preserve">Basinstoke</t>
  </si>
  <si>
    <t xml:space="preserve">Its Brooklyn</t>
  </si>
  <si>
    <t xml:space="preserve">Mark, Robbie, Gary, Howard &amp; Jason were members of which pop group</t>
  </si>
  <si>
    <t xml:space="preserve">East 17</t>
  </si>
  <si>
    <t xml:space="preserve">New Kids on the Block</t>
  </si>
  <si>
    <t xml:space="preserve">Worlds Apart</t>
  </si>
  <si>
    <t xml:space="preserve">Its Take That</t>
  </si>
  <si>
    <t xml:space="preserve">Which date in the U.S is Independence Day celebrated on</t>
  </si>
  <si>
    <t xml:space="preserve">1st July</t>
  </si>
  <si>
    <t xml:space="preserve">2nd July</t>
  </si>
  <si>
    <t xml:space="preserve">3rd July</t>
  </si>
  <si>
    <t xml:space="preserve">4th July</t>
  </si>
  <si>
    <t xml:space="preserve">It’s the 4th July</t>
  </si>
  <si>
    <t xml:space="preserve">On what Australian soap would you find Ramsay Street</t>
  </si>
  <si>
    <t xml:space="preserve">Home &amp; Away</t>
  </si>
  <si>
    <t xml:space="preserve">Breakers</t>
  </si>
  <si>
    <t xml:space="preserve">Water rats</t>
  </si>
  <si>
    <t xml:space="preserve">Its Neighbours</t>
  </si>
  <si>
    <t xml:space="preserve">In 1999 who had a hit single with "When you say nothing at all"</t>
  </si>
  <si>
    <t xml:space="preserve">Billie Piper</t>
  </si>
  <si>
    <t xml:space="preserve">Backstreet Boys</t>
  </si>
  <si>
    <t xml:space="preserve">Ronan Keating</t>
  </si>
  <si>
    <t xml:space="preserve">Who hosted the 1996 Olympics</t>
  </si>
  <si>
    <t xml:space="preserve">Sydney</t>
  </si>
  <si>
    <t xml:space="preserve">Atlanta</t>
  </si>
  <si>
    <t xml:space="preserve">Barcelona</t>
  </si>
  <si>
    <t xml:space="preserve">Which UK DJ previously co-hosted Big Breakfast</t>
  </si>
  <si>
    <t xml:space="preserve">Chris Evans</t>
  </si>
  <si>
    <t xml:space="preserve">Chris Moyles</t>
  </si>
  <si>
    <t xml:space="preserve">Mark &amp; Lard</t>
  </si>
  <si>
    <t xml:space="preserve">Simon Mayo</t>
  </si>
  <si>
    <t xml:space="preserve">Louise Nurding used to part of which UK Band</t>
  </si>
  <si>
    <t xml:space="preserve">Eternal</t>
  </si>
  <si>
    <t xml:space="preserve">Attomic Kitten</t>
  </si>
  <si>
    <t xml:space="preserve">Nelson Muntz is a cartoon character in which program</t>
  </si>
  <si>
    <t xml:space="preserve">The Simpsons</t>
  </si>
  <si>
    <t xml:space="preserve">South Park</t>
  </si>
  <si>
    <t xml:space="preserve">Futurama</t>
  </si>
  <si>
    <t xml:space="preserve">TJ's</t>
  </si>
  <si>
    <t xml:space="preserve">In which year did Neil Armstrong walk on the moon</t>
  </si>
  <si>
    <t xml:space="preserve">The character Rachel Green is in which America TV comedy</t>
  </si>
  <si>
    <t xml:space="preserve">Third Rock from the Sun</t>
  </si>
  <si>
    <t xml:space="preserve">Friends</t>
  </si>
  <si>
    <t xml:space="preserve">The Simpson's</t>
  </si>
  <si>
    <t xml:space="preserve">Veronicas Closet</t>
  </si>
  <si>
    <t xml:space="preserve">What colour jersey distinguishes the overall leader of the Tour-de-France cycle race</t>
  </si>
  <si>
    <t xml:space="preserve">In which county is the Lake District</t>
  </si>
  <si>
    <t xml:space="preserve">Cumbria</t>
  </si>
  <si>
    <t xml:space="preserve">Devon</t>
  </si>
  <si>
    <t xml:space="preserve">Norfolk</t>
  </si>
  <si>
    <t xml:space="preserve">Which Fictional bear has friends called Piglet and Eeyore</t>
  </si>
  <si>
    <t xml:space="preserve">Paddington</t>
  </si>
  <si>
    <t xml:space="preserve">Rupert</t>
  </si>
  <si>
    <t xml:space="preserve">Winnie-the-Pooh</t>
  </si>
  <si>
    <t xml:space="preserve">Yogi Bear</t>
  </si>
  <si>
    <t xml:space="preserve">D.H Lawrence wrote about which lady and her lover</t>
  </si>
  <si>
    <t xml:space="preserve">Lady Chatterley</t>
  </si>
  <si>
    <t xml:space="preserve">Lady Windermere</t>
  </si>
  <si>
    <t xml:space="preserve">Lady Godiva</t>
  </si>
  <si>
    <t xml:space="preserve">Lady Luck</t>
  </si>
  <si>
    <t xml:space="preserve">Headingley cricket ground is in which UK city</t>
  </si>
  <si>
    <t xml:space="preserve">Brimingham</t>
  </si>
  <si>
    <t xml:space="preserve">Bristol</t>
  </si>
  <si>
    <t xml:space="preserve">Which two counties cover the majority of the south west peninsula</t>
  </si>
  <si>
    <t xml:space="preserve">Somerset &amp; Cornwall</t>
  </si>
  <si>
    <t xml:space="preserve">Devon &amp; Dorset</t>
  </si>
  <si>
    <t xml:space="preserve">Somerset &amp; Dorset</t>
  </si>
  <si>
    <t xml:space="preserve">Devon &amp; Cornwall</t>
  </si>
  <si>
    <t xml:space="preserve">The Volvo company was founded in which country</t>
  </si>
  <si>
    <t xml:space="preserve">Netherlands</t>
  </si>
  <si>
    <t xml:space="preserve">Sweden</t>
  </si>
  <si>
    <t xml:space="preserve">Finland</t>
  </si>
  <si>
    <t xml:space="preserve">Water is constituted from hydrogen and which other element</t>
  </si>
  <si>
    <t xml:space="preserve">Nitrogen</t>
  </si>
  <si>
    <t xml:space="preserve">Oxygen</t>
  </si>
  <si>
    <t xml:space="preserve">Carbon</t>
  </si>
  <si>
    <t xml:space="preserve">Helium</t>
  </si>
  <si>
    <t xml:space="preserve">Which sport has the principle forms called match play and match stroke</t>
  </si>
  <si>
    <t xml:space="preserve">Cricket</t>
  </si>
  <si>
    <t xml:space="preserve">Darts</t>
  </si>
  <si>
    <t xml:space="preserve">The extention ".com.au" found at the end of an Internet address stands for which country</t>
  </si>
  <si>
    <t xml:space="preserve">Austria</t>
  </si>
  <si>
    <t xml:space="preserve">Australia</t>
  </si>
  <si>
    <t xml:space="preserve">Aganistan</t>
  </si>
  <si>
    <t xml:space="preserve">In India and the Far East, what is a "pagoda"</t>
  </si>
  <si>
    <t xml:space="preserve">Holy man</t>
  </si>
  <si>
    <t xml:space="preserve">Temple</t>
  </si>
  <si>
    <t xml:space="preserve">Small boat</t>
  </si>
  <si>
    <t xml:space="preserve">Savoury pancake</t>
  </si>
  <si>
    <t xml:space="preserve">The capital of Australia is</t>
  </si>
  <si>
    <t xml:space="preserve">Canberra</t>
  </si>
  <si>
    <t xml:space="preserve">Melbourne</t>
  </si>
  <si>
    <t xml:space="preserve">Perth</t>
  </si>
  <si>
    <t xml:space="preserve">What is the name of the mischievous irish elves often believed to have treasure hoard</t>
  </si>
  <si>
    <t xml:space="preserve">Leprechauns</t>
  </si>
  <si>
    <t xml:space="preserve">Imps</t>
  </si>
  <si>
    <t xml:space="preserve">Hobgoblins</t>
  </si>
  <si>
    <t xml:space="preserve">Its Boyzone.. Only kidding its Leprechauns</t>
  </si>
  <si>
    <t xml:space="preserve">What is a bishops hat called</t>
  </si>
  <si>
    <t xml:space="preserve">Mitre</t>
  </si>
  <si>
    <t xml:space="preserve">Fez</t>
  </si>
  <si>
    <t xml:space="preserve">Tiara</t>
  </si>
  <si>
    <t xml:space="preserve">Fedora</t>
  </si>
  <si>
    <t xml:space="preserve">It’s a Mitre</t>
  </si>
  <si>
    <t xml:space="preserve">How many 20p coins do you need to make £5</t>
  </si>
  <si>
    <t xml:space="preserve">Twenty-Five</t>
  </si>
  <si>
    <t xml:space="preserve">Thirty-Five</t>
  </si>
  <si>
    <t xml:space="preserve">There are 25</t>
  </si>
  <si>
    <t xml:space="preserve">According to Greek mythology, what king turned everything he touched into gold</t>
  </si>
  <si>
    <t xml:space="preserve">Arthur</t>
  </si>
  <si>
    <t xml:space="preserve">Midas</t>
  </si>
  <si>
    <t xml:space="preserve">Solomon</t>
  </si>
  <si>
    <t xml:space="preserve">Trump</t>
  </si>
  <si>
    <t xml:space="preserve">Its Midas</t>
  </si>
  <si>
    <t xml:space="preserve">When dried, which fruit become raisins</t>
  </si>
  <si>
    <t xml:space="preserve">Apples</t>
  </si>
  <si>
    <t xml:space="preserve">Kumquats</t>
  </si>
  <si>
    <t xml:space="preserve">Grapes</t>
  </si>
  <si>
    <t xml:space="preserve">Bananas</t>
  </si>
  <si>
    <t xml:space="preserve">I think its grapes</t>
  </si>
  <si>
    <t xml:space="preserve">What is your occupation if you're a member of the paparazzi</t>
  </si>
  <si>
    <t xml:space="preserve">Photographer</t>
  </si>
  <si>
    <t xml:space="preserve">Architect</t>
  </si>
  <si>
    <t xml:space="preserve">Truck Driver</t>
  </si>
  <si>
    <t xml:space="preserve">Lawyer</t>
  </si>
  <si>
    <t xml:space="preserve">There are photographers</t>
  </si>
  <si>
    <t xml:space="preserve">The characters Pebbles and Bam Bam are on what classic animated television series</t>
  </si>
  <si>
    <t xml:space="preserve">Superman</t>
  </si>
  <si>
    <t xml:space="preserve">The Flintstones </t>
  </si>
  <si>
    <t xml:space="preserve">The Jetsons</t>
  </si>
  <si>
    <t xml:space="preserve">The Flitstone</t>
  </si>
  <si>
    <t xml:space="preserve">What is the larva of a frog or toad called</t>
  </si>
  <si>
    <t xml:space="preserve">Tadpole</t>
  </si>
  <si>
    <t xml:space="preserve">Maypole</t>
  </si>
  <si>
    <t xml:space="preserve">Grog</t>
  </si>
  <si>
    <t xml:space="preserve">Newt Gingrich </t>
  </si>
  <si>
    <t xml:space="preserve">Its tadpole</t>
  </si>
  <si>
    <t xml:space="preserve">What word best describes a group of lions</t>
  </si>
  <si>
    <t xml:space="preserve">Pride</t>
  </si>
  <si>
    <t xml:space="preserve">Prejudice </t>
  </si>
  <si>
    <t xml:space="preserve">Gaggle</t>
  </si>
  <si>
    <t xml:space="preserve">School </t>
  </si>
  <si>
    <t xml:space="preserve">Im sure it’s a pride</t>
  </si>
  <si>
    <t xml:space="preserve">Among the teenage years, what year is referred to as "sweet"</t>
  </si>
  <si>
    <t xml:space="preserve">Sixteen</t>
  </si>
  <si>
    <t xml:space="preserve">Seventeen</t>
  </si>
  <si>
    <t xml:space="preserve">Eighteen</t>
  </si>
  <si>
    <t xml:space="preserve">Its Sixteen</t>
  </si>
  <si>
    <t xml:space="preserve">What is the name of the frame that supports a canvas while an artist is painting</t>
  </si>
  <si>
    <t xml:space="preserve">Colour wheel</t>
  </si>
  <si>
    <t xml:space="preserve">Easel</t>
  </si>
  <si>
    <t xml:space="preserve">Pigment</t>
  </si>
  <si>
    <t xml:space="preserve">Muse</t>
  </si>
  <si>
    <t xml:space="preserve">Its an easel</t>
  </si>
  <si>
    <t xml:space="preserve">Which country is often refered to as "Down Under"</t>
  </si>
  <si>
    <t xml:space="preserve">Antarctica</t>
  </si>
  <si>
    <t xml:space="preserve">Iceland </t>
  </si>
  <si>
    <t xml:space="preserve">Guam </t>
  </si>
  <si>
    <t xml:space="preserve">Australia mate</t>
  </si>
  <si>
    <t xml:space="preserve">Which country is home to the Leaning Tower of Pisa</t>
  </si>
  <si>
    <t xml:space="preserve">Greece</t>
  </si>
  <si>
    <t xml:space="preserve">Its Italy</t>
  </si>
  <si>
    <t xml:space="preserve">In Chinese philosophy, what is the opposite of "yin"</t>
  </si>
  <si>
    <t xml:space="preserve">Yen</t>
  </si>
  <si>
    <t xml:space="preserve">Yon</t>
  </si>
  <si>
    <t xml:space="preserve">Yang</t>
  </si>
  <si>
    <t xml:space="preserve">Yo</t>
  </si>
  <si>
    <t xml:space="preserve">Its Yon</t>
  </si>
  <si>
    <t xml:space="preserve"> In the classic card game, what do you do when an opponent tells you to "go fish"</t>
  </si>
  <si>
    <t xml:space="preserve">Deal the cards</t>
  </si>
  <si>
    <t xml:space="preserve">Draw a card</t>
  </si>
  <si>
    <t xml:space="preserve">Give a card</t>
  </si>
  <si>
    <t xml:space="preserve">Shuffle the cards</t>
  </si>
  <si>
    <t xml:space="preserve">You draw a card</t>
  </si>
  <si>
    <t xml:space="preserve">What fictional swashbuckler traditionally wore a mask</t>
  </si>
  <si>
    <t xml:space="preserve">Robin Hood</t>
  </si>
  <si>
    <t xml:space="preserve">Sinbad</t>
  </si>
  <si>
    <t xml:space="preserve">Zorro</t>
  </si>
  <si>
    <t xml:space="preserve">Its Zorro I think</t>
  </si>
  <si>
    <t xml:space="preserve">What gas is most commonly used to inflate party balloons so that they rise</t>
  </si>
  <si>
    <t xml:space="preserve">Radon</t>
  </si>
  <si>
    <t xml:space="preserve">Helium </t>
  </si>
  <si>
    <t xml:space="preserve">Argon</t>
  </si>
  <si>
    <t xml:space="preserve">Unleaded </t>
  </si>
  <si>
    <t xml:space="preserve">Its Helium </t>
  </si>
  <si>
    <t xml:space="preserve">What kind of animal is cartoon character Speedy Gonzales</t>
  </si>
  <si>
    <t xml:space="preserve">Tortoise</t>
  </si>
  <si>
    <t xml:space="preserve">Mouse</t>
  </si>
  <si>
    <t xml:space="preserve">He is a mouse</t>
  </si>
  <si>
    <t xml:space="preserve">According to popular belief, what monster stalks its prey only when the moon is full</t>
  </si>
  <si>
    <t xml:space="preserve">Werewolf</t>
  </si>
  <si>
    <t xml:space="preserve">Godzilla </t>
  </si>
  <si>
    <t xml:space="preserve">Frankenstein</t>
  </si>
  <si>
    <t xml:space="preserve">Loch Ness Monster </t>
  </si>
  <si>
    <t xml:space="preserve">It’s a warewolf</t>
  </si>
  <si>
    <t xml:space="preserve">By definition, what sport do you participate in if you are an "angler"</t>
  </si>
  <si>
    <t xml:space="preserve">Football</t>
  </si>
  <si>
    <t xml:space="preserve">Fishing</t>
  </si>
  <si>
    <t xml:space="preserve">Baseball</t>
  </si>
  <si>
    <t xml:space="preserve">Its fishing</t>
  </si>
  <si>
    <t xml:space="preserve">Which of these does not have a portrait of the queen on</t>
  </si>
  <si>
    <t xml:space="preserve">A stamp</t>
  </si>
  <si>
    <t xml:space="preserve">10p coin</t>
  </si>
  <si>
    <t xml:space="preserve">shares in Freeserve</t>
  </si>
  <si>
    <t xml:space="preserve">It’s the shares</t>
  </si>
  <si>
    <t xml:space="preserve">What is the name for the tuft of hair that surrounds the head of a lion</t>
  </si>
  <si>
    <t xml:space="preserve">Toupee</t>
  </si>
  <si>
    <t xml:space="preserve">Hock </t>
  </si>
  <si>
    <t xml:space="preserve">Mane</t>
  </si>
  <si>
    <t xml:space="preserve">Chapeau </t>
  </si>
  <si>
    <t xml:space="preserve">Its Mane</t>
  </si>
  <si>
    <t xml:space="preserve">1k</t>
  </si>
  <si>
    <t xml:space="preserve">What would an Algerian generally do with a dinar</t>
  </si>
  <si>
    <t xml:space="preserve">Spend It</t>
  </si>
  <si>
    <t xml:space="preserve">Wear It</t>
  </si>
  <si>
    <t xml:space="preserve">Eat It</t>
  </si>
  <si>
    <t xml:space="preserve">Play it</t>
  </si>
  <si>
    <t xml:space="preserve">Which letter in the Greek alphabet is used to describe the wings on Concorde</t>
  </si>
  <si>
    <t xml:space="preserve">Alpha</t>
  </si>
  <si>
    <t xml:space="preserve">Beta</t>
  </si>
  <si>
    <t xml:space="preserve">Gamma</t>
  </si>
  <si>
    <t xml:space="preserve">Delta</t>
  </si>
  <si>
    <t xml:space="preserve">In 1999 Charles Kennedy was elected leader of which political party</t>
  </si>
  <si>
    <t xml:space="preserve">Labour</t>
  </si>
  <si>
    <t xml:space="preserve">Conservative</t>
  </si>
  <si>
    <t xml:space="preserve">Liberal Democrat</t>
  </si>
  <si>
    <t xml:space="preserve">Scotish National</t>
  </si>
  <si>
    <t xml:space="preserve">Which word means a person who has little or no experience at sea</t>
  </si>
  <si>
    <t xml:space="preserve">Landlady</t>
  </si>
  <si>
    <t xml:space="preserve">Land-holder</t>
  </si>
  <si>
    <t xml:space="preserve">Landowner</t>
  </si>
  <si>
    <t xml:space="preserve">Landlubber</t>
  </si>
  <si>
    <t xml:space="preserve">On a suit of amour what part of the body is protected by a visor</t>
  </si>
  <si>
    <t xml:space="preserve">Chest</t>
  </si>
  <si>
    <t xml:space="preserve">Back</t>
  </si>
  <si>
    <t xml:space="preserve">Abdomen</t>
  </si>
  <si>
    <t xml:space="preserve">Face</t>
  </si>
  <si>
    <t xml:space="preserve">What is a "primula"</t>
  </si>
  <si>
    <t xml:space="preserve">Insect</t>
  </si>
  <si>
    <t xml:space="preserve">Fish</t>
  </si>
  <si>
    <t xml:space="preserve">Bird</t>
  </si>
  <si>
    <t xml:space="preserve">Flower</t>
  </si>
  <si>
    <t xml:space="preserve">What does PhD entitle the holder of such a qualification to be called</t>
  </si>
  <si>
    <t xml:space="preserve">Sir</t>
  </si>
  <si>
    <t xml:space="preserve">Your Honor</t>
  </si>
  <si>
    <t xml:space="preserve">Doctor</t>
  </si>
  <si>
    <t xml:space="preserve">My Lord</t>
  </si>
  <si>
    <t xml:space="preserve">Which Italian phrase refers to pasta which still firm to the bite</t>
  </si>
  <si>
    <t xml:space="preserve">Al dente</t>
  </si>
  <si>
    <t xml:space="preserve">Al fresco</t>
  </si>
  <si>
    <t xml:space="preserve">Al berto</t>
  </si>
  <si>
    <t xml:space="preserve">Al bino</t>
  </si>
  <si>
    <t xml:space="preserve">In which sitcom do the characters Ross, Chandler and Phoebe regularly appear</t>
  </si>
  <si>
    <t xml:space="preserve">Cheers</t>
  </si>
  <si>
    <t xml:space="preserve">Fraser</t>
  </si>
  <si>
    <t xml:space="preserve">Cybill</t>
  </si>
  <si>
    <t xml:space="preserve">On which continent did the Incas live</t>
  </si>
  <si>
    <t xml:space="preserve">South America</t>
  </si>
  <si>
    <t xml:space="preserve">From which creature is caviar obtained</t>
  </si>
  <si>
    <t xml:space="preserve">Sturgeon</t>
  </si>
  <si>
    <t xml:space="preserve">Cuttlefish</t>
  </si>
  <si>
    <t xml:space="preserve">Seahorse</t>
  </si>
  <si>
    <t xml:space="preserve">crab</t>
  </si>
  <si>
    <t xml:space="preserve">What was the surname of the novel writing sisters Carlotte, Emily and Anne</t>
  </si>
  <si>
    <t xml:space="preserve">Austen</t>
  </si>
  <si>
    <t xml:space="preserve">Eliot</t>
  </si>
  <si>
    <t xml:space="preserve">Bronte</t>
  </si>
  <si>
    <t xml:space="preserve">Gaskell</t>
  </si>
  <si>
    <t xml:space="preserve">It’s the Bronte sisters</t>
  </si>
  <si>
    <t xml:space="preserve">Which football manager was knighted in July 1999</t>
  </si>
  <si>
    <t xml:space="preserve">Glenn Hoddle</t>
  </si>
  <si>
    <t xml:space="preserve">Terry Venables</t>
  </si>
  <si>
    <t xml:space="preserve">Howard Wilkinson</t>
  </si>
  <si>
    <t xml:space="preserve">Alex Fergusson</t>
  </si>
  <si>
    <t xml:space="preserve">Its Alex Ferguson</t>
  </si>
  <si>
    <t xml:space="preserve">Which footballer played a tough guy in Lock, Stock &amp; two smoking barrels</t>
  </si>
  <si>
    <t xml:space="preserve">Eric Cantona</t>
  </si>
  <si>
    <t xml:space="preserve">Vinnie Jones</t>
  </si>
  <si>
    <t xml:space="preserve">Gary Lineker</t>
  </si>
  <si>
    <t xml:space="preserve">David Ginola</t>
  </si>
  <si>
    <t xml:space="preserve">Im pretty sure it was Vinnie Jones</t>
  </si>
  <si>
    <t xml:space="preserve">How many rings intersect in the official Olympic Games symbol</t>
  </si>
  <si>
    <t xml:space="preserve">What French phrase has come to mean "served with ice cream"</t>
  </si>
  <si>
    <t xml:space="preserve">Vis-à-vis</t>
  </si>
  <si>
    <t xml:space="preserve">C'est la vie </t>
  </si>
  <si>
    <t xml:space="preserve">A la carte</t>
  </si>
  <si>
    <t xml:space="preserve">A la mode</t>
  </si>
  <si>
    <t xml:space="preserve">it’s a la carte</t>
  </si>
  <si>
    <t xml:space="preserve">What mythical creature is also known as the Abominable Snowman</t>
  </si>
  <si>
    <t xml:space="preserve">Yak</t>
  </si>
  <si>
    <t xml:space="preserve">Yoda</t>
  </si>
  <si>
    <t xml:space="preserve">Yeti</t>
  </si>
  <si>
    <t xml:space="preserve">Yanni</t>
  </si>
  <si>
    <t xml:space="preserve">It’s a Yeti</t>
  </si>
  <si>
    <t xml:space="preserve">Where is the Sea of Tranquility</t>
  </si>
  <si>
    <t xml:space="preserve">Mars</t>
  </si>
  <si>
    <t xml:space="preserve">Moon</t>
  </si>
  <si>
    <t xml:space="preserve">Siberia</t>
  </si>
  <si>
    <t xml:space="preserve">It’s the moon</t>
  </si>
  <si>
    <t xml:space="preserve">The Golden Gate Bridge stands at the entrance of what U.S. bay</t>
  </si>
  <si>
    <t xml:space="preserve">Chesapeake Bay</t>
  </si>
  <si>
    <t xml:space="preserve">Tampa Bay </t>
  </si>
  <si>
    <t xml:space="preserve">San Francisco Bay</t>
  </si>
  <si>
    <t xml:space="preserve">Bay of Pigs </t>
  </si>
  <si>
    <t xml:space="preserve">I think its San Francisco Bay</t>
  </si>
  <si>
    <t xml:space="preserve">Which of the following birds is a traditional symbol of peace</t>
  </si>
  <si>
    <t xml:space="preserve">Hawk</t>
  </si>
  <si>
    <t xml:space="preserve">Eagle</t>
  </si>
  <si>
    <t xml:space="preserve">Dove</t>
  </si>
  <si>
    <t xml:space="preserve">Sparrow</t>
  </si>
  <si>
    <t xml:space="preserve">It’s a Dove, Good Luck</t>
  </si>
  <si>
    <t xml:space="preserve">In what position does the winged mammal known as a bat normally rest</t>
  </si>
  <si>
    <t xml:space="preserve">On its side</t>
  </si>
  <si>
    <t xml:space="preserve">On its back </t>
  </si>
  <si>
    <t xml:space="preserve">On its stomach</t>
  </si>
  <si>
    <t xml:space="preserve">Upside-down </t>
  </si>
  <si>
    <t xml:space="preserve">Its upside-down</t>
  </si>
  <si>
    <t xml:space="preserve">Which author created the popular children's character Harry Potter</t>
  </si>
  <si>
    <t xml:space="preserve">A. R. L. Stine</t>
  </si>
  <si>
    <t xml:space="preserve">Beverly Cleary </t>
  </si>
  <si>
    <t xml:space="preserve">C. J. K. Rowling</t>
  </si>
  <si>
    <t xml:space="preserve">Maurice Sendak </t>
  </si>
  <si>
    <t xml:space="preserve">Its C. J. K. Rowling</t>
  </si>
  <si>
    <t xml:space="preserve">What do you call a puppet controlled by strings</t>
  </si>
  <si>
    <t xml:space="preserve">Harvey</t>
  </si>
  <si>
    <t xml:space="preserve">Marionette </t>
  </si>
  <si>
    <t xml:space="preserve">Android</t>
  </si>
  <si>
    <t xml:space="preserve">Mannequin </t>
  </si>
  <si>
    <t xml:space="preserve">It’s a Marionette</t>
  </si>
  <si>
    <t xml:space="preserve">In which of the following activities does the rip cord play a vital role</t>
  </si>
  <si>
    <t xml:space="preserve">Body surfing</t>
  </si>
  <si>
    <t xml:space="preserve">Cycling </t>
  </si>
  <si>
    <t xml:space="preserve">Skydiving</t>
  </si>
  <si>
    <t xml:space="preserve">Bullfighting </t>
  </si>
  <si>
    <t xml:space="preserve">Its Skydriver</t>
  </si>
  <si>
    <t xml:space="preserve">Which of the following is a popular nickname for the Beatles</t>
  </si>
  <si>
    <t xml:space="preserve">Fab Five</t>
  </si>
  <si>
    <t xml:space="preserve">Ab Fab </t>
  </si>
  <si>
    <t xml:space="preserve">Fab Four</t>
  </si>
  <si>
    <t xml:space="preserve">Bugaloos </t>
  </si>
  <si>
    <t xml:space="preserve">Its fab four</t>
  </si>
  <si>
    <t xml:space="preserve">When referring to intelligence, what does the letter "Q" stand for in the abbreviation "IQ"</t>
  </si>
  <si>
    <t xml:space="preserve">Quack</t>
  </si>
  <si>
    <t xml:space="preserve">Quirky </t>
  </si>
  <si>
    <t xml:space="preserve">Quotient</t>
  </si>
  <si>
    <t xml:space="preserve">Queasy </t>
  </si>
  <si>
    <t xml:space="preserve">I think its Quotient</t>
  </si>
  <si>
    <t xml:space="preserve">In what "language" would say "ello-hay" to greet your friends</t>
  </si>
  <si>
    <t xml:space="preserve">Bull Latin</t>
  </si>
  <si>
    <t xml:space="preserve">Duck Latin </t>
  </si>
  <si>
    <t xml:space="preserve">Dog Latin</t>
  </si>
  <si>
    <t xml:space="preserve">Pig Latin </t>
  </si>
  <si>
    <t xml:space="preserve">Its pig latin</t>
  </si>
  <si>
    <t xml:space="preserve">What part of a chicken is commonly called the "drumstick"</t>
  </si>
  <si>
    <t xml:space="preserve">Breast</t>
  </si>
  <si>
    <t xml:space="preserve">Wing </t>
  </si>
  <si>
    <t xml:space="preserve">Gizzard </t>
  </si>
  <si>
    <t xml:space="preserve">it’s a leg</t>
  </si>
  <si>
    <t xml:space="preserve">What is the name of Elvis Presley's former home in Memphis, Tennessee</t>
  </si>
  <si>
    <t xml:space="preserve">Xanadu</t>
  </si>
  <si>
    <t xml:space="preserve">Paisley Park </t>
  </si>
  <si>
    <t xml:space="preserve">Graceland</t>
  </si>
  <si>
    <t xml:space="preserve">Presleyville </t>
  </si>
  <si>
    <t xml:space="preserve">Its Graceland</t>
  </si>
  <si>
    <t xml:space="preserve">The expression "hitting below the belt" comes from what sport</t>
  </si>
  <si>
    <t xml:space="preserve">Boxing</t>
  </si>
  <si>
    <t xml:space="preserve">Fencing</t>
  </si>
  <si>
    <t xml:space="preserve">Rugby</t>
  </si>
  <si>
    <t xml:space="preserve">Its Boxing</t>
  </si>
  <si>
    <t xml:space="preserve">How did comic strip character Dick Tracy earn his living</t>
  </si>
  <si>
    <t xml:space="preserve">Police Detective</t>
  </si>
  <si>
    <t xml:space="preserve">Medical examiner </t>
  </si>
  <si>
    <t xml:space="preserve">Fireman</t>
  </si>
  <si>
    <t xml:space="preserve">Newspaper reporter </t>
  </si>
  <si>
    <t xml:space="preserve">He was a detective</t>
  </si>
  <si>
    <t xml:space="preserve">What number is the ultimate goal when playing Blackjack</t>
  </si>
  <si>
    <t xml:space="preserve">Nineteen</t>
  </si>
  <si>
    <t xml:space="preserve">Twenty-One</t>
  </si>
  <si>
    <t xml:space="preserve">Twenty-Two</t>
  </si>
  <si>
    <t xml:space="preserve">Its 21, I think</t>
  </si>
  <si>
    <t xml:space="preserve">Which of the following is not an example of computer hardware</t>
  </si>
  <si>
    <t xml:space="preserve">Monitor</t>
  </si>
  <si>
    <t xml:space="preserve">Web browser</t>
  </si>
  <si>
    <t xml:space="preserve">Hard drive</t>
  </si>
  <si>
    <t xml:space="preserve">It’s a web browser</t>
  </si>
  <si>
    <t xml:space="preserve">A Japanese pagoda is which of the following</t>
  </si>
  <si>
    <t xml:space="preserve">Building</t>
  </si>
  <si>
    <t xml:space="preserve">Baby</t>
  </si>
  <si>
    <t xml:space="preserve">It’s a building</t>
  </si>
  <si>
    <t xml:space="preserve">Which of the following is not a type of pastry</t>
  </si>
  <si>
    <t xml:space="preserve">Turnovers</t>
  </si>
  <si>
    <t xml:space="preserve">Flan</t>
  </si>
  <si>
    <t xml:space="preserve">Croissant</t>
  </si>
  <si>
    <t xml:space="preserve">Danishes </t>
  </si>
  <si>
    <t xml:space="preserve">Its B.</t>
  </si>
  <si>
    <t xml:space="preserve">Living human beings are composed primarily of which of the following</t>
  </si>
  <si>
    <t xml:space="preserve">Air</t>
  </si>
  <si>
    <t xml:space="preserve">Fat</t>
  </si>
  <si>
    <t xml:space="preserve">Protein</t>
  </si>
  <si>
    <t xml:space="preserve">Its water</t>
  </si>
  <si>
    <t xml:space="preserve">On which of the following would you most likely find the initials "R.S.V.P"</t>
  </si>
  <si>
    <t xml:space="preserve">Report card</t>
  </si>
  <si>
    <t xml:space="preserve">Deed </t>
  </si>
  <si>
    <t xml:space="preserve">Invitation</t>
  </si>
  <si>
    <t xml:space="preserve">Petition </t>
  </si>
  <si>
    <t xml:space="preserve">Its an invitation</t>
  </si>
  <si>
    <t xml:space="preserve">How many face cards are there in a standard U.K. deck of 52 cards</t>
  </si>
  <si>
    <t xml:space="preserve">Its Twelve</t>
  </si>
  <si>
    <t xml:space="preserve">Who was thirteen and three quarters when he wrote his first fictional diary</t>
  </si>
  <si>
    <t xml:space="preserve">Samuel Pepys</t>
  </si>
  <si>
    <t xml:space="preserve">William Hickey</t>
  </si>
  <si>
    <t xml:space="preserve">Adrian Mole</t>
  </si>
  <si>
    <t xml:space="preserve">Chips Channon</t>
  </si>
  <si>
    <t xml:space="preserve">Its Adrian Mole</t>
  </si>
  <si>
    <t xml:space="preserve">Where might you find Darling Harbour</t>
  </si>
  <si>
    <t xml:space="preserve">Hull, England</t>
  </si>
  <si>
    <t xml:space="preserve">Paris, France</t>
  </si>
  <si>
    <t xml:space="preserve">Madrid, Spain</t>
  </si>
  <si>
    <t xml:space="preserve">Sydney, Australia</t>
  </si>
  <si>
    <t xml:space="preserve">Its in Sydney</t>
  </si>
  <si>
    <t xml:space="preserve">2k</t>
  </si>
  <si>
    <t xml:space="preserve">In Richard Adams novel "Watership Down", what are Hazel, Fiver and Bigwig</t>
  </si>
  <si>
    <t xml:space="preserve">Foxes</t>
  </si>
  <si>
    <t xml:space="preserve">Dolphips</t>
  </si>
  <si>
    <t xml:space="preserve">Rabbits</t>
  </si>
  <si>
    <t xml:space="preserve">Its Rabbits</t>
  </si>
  <si>
    <t xml:space="preserve">Where is the Sea of Tranquility, where "Eagle" landed in 1969</t>
  </si>
  <si>
    <t xml:space="preserve">In the Tasman Sea</t>
  </si>
  <si>
    <t xml:space="preserve">On the Moon</t>
  </si>
  <si>
    <t xml:space="preserve">In the Mediterian</t>
  </si>
  <si>
    <t xml:space="preserve">In the Pacific</t>
  </si>
  <si>
    <t xml:space="preserve">Its was on the moon</t>
  </si>
  <si>
    <t xml:space="preserve">What was the name of the magician in the court of King Arthur</t>
  </si>
  <si>
    <t xml:space="preserve">Prospero</t>
  </si>
  <si>
    <t xml:space="preserve">Excalibur</t>
  </si>
  <si>
    <t xml:space="preserve">Merlin</t>
  </si>
  <si>
    <t xml:space="preserve">Apollo</t>
  </si>
  <si>
    <t xml:space="preserve">Which industry is sometimes refered to as "Tin Pan Alley"</t>
  </si>
  <si>
    <t xml:space="preserve">Steel</t>
  </si>
  <si>
    <t xml:space="preserve">Music</t>
  </si>
  <si>
    <t xml:space="preserve">Catering</t>
  </si>
  <si>
    <t xml:space="preserve">Car Repair</t>
  </si>
  <si>
    <t xml:space="preserve">I don’t really know</t>
  </si>
  <si>
    <t xml:space="preserve">Which of these is a type of horse</t>
  </si>
  <si>
    <t xml:space="preserve">Airedale</t>
  </si>
  <si>
    <t xml:space="preserve">Clydesdale</t>
  </si>
  <si>
    <t xml:space="preserve">Gloucester Old Spot</t>
  </si>
  <si>
    <t xml:space="preserve">Rhode Island Red</t>
  </si>
  <si>
    <t xml:space="preserve">Its Clydesdale</t>
  </si>
  <si>
    <t xml:space="preserve">In which of these rivers is the piranha fish most likely to swim</t>
  </si>
  <si>
    <t xml:space="preserve">Nile</t>
  </si>
  <si>
    <t xml:space="preserve">Amazon</t>
  </si>
  <si>
    <t xml:space="preserve">Danube</t>
  </si>
  <si>
    <t xml:space="preserve">Volga</t>
  </si>
  <si>
    <t xml:space="preserve">Its probably the Amazon</t>
  </si>
  <si>
    <t xml:space="preserve">The ANC is a political party in which country</t>
  </si>
  <si>
    <t xml:space="preserve">India</t>
  </si>
  <si>
    <t xml:space="preserve">South Africa</t>
  </si>
  <si>
    <t xml:space="preserve">Sri Lanka</t>
  </si>
  <si>
    <t xml:space="preserve">Kuwait</t>
  </si>
  <si>
    <t xml:space="preserve">Its South Africa</t>
  </si>
  <si>
    <t xml:space="preserve">What was the first language of Prince Albert who married Queen Victoria in 1840</t>
  </si>
  <si>
    <t xml:space="preserve">English</t>
  </si>
  <si>
    <t xml:space="preserve">French</t>
  </si>
  <si>
    <t xml:space="preserve">German</t>
  </si>
  <si>
    <t xml:space="preserve">Greek</t>
  </si>
  <si>
    <t xml:space="preserve">I think its French but Im only 60% certain</t>
  </si>
  <si>
    <t xml:space="preserve">Which of these parts of the UK is smallest in area</t>
  </si>
  <si>
    <t xml:space="preserve">Wales</t>
  </si>
  <si>
    <t xml:space="preserve">Northern Ireland</t>
  </si>
  <si>
    <t xml:space="preserve">Which Mediterian island has been devided since Turkish invasion in 1974</t>
  </si>
  <si>
    <t xml:space="preserve">Cyprus</t>
  </si>
  <si>
    <t xml:space="preserve">Crete</t>
  </si>
  <si>
    <t xml:space="preserve">Corsica</t>
  </si>
  <si>
    <t xml:space="preserve">Corfu</t>
  </si>
  <si>
    <t xml:space="preserve">Which two letters would stand for hot and cold taps in France</t>
  </si>
  <si>
    <t xml:space="preserve">C &amp; H</t>
  </si>
  <si>
    <t xml:space="preserve">C &amp; F</t>
  </si>
  <si>
    <t xml:space="preserve">G &amp; D</t>
  </si>
  <si>
    <t xml:space="preserve">B &amp; F</t>
  </si>
  <si>
    <t xml:space="preserve">Try C &amp; F</t>
  </si>
  <si>
    <t xml:space="preserve">Which device in a computer makes it possible to access the internet</t>
  </si>
  <si>
    <t xml:space="preserve">Modem</t>
  </si>
  <si>
    <t xml:space="preserve">Boot</t>
  </si>
  <si>
    <t xml:space="preserve">Floppy disk</t>
  </si>
  <si>
    <t xml:space="preserve">It’s a modem</t>
  </si>
  <si>
    <t xml:space="preserve">How many grams are in a kilogram</t>
  </si>
  <si>
    <t xml:space="preserve">Im pretty sure there is 1000 in a kilogram</t>
  </si>
  <si>
    <t xml:space="preserve">Who made an historic flight in April 1961 in the spacecraft Vostok I</t>
  </si>
  <si>
    <t xml:space="preserve">Valentina Tereshkova</t>
  </si>
  <si>
    <t xml:space="preserve">John Glenn</t>
  </si>
  <si>
    <t xml:space="preserve">Alan Shepard</t>
  </si>
  <si>
    <t xml:space="preserve">Yuri Gagain</t>
  </si>
  <si>
    <t xml:space="preserve">Im don’t really know, sorry</t>
  </si>
  <si>
    <t xml:space="preserve">With which sporting event is Johnathon Edwards most associated</t>
  </si>
  <si>
    <t xml:space="preserve">100 metres</t>
  </si>
  <si>
    <t xml:space="preserve">Triple jump</t>
  </si>
  <si>
    <t xml:space="preserve">Marathon</t>
  </si>
  <si>
    <t xml:space="preserve">I think he does triple jumps</t>
  </si>
  <si>
    <t xml:space="preserve">With how many loaves did Jesus feed the five thousand</t>
  </si>
  <si>
    <t xml:space="preserve">Its probably 5</t>
  </si>
  <si>
    <t xml:space="preserve">Which bird gave Fleetwood Mac their only UK number 1 hit single</t>
  </si>
  <si>
    <t xml:space="preserve">Albatross</t>
  </si>
  <si>
    <t xml:space="preserve">Seagull</t>
  </si>
  <si>
    <t xml:space="preserve">Condor</t>
  </si>
  <si>
    <t xml:space="preserve">Its Albatross</t>
  </si>
  <si>
    <t xml:space="preserve">What is the English translation of Ricky Martin's smash hit 'Livin' La Vida Loca</t>
  </si>
  <si>
    <t xml:space="preserve">Living the good life</t>
  </si>
  <si>
    <t xml:space="preserve">Living the crazy life</t>
  </si>
  <si>
    <t xml:space="preserve">Living the wrong life</t>
  </si>
  <si>
    <t xml:space="preserve">Living the long life</t>
  </si>
  <si>
    <t xml:space="preserve">I think its Living the crazy life</t>
  </si>
  <si>
    <t xml:space="preserve">Actress and singer Jennifer Lopez performed as a 'Fly Girl' on what comedy series</t>
  </si>
  <si>
    <t xml:space="preserve">In Living Color</t>
  </si>
  <si>
    <t xml:space="preserve">Cop Rock</t>
  </si>
  <si>
    <t xml:space="preserve">The Cosby Show</t>
  </si>
  <si>
    <t xml:space="preserve">Showtime at the Apollo</t>
  </si>
  <si>
    <t xml:space="preserve">Im not quite sure, sorry</t>
  </si>
  <si>
    <t xml:space="preserve">Which of the following body parts are missing from the sculpture titled "Venus de Milo"</t>
  </si>
  <si>
    <t xml:space="preserve">Legs</t>
  </si>
  <si>
    <t xml:space="preserve">Feet</t>
  </si>
  <si>
    <t xml:space="preserve">Arms</t>
  </si>
  <si>
    <t xml:space="preserve">Its Arms</t>
  </si>
  <si>
    <t xml:space="preserve">What mechanical instrument measures the distance a car travels</t>
  </si>
  <si>
    <t xml:space="preserve">Transmission</t>
  </si>
  <si>
    <t xml:space="preserve">Speedometer </t>
  </si>
  <si>
    <t xml:space="preserve">Kilometer</t>
  </si>
  <si>
    <t xml:space="preserve">Odometer </t>
  </si>
  <si>
    <t xml:space="preserve">It’s a Odometer</t>
  </si>
  <si>
    <t xml:space="preserve">Which of the following quantifies sheets of paper</t>
  </si>
  <si>
    <t xml:space="preserve">Ream</t>
  </si>
  <si>
    <t xml:space="preserve">Quiver</t>
  </si>
  <si>
    <t xml:space="preserve">Bale</t>
  </si>
  <si>
    <t xml:space="preserve">Rod</t>
  </si>
  <si>
    <t xml:space="preserve">It’s a ream</t>
  </si>
  <si>
    <t xml:space="preserve">What director of "Apollo 13" was also one of the stars of "Happy Days"</t>
  </si>
  <si>
    <t xml:space="preserve">Henry Winkler</t>
  </si>
  <si>
    <t xml:space="preserve">Anson Williams </t>
  </si>
  <si>
    <t xml:space="preserve">Don Knotts</t>
  </si>
  <si>
    <t xml:space="preserve">Ron Howard </t>
  </si>
  <si>
    <t xml:space="preserve">Im pretty sure its Ron Howard</t>
  </si>
  <si>
    <t xml:space="preserve">By profession, what does a cobbler make</t>
  </si>
  <si>
    <t xml:space="preserve">Hats</t>
  </si>
  <si>
    <t xml:space="preserve">Watches </t>
  </si>
  <si>
    <t xml:space="preserve">Shoes</t>
  </si>
  <si>
    <t xml:space="preserve">Jewelery </t>
  </si>
  <si>
    <t xml:space="preserve">Its shoes</t>
  </si>
  <si>
    <t xml:space="preserve">Russian jeweler Faberge is best known for what decorative objects</t>
  </si>
  <si>
    <t xml:space="preserve">Easter eggs </t>
  </si>
  <si>
    <t xml:space="preserve">Bookends </t>
  </si>
  <si>
    <t xml:space="preserve">Dinnerware </t>
  </si>
  <si>
    <t xml:space="preserve">Vases </t>
  </si>
  <si>
    <t xml:space="preserve">Its easter eggs</t>
  </si>
  <si>
    <t xml:space="preserve">What country was Kylie Minogue's mother born in</t>
  </si>
  <si>
    <t xml:space="preserve">New Zealand</t>
  </si>
  <si>
    <t xml:space="preserve">No clue! Sorry mate</t>
  </si>
  <si>
    <t xml:space="preserve">If you face north, then turn 90 degrees to the left 3 times in a row, which way are you facing</t>
  </si>
  <si>
    <t xml:space="preserve">North</t>
  </si>
  <si>
    <t xml:space="preserve">South</t>
  </si>
  <si>
    <t xml:space="preserve">East</t>
  </si>
  <si>
    <t xml:space="preserve">West</t>
  </si>
  <si>
    <t xml:space="preserve">Its East, I think</t>
  </si>
  <si>
    <t xml:space="preserve">In "Philadelphia," what was the profession of Denzel Washington's character</t>
  </si>
  <si>
    <t xml:space="preserve">Soldier</t>
  </si>
  <si>
    <t xml:space="preserve">Therapist</t>
  </si>
  <si>
    <t xml:space="preserve">He was a lawyer</t>
  </si>
  <si>
    <t xml:space="preserve">In which of the following regions would you find an oasis</t>
  </si>
  <si>
    <t xml:space="preserve">Tundra</t>
  </si>
  <si>
    <t xml:space="preserve">Rainforest</t>
  </si>
  <si>
    <t xml:space="preserve">Desert</t>
  </si>
  <si>
    <t xml:space="preserve">Savannah</t>
  </si>
  <si>
    <t xml:space="preserve">You find them in deserts</t>
  </si>
  <si>
    <t xml:space="preserve">Fettuccini</t>
  </si>
  <si>
    <t xml:space="preserve">Michael Jordan used to play for what professional basketball team</t>
  </si>
  <si>
    <t xml:space="preserve">Toronto Raptors</t>
  </si>
  <si>
    <t xml:space="preserve">Milwaukee Bucks</t>
  </si>
  <si>
    <t xml:space="preserve">New York Knicks</t>
  </si>
  <si>
    <t xml:space="preserve">Chicago Bulls</t>
  </si>
  <si>
    <t xml:space="preserve">It’s the Chicago Bulls</t>
  </si>
  <si>
    <t xml:space="preserve">Which of the following arcade games was introduced first</t>
  </si>
  <si>
    <t xml:space="preserve">Pong</t>
  </si>
  <si>
    <t xml:space="preserve">Tetris</t>
  </si>
  <si>
    <t xml:space="preserve">Pac Man</t>
  </si>
  <si>
    <t xml:space="preserve">Mortal Kombat</t>
  </si>
  <si>
    <t xml:space="preserve">I think its Pong</t>
  </si>
  <si>
    <t xml:space="preserve">Who were Willy Wonka's helpers in "Willy Wonka and the Chocolate Factory"</t>
  </si>
  <si>
    <t xml:space="preserve">Oompa Loompas</t>
  </si>
  <si>
    <t xml:space="preserve">Munchkins </t>
  </si>
  <si>
    <t xml:space="preserve">Lemonheads</t>
  </si>
  <si>
    <t xml:space="preserve">Gloops </t>
  </si>
  <si>
    <t xml:space="preserve">Its Oompa Loompas</t>
  </si>
  <si>
    <t xml:space="preserve">What is the name for a revolving light in a lighthouse</t>
  </si>
  <si>
    <t xml:space="preserve">St. Elmo's Fire</t>
  </si>
  <si>
    <t xml:space="preserve">Foghorn </t>
  </si>
  <si>
    <t xml:space="preserve">Flashlight</t>
  </si>
  <si>
    <t xml:space="preserve">Beacon </t>
  </si>
  <si>
    <t xml:space="preserve">It’s a beacon</t>
  </si>
  <si>
    <t xml:space="preserve">Which of the following animals would you find at the South Pole</t>
  </si>
  <si>
    <t xml:space="preserve">Reindeer</t>
  </si>
  <si>
    <t xml:space="preserve">Grizzly bear </t>
  </si>
  <si>
    <t xml:space="preserve">Polar bear</t>
  </si>
  <si>
    <t xml:space="preserve">Penguin </t>
  </si>
  <si>
    <t xml:space="preserve">It’s a penguin</t>
  </si>
  <si>
    <t xml:space="preserve">In ballet, how many dancers participate in a traditional pas de deux</t>
  </si>
  <si>
    <t xml:space="preserve">Its 2</t>
  </si>
  <si>
    <t xml:space="preserve">Which one of these movies was not based on a novel</t>
  </si>
  <si>
    <t xml:space="preserve">The Shinning</t>
  </si>
  <si>
    <t xml:space="preserve">Message in a Bottle</t>
  </si>
  <si>
    <t xml:space="preserve">Men in Black</t>
  </si>
  <si>
    <t xml:space="preserve">Ordinary People</t>
  </si>
  <si>
    <t xml:space="preserve">Its Men in Black</t>
  </si>
  <si>
    <t xml:space="preserve">What sqaud of TV commando-for-hire would you seek out to find Mr. T</t>
  </si>
  <si>
    <t xml:space="preserve">The A-Team</t>
  </si>
  <si>
    <t xml:space="preserve">The Brady Bunch</t>
  </si>
  <si>
    <t xml:space="preserve">The Waltons</t>
  </si>
  <si>
    <t xml:space="preserve">The Avengers</t>
  </si>
  <si>
    <t xml:space="preserve">It’s the A-Team</t>
  </si>
  <si>
    <t xml:space="preserve">Which football club won the charity shield in August 1999</t>
  </si>
  <si>
    <t xml:space="preserve">Manchester United</t>
  </si>
  <si>
    <t xml:space="preserve">I think its Arsenal</t>
  </si>
  <si>
    <t xml:space="preserve">What is the name of cable railways which run up the side of mountains</t>
  </si>
  <si>
    <t xml:space="preserve">Peninsula</t>
  </si>
  <si>
    <t xml:space="preserve">Tubular</t>
  </si>
  <si>
    <t xml:space="preserve">Perpendicular</t>
  </si>
  <si>
    <t xml:space="preserve">Funicular</t>
  </si>
  <si>
    <t xml:space="preserve">It’s a funicular I think</t>
  </si>
  <si>
    <t xml:space="preserve">What kind of cooking instrument is a wok</t>
  </si>
  <si>
    <t xml:space="preserve">Shredder</t>
  </si>
  <si>
    <t xml:space="preserve">Pan </t>
  </si>
  <si>
    <t xml:space="preserve">Strainer</t>
  </si>
  <si>
    <t xml:space="preserve">Barbeque grill </t>
  </si>
  <si>
    <t xml:space="preserve">It’s a pan</t>
  </si>
  <si>
    <t xml:space="preserve">4k</t>
  </si>
  <si>
    <t xml:space="preserve">Madonna had a number one hit in March 1998, what single hit No 1</t>
  </si>
  <si>
    <t xml:space="preserve">Ray of Light</t>
  </si>
  <si>
    <t xml:space="preserve">You'll See</t>
  </si>
  <si>
    <t xml:space="preserve">American Pie</t>
  </si>
  <si>
    <t xml:space="preserve">Frozen</t>
  </si>
  <si>
    <t xml:space="preserve">I think its Frozen</t>
  </si>
  <si>
    <t xml:space="preserve">Which of these annual events was seen for the last time in 1999</t>
  </si>
  <si>
    <t xml:space="preserve">Trooping the Colour</t>
  </si>
  <si>
    <t xml:space="preserve">The Royal Tournament</t>
  </si>
  <si>
    <t xml:space="preserve">Henley Regratta</t>
  </si>
  <si>
    <t xml:space="preserve">FA Cup Final</t>
  </si>
  <si>
    <t xml:space="preserve">Its The Royal Tournament</t>
  </si>
  <si>
    <t xml:space="preserve">Where were Chaucers pilgrims travelling to, when they each took turns to tell stories</t>
  </si>
  <si>
    <t xml:space="preserve">Ely</t>
  </si>
  <si>
    <t xml:space="preserve">Salisbury</t>
  </si>
  <si>
    <t xml:space="preserve">Warwick</t>
  </si>
  <si>
    <t xml:space="preserve">Canterbury</t>
  </si>
  <si>
    <t xml:space="preserve">What is the alternative name for an eggplant</t>
  </si>
  <si>
    <t xml:space="preserve">Asparagus</t>
  </si>
  <si>
    <t xml:space="preserve">Avocado</t>
  </si>
  <si>
    <t xml:space="preserve">Aubergine</t>
  </si>
  <si>
    <t xml:space="preserve">Artichoke</t>
  </si>
  <si>
    <t xml:space="preserve">Its Aubergine</t>
  </si>
  <si>
    <t xml:space="preserve">"Corgi" means dawrf dog in which language</t>
  </si>
  <si>
    <t xml:space="preserve">Spanish</t>
  </si>
  <si>
    <t xml:space="preserve">Italian</t>
  </si>
  <si>
    <t xml:space="preserve">Welsh</t>
  </si>
  <si>
    <t xml:space="preserve">Manx</t>
  </si>
  <si>
    <t xml:space="preserve">Its from the Welsh language</t>
  </si>
  <si>
    <t xml:space="preserve">By what name was the wife of president Lyndon B Johnson known as</t>
  </si>
  <si>
    <t xml:space="preserve">Lady Bird</t>
  </si>
  <si>
    <t xml:space="preserve">Butterfly</t>
  </si>
  <si>
    <t xml:space="preserve">Silkworm</t>
  </si>
  <si>
    <t xml:space="preserve">Dragonfly</t>
  </si>
  <si>
    <t xml:space="preserve">Sorry, I have no idea</t>
  </si>
  <si>
    <t xml:space="preserve">What was the venue for the 1999 wedding of the Earl and Countess of Wessex</t>
  </si>
  <si>
    <t xml:space="preserve">St Paul Cathedral</t>
  </si>
  <si>
    <t xml:space="preserve">St Georges Chapel</t>
  </si>
  <si>
    <t xml:space="preserve">St James Palace</t>
  </si>
  <si>
    <t xml:space="preserve">Westminster Abbey</t>
  </si>
  <si>
    <t xml:space="preserve">its St Georges Chapel</t>
  </si>
  <si>
    <t xml:space="preserve">What is the first name of Hornblower, created by C.S. Forester</t>
  </si>
  <si>
    <t xml:space="preserve">Herman</t>
  </si>
  <si>
    <t xml:space="preserve">Horatio</t>
  </si>
  <si>
    <t xml:space="preserve">Ishmael</t>
  </si>
  <si>
    <t xml:space="preserve">Thomas</t>
  </si>
  <si>
    <t xml:space="preserve">Its Horatio mate</t>
  </si>
  <si>
    <t xml:space="preserve">Which regiment of the British Army has the motto Who Dares Wins"</t>
  </si>
  <si>
    <t xml:space="preserve">Royal Marines</t>
  </si>
  <si>
    <t xml:space="preserve">Parachute Regiment</t>
  </si>
  <si>
    <t xml:space="preserve">Special Air Serivices</t>
  </si>
  <si>
    <t xml:space="preserve">Fleet Air Arm</t>
  </si>
  <si>
    <t xml:space="preserve">I think its Special Air Services</t>
  </si>
  <si>
    <t xml:space="preserve">Which of these actresses was married to Humphrey Bogart</t>
  </si>
  <si>
    <t xml:space="preserve">Ingrid Bergham</t>
  </si>
  <si>
    <t xml:space="preserve">Ava Gardner</t>
  </si>
  <si>
    <t xml:space="preserve">Katherine Hepburn</t>
  </si>
  <si>
    <t xml:space="preserve">Lauren Bacall</t>
  </si>
  <si>
    <t xml:space="preserve">If you had a travellers cheque for 200 rand, where might you go on your holidays</t>
  </si>
  <si>
    <t xml:space="preserve">Goa</t>
  </si>
  <si>
    <t xml:space="preserve">Seychelles</t>
  </si>
  <si>
    <t xml:space="preserve">Mauritius</t>
  </si>
  <si>
    <t xml:space="preserve">Who was the last Conservative Chancellor of the Exchequer</t>
  </si>
  <si>
    <t xml:space="preserve">Kenneth Clarke</t>
  </si>
  <si>
    <t xml:space="preserve">Nigel Lawson</t>
  </si>
  <si>
    <t xml:space="preserve">John Major</t>
  </si>
  <si>
    <t xml:space="preserve">Norman Lamont</t>
  </si>
  <si>
    <t xml:space="preserve">What kind of toy is "marionette"</t>
  </si>
  <si>
    <t xml:space="preserve">Model car</t>
  </si>
  <si>
    <t xml:space="preserve">String puppet</t>
  </si>
  <si>
    <t xml:space="preserve">Rocking horse</t>
  </si>
  <si>
    <t xml:space="preserve">Skittle set</t>
  </si>
  <si>
    <t xml:space="preserve">It’s a puppet</t>
  </si>
  <si>
    <t xml:space="preserve">Which art form is Henry Moore most associated</t>
  </si>
  <si>
    <t xml:space="preserve">Achitecture</t>
  </si>
  <si>
    <t xml:space="preserve">Painting</t>
  </si>
  <si>
    <t xml:space="preserve">Sculpture</t>
  </si>
  <si>
    <t xml:space="preserve">Photography</t>
  </si>
  <si>
    <t xml:space="preserve">I think its Achitecture but Im not quite sure</t>
  </si>
  <si>
    <t xml:space="preserve">Who plays hairdresser Maxine in "Coronation Street"</t>
  </si>
  <si>
    <t xml:space="preserve">Gaynor Faye</t>
  </si>
  <si>
    <t xml:space="preserve">Georgia Taylor</t>
  </si>
  <si>
    <t xml:space="preserve">Denise Welch</t>
  </si>
  <si>
    <t xml:space="preserve">Tracey Shaw</t>
  </si>
  <si>
    <t xml:space="preserve">Its Tracey Shaw</t>
  </si>
  <si>
    <t xml:space="preserve">What was Elvis Presleys middle name</t>
  </si>
  <si>
    <t xml:space="preserve">Andrew</t>
  </si>
  <si>
    <t xml:space="preserve">Aaron</t>
  </si>
  <si>
    <t xml:space="preserve">Alan</t>
  </si>
  <si>
    <t xml:space="preserve">Darren</t>
  </si>
  <si>
    <t xml:space="preserve">Its Aaron, Good Luck</t>
  </si>
  <si>
    <t xml:space="preserve">What was Sri Lanka previously called</t>
  </si>
  <si>
    <t xml:space="preserve">Gibralta</t>
  </si>
  <si>
    <t xml:space="preserve">Ceylon</t>
  </si>
  <si>
    <t xml:space="preserve">Madagascar</t>
  </si>
  <si>
    <t xml:space="preserve">Madeira</t>
  </si>
  <si>
    <t xml:space="preserve">I think its Gibralta</t>
  </si>
  <si>
    <t xml:space="preserve">Which sucessful film musical featured child stars Mark Lester and Jack Wild</t>
  </si>
  <si>
    <t xml:space="preserve">Mary Poppins</t>
  </si>
  <si>
    <t xml:space="preserve">The Sound of Music</t>
  </si>
  <si>
    <t xml:space="preserve">My Fair Lady</t>
  </si>
  <si>
    <t xml:space="preserve">Oliver</t>
  </si>
  <si>
    <t xml:space="preserve">I think its Oliver, Im not quite sure</t>
  </si>
  <si>
    <t xml:space="preserve">Which university did Chelsea Clinton attend</t>
  </si>
  <si>
    <t xml:space="preserve">Columbia</t>
  </si>
  <si>
    <t xml:space="preserve">Berkeley </t>
  </si>
  <si>
    <t xml:space="preserve">Yale</t>
  </si>
  <si>
    <t xml:space="preserve">Stanford </t>
  </si>
  <si>
    <t xml:space="preserve">I think its Stanford</t>
  </si>
  <si>
    <t xml:space="preserve">What is the proper name of a newborn swan</t>
  </si>
  <si>
    <t xml:space="preserve">Duckling </t>
  </si>
  <si>
    <t xml:space="preserve">Cygnet </t>
  </si>
  <si>
    <t xml:space="preserve">Poult </t>
  </si>
  <si>
    <t xml:space="preserve">Nestling </t>
  </si>
  <si>
    <t xml:space="preserve">I think it’s a Cygnet</t>
  </si>
  <si>
    <t xml:space="preserve">According to the Old Testament, which of the following people freed the Israelites from captivity in Egypt</t>
  </si>
  <si>
    <t xml:space="preserve">Jacob</t>
  </si>
  <si>
    <t xml:space="preserve">Job</t>
  </si>
  <si>
    <t xml:space="preserve">Moses</t>
  </si>
  <si>
    <t xml:space="preserve">Spartacus</t>
  </si>
  <si>
    <t xml:space="preserve">Its Moses</t>
  </si>
  <si>
    <t xml:space="preserve">How many teaspoons are in a tablespoon</t>
  </si>
  <si>
    <t xml:space="preserve">Three and a half</t>
  </si>
  <si>
    <t xml:space="preserve">Which famous king is mentioned in the title of a 1978 Steve Martin song</t>
  </si>
  <si>
    <t xml:space="preserve">King Tat</t>
  </si>
  <si>
    <t xml:space="preserve">King Tut</t>
  </si>
  <si>
    <t xml:space="preserve">King Kong</t>
  </si>
  <si>
    <t xml:space="preserve">Larry King</t>
  </si>
  <si>
    <t xml:space="preserve">Which of the following plants has the ability to capture and digest insects</t>
  </si>
  <si>
    <t xml:space="preserve">Echinacea</t>
  </si>
  <si>
    <t xml:space="preserve">Wormwood </t>
  </si>
  <si>
    <t xml:space="preserve">Daisy </t>
  </si>
  <si>
    <t xml:space="preserve">Venus Flytrap </t>
  </si>
  <si>
    <t xml:space="preserve">It’s a venus fly trap</t>
  </si>
  <si>
    <t xml:space="preserve">Besides a cello and two violins, what instrument makes up a traditional string quartet</t>
  </si>
  <si>
    <t xml:space="preserve">Bass </t>
  </si>
  <si>
    <t xml:space="preserve">Viola </t>
  </si>
  <si>
    <t xml:space="preserve">Harp</t>
  </si>
  <si>
    <t xml:space="preserve">I think it’s a harp but Im not sure</t>
  </si>
  <si>
    <t xml:space="preserve">What band did Paul McCartney form after the Beatles broke up</t>
  </si>
  <si>
    <t xml:space="preserve">BTO </t>
  </si>
  <si>
    <t xml:space="preserve">Wings </t>
  </si>
  <si>
    <t xml:space="preserve">ELO </t>
  </si>
  <si>
    <t xml:space="preserve">Blue Oyster Cult </t>
  </si>
  <si>
    <t xml:space="preserve">It was a group called wings</t>
  </si>
  <si>
    <t xml:space="preserve">What image is pictured on the current Canadian national flag</t>
  </si>
  <si>
    <t xml:space="preserve">Mountain </t>
  </si>
  <si>
    <t xml:space="preserve">Union Jack </t>
  </si>
  <si>
    <t xml:space="preserve">Maple leaf </t>
  </si>
  <si>
    <t xml:space="preserve">It’s a maple leaf</t>
  </si>
  <si>
    <t xml:space="preserve">In what time zone would you find New York City</t>
  </si>
  <si>
    <t xml:space="preserve">Pacific</t>
  </si>
  <si>
    <t xml:space="preserve">Central</t>
  </si>
  <si>
    <t xml:space="preserve">Eastern </t>
  </si>
  <si>
    <t xml:space="preserve">I think its eastern</t>
  </si>
  <si>
    <t xml:space="preserve">Gorgonzola is a type of what</t>
  </si>
  <si>
    <t xml:space="preserve">Meat</t>
  </si>
  <si>
    <t xml:space="preserve">Cheese</t>
  </si>
  <si>
    <t xml:space="preserve">Fruit</t>
  </si>
  <si>
    <t xml:space="preserve">Car</t>
  </si>
  <si>
    <t xml:space="preserve">I think it’s a cheese</t>
  </si>
  <si>
    <t xml:space="preserve">What actor gained 50 pounds in order to play boxer Jake La Motta in the movie 'Raging Bull'</t>
  </si>
  <si>
    <t xml:space="preserve">Harvey Keitel </t>
  </si>
  <si>
    <t xml:space="preserve">Robert DeNiro</t>
  </si>
  <si>
    <t xml:space="preserve">Sylvester Stallone </t>
  </si>
  <si>
    <t xml:space="preserve">Its Robert DeNiro</t>
  </si>
  <si>
    <t xml:space="preserve">What pigment found within plants allows them to carry out the process of photosynthesis</t>
  </si>
  <si>
    <t xml:space="preserve">Carbon Dioxide</t>
  </si>
  <si>
    <t xml:space="preserve">Chloroform </t>
  </si>
  <si>
    <t xml:space="preserve">Carbohydrate </t>
  </si>
  <si>
    <t xml:space="preserve">Chlorophyll </t>
  </si>
  <si>
    <t xml:space="preserve">I don’t know, sorry. Good Luck</t>
  </si>
  <si>
    <t xml:space="preserve">What movie did Tom Cruise dance in his underwear to the song "Old Time Rock &amp; Roll"</t>
  </si>
  <si>
    <t xml:space="preserve">All the Right Moves</t>
  </si>
  <si>
    <t xml:space="preserve">Risky Business</t>
  </si>
  <si>
    <t xml:space="preserve">Top Gun</t>
  </si>
  <si>
    <t xml:space="preserve">I think its Eyes Wide Shut but Im not 100%</t>
  </si>
  <si>
    <t xml:space="preserve">What war is depicted in the movie "Saving Private Ryan"</t>
  </si>
  <si>
    <t xml:space="preserve">World War I</t>
  </si>
  <si>
    <t xml:space="preserve">World War II</t>
  </si>
  <si>
    <t xml:space="preserve">Korean War</t>
  </si>
  <si>
    <t xml:space="preserve">Vietnam War</t>
  </si>
  <si>
    <t xml:space="preserve">I think it’s the second world war</t>
  </si>
  <si>
    <t xml:space="preserve">Ophthalmology deals with disorders of what part of the body</t>
  </si>
  <si>
    <t xml:space="preserve">Eyes</t>
  </si>
  <si>
    <t xml:space="preserve">Throat</t>
  </si>
  <si>
    <t xml:space="preserve">Im sure its eyes</t>
  </si>
  <si>
    <t xml:space="preserve">What god of love is often depicted as a chubby winged infant with a bow and arrow</t>
  </si>
  <si>
    <t xml:space="preserve">Zeus </t>
  </si>
  <si>
    <t xml:space="preserve">Mercury </t>
  </si>
  <si>
    <t xml:space="preserve">Cupid </t>
  </si>
  <si>
    <t xml:space="preserve">Poseidon </t>
  </si>
  <si>
    <t xml:space="preserve">Its cupid</t>
  </si>
  <si>
    <t xml:space="preserve">Which of the these directors is known for making cameo appearances in every one of his movies</t>
  </si>
  <si>
    <t xml:space="preserve">Alfred Hitchcock </t>
  </si>
  <si>
    <t xml:space="preserve">George Lucas </t>
  </si>
  <si>
    <t xml:space="preserve">Sydney Pollack </t>
  </si>
  <si>
    <t xml:space="preserve">Steven Spielberg </t>
  </si>
  <si>
    <t xml:space="preserve">Im 80% sure its Alfred Hitchcock</t>
  </si>
  <si>
    <t xml:space="preserve">Which of the following is not a member of the operatic trio known as "The Three Tenors"</t>
  </si>
  <si>
    <t xml:space="preserve">Luciano Pavarotti </t>
  </si>
  <si>
    <t xml:space="preserve">Plácido Domingo </t>
  </si>
  <si>
    <t xml:space="preserve">Andrea Bocelli </t>
  </si>
  <si>
    <t xml:space="preserve">José Carreras </t>
  </si>
  <si>
    <t xml:space="preserve">Im pretty sure its Andrea Bocelli</t>
  </si>
  <si>
    <t xml:space="preserve">What TV family lives in the 'Little House on the Prairie"</t>
  </si>
  <si>
    <t xml:space="preserve">Johnson </t>
  </si>
  <si>
    <t xml:space="preserve">Ingalls </t>
  </si>
  <si>
    <t xml:space="preserve">Cartwright </t>
  </si>
  <si>
    <t xml:space="preserve">Robinson</t>
  </si>
  <si>
    <t xml:space="preserve">It’s the Ingalls</t>
  </si>
  <si>
    <t xml:space="preserve">Seventeenth-century French monk Dom Pérignon is considered the father of what</t>
  </si>
  <si>
    <t xml:space="preserve">Champagne </t>
  </si>
  <si>
    <t xml:space="preserve">Sparkling water </t>
  </si>
  <si>
    <t xml:space="preserve">Brie </t>
  </si>
  <si>
    <t xml:space="preserve">Baguette </t>
  </si>
  <si>
    <t xml:space="preserve">Its Champagne I think</t>
  </si>
  <si>
    <t xml:space="preserve">Which British prime minister shared his surname with an American president</t>
  </si>
  <si>
    <t xml:space="preserve">Pitt</t>
  </si>
  <si>
    <t xml:space="preserve">Gladstone</t>
  </si>
  <si>
    <t xml:space="preserve">MacDonald</t>
  </si>
  <si>
    <t xml:space="preserve">Wilson</t>
  </si>
  <si>
    <t xml:space="preserve">Its Wilson</t>
  </si>
  <si>
    <t xml:space="preserve">King Solomon what famed for his great what</t>
  </si>
  <si>
    <t xml:space="preserve">Strength</t>
  </si>
  <si>
    <t xml:space="preserve">Wisdom</t>
  </si>
  <si>
    <t xml:space="preserve">Beaty</t>
  </si>
  <si>
    <t xml:space="preserve">Height</t>
  </si>
  <si>
    <t xml:space="preserve">Its Wisdom</t>
  </si>
  <si>
    <t xml:space="preserve">Which of these snakes is not poisonous</t>
  </si>
  <si>
    <t xml:space="preserve">Cobra</t>
  </si>
  <si>
    <t xml:space="preserve">Taipan</t>
  </si>
  <si>
    <t xml:space="preserve">Viper</t>
  </si>
  <si>
    <t xml:space="preserve">Python</t>
  </si>
  <si>
    <t xml:space="preserve">I think its Python</t>
  </si>
  <si>
    <t xml:space="preserve">The aircraft Spruce Goose was built by which American millionaire</t>
  </si>
  <si>
    <t xml:space="preserve">Howard Hughes</t>
  </si>
  <si>
    <t xml:space="preserve">John D. Rockefellar</t>
  </si>
  <si>
    <t xml:space="preserve">William Randolph Hearst</t>
  </si>
  <si>
    <t xml:space="preserve">David O. Selznick</t>
  </si>
  <si>
    <t xml:space="preserve">Its Howard Hughes</t>
  </si>
  <si>
    <t xml:space="preserve">8k</t>
  </si>
  <si>
    <t xml:space="preserve">Which Country of the European Union has the largest population</t>
  </si>
  <si>
    <t xml:space="preserve">UK</t>
  </si>
  <si>
    <t xml:space="preserve">It’s the Germans</t>
  </si>
  <si>
    <t xml:space="preserve">Which of these flags is hoisted on ship about to leave port</t>
  </si>
  <si>
    <t xml:space="preserve">Blue Peter</t>
  </si>
  <si>
    <t xml:space="preserve">Red Ensign</t>
  </si>
  <si>
    <t xml:space="preserve">Union Jack</t>
  </si>
  <si>
    <t xml:space="preserve">White Ensign</t>
  </si>
  <si>
    <t xml:space="preserve">Im sure its Blue Peter</t>
  </si>
  <si>
    <t xml:space="preserve">The name "Helvetia" appears on the stamps of which country</t>
  </si>
  <si>
    <t xml:space="preserve">Leichtenstein</t>
  </si>
  <si>
    <t xml:space="preserve">Switzerland</t>
  </si>
  <si>
    <t xml:space="preserve">Its Switerland</t>
  </si>
  <si>
    <t xml:space="preserve">Who was the last British governer of Hong Kong</t>
  </si>
  <si>
    <t xml:space="preserve">Chris Pattern</t>
  </si>
  <si>
    <t xml:space="preserve">Edward Heath</t>
  </si>
  <si>
    <t xml:space="preserve">I think its Chris Pattern</t>
  </si>
  <si>
    <t xml:space="preserve">Which historical figure did Mel Gibson potray in the film "Braveheart"</t>
  </si>
  <si>
    <t xml:space="preserve">Robert the Bruce</t>
  </si>
  <si>
    <t xml:space="preserve">Rob Roy</t>
  </si>
  <si>
    <t xml:space="preserve">William Wallace</t>
  </si>
  <si>
    <t xml:space="preserve">Bonnie Prince Charlie</t>
  </si>
  <si>
    <t xml:space="preserve">I don’t know for sure but I think its William Wallace</t>
  </si>
  <si>
    <t xml:space="preserve">What word represents the letter Y in the international phonelic alphabet</t>
  </si>
  <si>
    <t xml:space="preserve">Yulelide</t>
  </si>
  <si>
    <t xml:space="preserve">Yacht</t>
  </si>
  <si>
    <t xml:space="preserve">Yankee</t>
  </si>
  <si>
    <t xml:space="preserve">Its Yankee</t>
  </si>
  <si>
    <t xml:space="preserve">Madonna first number 1 single in the UK was</t>
  </si>
  <si>
    <t xml:space="preserve">Holiday</t>
  </si>
  <si>
    <t xml:space="preserve">Like a Virgin</t>
  </si>
  <si>
    <t xml:space="preserve">Into the Groove</t>
  </si>
  <si>
    <t xml:space="preserve">Material Girl</t>
  </si>
  <si>
    <t xml:space="preserve">I don’t know, Good Luck</t>
  </si>
  <si>
    <t xml:space="preserve">What is the name of Chicargo' main international airport</t>
  </si>
  <si>
    <t xml:space="preserve">O'Donneell</t>
  </si>
  <si>
    <t xml:space="preserve">O'Keefe</t>
  </si>
  <si>
    <t xml:space="preserve">O'Malley</t>
  </si>
  <si>
    <t xml:space="preserve">O'Hare</t>
  </si>
  <si>
    <t xml:space="preserve">Im sure its O'Hare</t>
  </si>
  <si>
    <t xml:space="preserve">In which of these fields is a Nobel prize not awarded</t>
  </si>
  <si>
    <t xml:space="preserve">Physics</t>
  </si>
  <si>
    <t xml:space="preserve">Peace</t>
  </si>
  <si>
    <t xml:space="preserve">Literature</t>
  </si>
  <si>
    <t xml:space="preserve">History</t>
  </si>
  <si>
    <t xml:space="preserve">I think its History</t>
  </si>
  <si>
    <t xml:space="preserve">Which of these is an instrument for measuring the angular distance of objects</t>
  </si>
  <si>
    <t xml:space="preserve">Sextet</t>
  </si>
  <si>
    <t xml:space="preserve">Sexton</t>
  </si>
  <si>
    <t xml:space="preserve">Sextuplet</t>
  </si>
  <si>
    <t xml:space="preserve">Sextant</t>
  </si>
  <si>
    <t xml:space="preserve">I have no idea, sorry</t>
  </si>
  <si>
    <t xml:space="preserve">Edward VIII abdicated in order to mary Mrs Simpson, but what was her first name</t>
  </si>
  <si>
    <t xml:space="preserve">Wallis</t>
  </si>
  <si>
    <t xml:space="preserve">Alice</t>
  </si>
  <si>
    <t xml:space="preserve">Eleanor</t>
  </si>
  <si>
    <t xml:space="preserve">Beatrice</t>
  </si>
  <si>
    <t xml:space="preserve">I think its Wallis</t>
  </si>
  <si>
    <t xml:space="preserve">Which garden plants are classed as "Hybrid teas", "Floribundas", "Climbers" and "Ramblers".</t>
  </si>
  <si>
    <t xml:space="preserve">Clematis</t>
  </si>
  <si>
    <t xml:space="preserve">Ivy</t>
  </si>
  <si>
    <t xml:space="preserve">Honeysuckle</t>
  </si>
  <si>
    <t xml:space="preserve">Rose</t>
  </si>
  <si>
    <t xml:space="preserve">Its Rose</t>
  </si>
  <si>
    <t xml:space="preserve">Which South American country is the largest in area</t>
  </si>
  <si>
    <t xml:space="preserve">Venezuela</t>
  </si>
  <si>
    <t xml:space="preserve">Brazil</t>
  </si>
  <si>
    <t xml:space="preserve">Im sure its Brazil</t>
  </si>
  <si>
    <t xml:space="preserve">In which country did the spirit "proteen" originate</t>
  </si>
  <si>
    <t xml:space="preserve">Russia</t>
  </si>
  <si>
    <t xml:space="preserve">Japan</t>
  </si>
  <si>
    <t xml:space="preserve">Ireland</t>
  </si>
  <si>
    <t xml:space="preserve">Im 70% sure its Ireland</t>
  </si>
  <si>
    <t xml:space="preserve">What is the medial term for thighbone</t>
  </si>
  <si>
    <t xml:space="preserve">Ulna</t>
  </si>
  <si>
    <t xml:space="preserve">Femur</t>
  </si>
  <si>
    <t xml:space="preserve">Radius</t>
  </si>
  <si>
    <t xml:space="preserve">Fibula</t>
  </si>
  <si>
    <t xml:space="preserve">Im 60% sure its Femur</t>
  </si>
  <si>
    <t xml:space="preserve">Which of these U.S. states has no pacific coastline</t>
  </si>
  <si>
    <t xml:space="preserve">California</t>
  </si>
  <si>
    <t xml:space="preserve">Hawaii</t>
  </si>
  <si>
    <t xml:space="preserve">Oregan</t>
  </si>
  <si>
    <t xml:space="preserve">Nevada</t>
  </si>
  <si>
    <t xml:space="preserve">Go for Nevada, its pretty dry</t>
  </si>
  <si>
    <t xml:space="preserve">Black, Brown and Kodiak are varieties of which animal</t>
  </si>
  <si>
    <t xml:space="preserve">Wolf</t>
  </si>
  <si>
    <t xml:space="preserve">Bear</t>
  </si>
  <si>
    <t xml:space="preserve">Badger</t>
  </si>
  <si>
    <t xml:space="preserve">I think it’s a wolf</t>
  </si>
  <si>
    <t xml:space="preserve">In the 1997 film 'As Good as it Gets', what is the profession of the character played by Jack Nicholson</t>
  </si>
  <si>
    <t xml:space="preserve">Painter</t>
  </si>
  <si>
    <t xml:space="preserve">Writer </t>
  </si>
  <si>
    <t xml:space="preserve">Doctor </t>
  </si>
  <si>
    <t xml:space="preserve">Agent </t>
  </si>
  <si>
    <t xml:space="preserve">He was a doctor</t>
  </si>
  <si>
    <t xml:space="preserve">What does the "B" stand for in the acronym "SCUBA"</t>
  </si>
  <si>
    <t xml:space="preserve">Blowing</t>
  </si>
  <si>
    <t xml:space="preserve">Basic</t>
  </si>
  <si>
    <t xml:space="preserve">Breathing</t>
  </si>
  <si>
    <t xml:space="preserve">Binary</t>
  </si>
  <si>
    <t xml:space="preserve">Its probably breathing</t>
  </si>
  <si>
    <t xml:space="preserve">What type of car transported Michael J. Fox through time in "Back to the Future"</t>
  </si>
  <si>
    <t xml:space="preserve">DeLorean</t>
  </si>
  <si>
    <t xml:space="preserve">Chevrolet </t>
  </si>
  <si>
    <t xml:space="preserve">Buick </t>
  </si>
  <si>
    <t xml:space="preserve">Jaguar </t>
  </si>
  <si>
    <t xml:space="preserve">I think its DeLorean</t>
  </si>
  <si>
    <t xml:space="preserve">What Steven Spielberg film climaxes at a place called Devil's Tower</t>
  </si>
  <si>
    <t xml:space="preserve">E.T</t>
  </si>
  <si>
    <t xml:space="preserve">Jurassic Park</t>
  </si>
  <si>
    <t xml:space="preserve">Raiders of the Lost Ark</t>
  </si>
  <si>
    <t xml:space="preserve">Close Encounters </t>
  </si>
  <si>
    <t xml:space="preserve">I think its Close Encounters</t>
  </si>
  <si>
    <t xml:space="preserve">In which general direction are you traveling if you fly from Oklahoma City to Los Angeles</t>
  </si>
  <si>
    <t xml:space="preserve">By what name is Marie Lawrie better know</t>
  </si>
  <si>
    <t xml:space="preserve">Dana</t>
  </si>
  <si>
    <t xml:space="preserve">Cher</t>
  </si>
  <si>
    <t xml:space="preserve">Lulu</t>
  </si>
  <si>
    <t xml:space="preserve">Blondie</t>
  </si>
  <si>
    <t xml:space="preserve">Im pretty sure its Lulu</t>
  </si>
  <si>
    <t xml:space="preserve">What nationality was the mathematician and astronomer Galileo</t>
  </si>
  <si>
    <t xml:space="preserve">Dutch</t>
  </si>
  <si>
    <t xml:space="preserve">I pretty sure he was Italian</t>
  </si>
  <si>
    <t xml:space="preserve">Which of these has both a numerator and a denominator</t>
  </si>
  <si>
    <t xml:space="preserve">Fraction</t>
  </si>
  <si>
    <t xml:space="preserve">Church</t>
  </si>
  <si>
    <t xml:space="preserve">Law court</t>
  </si>
  <si>
    <t xml:space="preserve">Car dashboard</t>
  </si>
  <si>
    <t xml:space="preserve">It’s a fraction</t>
  </si>
  <si>
    <t xml:space="preserve">Which of these fruits has a stone</t>
  </si>
  <si>
    <t xml:space="preserve">Blackberry</t>
  </si>
  <si>
    <t xml:space="preserve">Kiwi Fruit</t>
  </si>
  <si>
    <t xml:space="preserve">Nectarine</t>
  </si>
  <si>
    <t xml:space="preserve">Pomegranate</t>
  </si>
  <si>
    <t xml:space="preserve">It’s a Nectarine</t>
  </si>
  <si>
    <t xml:space="preserve">How is Tsar Peter the first of Russia more commonly know</t>
  </si>
  <si>
    <t xml:space="preserve">The Liberator</t>
  </si>
  <si>
    <t xml:space="preserve">The Great</t>
  </si>
  <si>
    <t xml:space="preserve">The Terrible</t>
  </si>
  <si>
    <t xml:space="preserve">The Mad</t>
  </si>
  <si>
    <t xml:space="preserve">Its The Great I think</t>
  </si>
  <si>
    <t xml:space="preserve">Where on a horses body are its fetlocks</t>
  </si>
  <si>
    <t xml:space="preserve">Head</t>
  </si>
  <si>
    <t xml:space="preserve">Shoulder</t>
  </si>
  <si>
    <t xml:space="preserve">Im pretty sure there on its legs</t>
  </si>
  <si>
    <t xml:space="preserve">Which of these was a famous nickname of Napoleon Bonaparte</t>
  </si>
  <si>
    <t xml:space="preserve">The Little General</t>
  </si>
  <si>
    <t xml:space="preserve">The Little Soldier</t>
  </si>
  <si>
    <t xml:space="preserve">The Little Emperor</t>
  </si>
  <si>
    <t xml:space="preserve">The Little Corporal</t>
  </si>
  <si>
    <t xml:space="preserve">Its D.  The Little Corporal</t>
  </si>
  <si>
    <t xml:space="preserve">The Bay Area Rapid Transit System is used in which city</t>
  </si>
  <si>
    <t xml:space="preserve">Wellington</t>
  </si>
  <si>
    <t xml:space="preserve">Dublin</t>
  </si>
  <si>
    <t xml:space="preserve">San Francisco</t>
  </si>
  <si>
    <t xml:space="preserve">Vancouver</t>
  </si>
  <si>
    <t xml:space="preserve">I think its San Francisco</t>
  </si>
  <si>
    <t xml:space="preserve">Saint Bernard dogs were originally bred to help travellers of which mountain range</t>
  </si>
  <si>
    <t xml:space="preserve">Alps</t>
  </si>
  <si>
    <t xml:space="preserve">Pyrenees</t>
  </si>
  <si>
    <t xml:space="preserve">Rockies</t>
  </si>
  <si>
    <t xml:space="preserve">Andies</t>
  </si>
  <si>
    <t xml:space="preserve">It’s the Alps, Good Luck</t>
  </si>
  <si>
    <t xml:space="preserve">In which county is Sandringham House</t>
  </si>
  <si>
    <t xml:space="preserve">Suffolk</t>
  </si>
  <si>
    <t xml:space="preserve">Gloucestershire</t>
  </si>
  <si>
    <t xml:space="preserve">Wiltshire</t>
  </si>
  <si>
    <t xml:space="preserve">I think its Norfolk</t>
  </si>
  <si>
    <t xml:space="preserve">Who won Best Supporting Actor Oscar for the film "Arthur"</t>
  </si>
  <si>
    <t xml:space="preserve">John Gielgud</t>
  </si>
  <si>
    <t xml:space="preserve">Laurence Oliver</t>
  </si>
  <si>
    <t xml:space="preserve">Alec Guiness</t>
  </si>
  <si>
    <t xml:space="preserve">Ralph Richardson</t>
  </si>
  <si>
    <t xml:space="preserve">I think its John Gielgud</t>
  </si>
  <si>
    <t xml:space="preserve">Which of these is Peter Carl Faberge best know for designing</t>
  </si>
  <si>
    <t xml:space="preserve">Jewellery</t>
  </si>
  <si>
    <t xml:space="preserve">Clothes</t>
  </si>
  <si>
    <t xml:space="preserve">Furniture</t>
  </si>
  <si>
    <t xml:space="preserve">Posters</t>
  </si>
  <si>
    <t xml:space="preserve">I think its Jewellery</t>
  </si>
  <si>
    <t xml:space="preserve">Which of these instruments is played by turning a handle</t>
  </si>
  <si>
    <t xml:space="preserve">Euphonium</t>
  </si>
  <si>
    <t xml:space="preserve">Hurdy-grundy</t>
  </si>
  <si>
    <t xml:space="preserve">Accordian</t>
  </si>
  <si>
    <t xml:space="preserve">Didgeridoo</t>
  </si>
  <si>
    <t xml:space="preserve">It’s a Hurdy-grundy I think</t>
  </si>
  <si>
    <t xml:space="preserve">Which famous rock lies on the western tip of the Isle of Wight</t>
  </si>
  <si>
    <t xml:space="preserve">Seven Sisters</t>
  </si>
  <si>
    <t xml:space="preserve">Beachy Head</t>
  </si>
  <si>
    <t xml:space="preserve">The Needles</t>
  </si>
  <si>
    <t xml:space="preserve">The Mumblers</t>
  </si>
  <si>
    <t xml:space="preserve">It’s the Needles</t>
  </si>
  <si>
    <t xml:space="preserve">Cava is a name given to sparkling wine made in which country</t>
  </si>
  <si>
    <t xml:space="preserve">Portugal</t>
  </si>
  <si>
    <t xml:space="preserve">Space</t>
  </si>
  <si>
    <t xml:space="preserve">I think its Spain</t>
  </si>
  <si>
    <t xml:space="preserve">Which performaer had a backing group called "The Crickets"</t>
  </si>
  <si>
    <t xml:space="preserve">Eddie Cochrane</t>
  </si>
  <si>
    <t xml:space="preserve">Bill Haley</t>
  </si>
  <si>
    <t xml:space="preserve">Billy J. Kramer</t>
  </si>
  <si>
    <t xml:space="preserve">Buddy Holly</t>
  </si>
  <si>
    <t xml:space="preserve">Its Buddy Holly</t>
  </si>
  <si>
    <t xml:space="preserve">What is the family name of the rulers of Monaco</t>
  </si>
  <si>
    <t xml:space="preserve">Rossini</t>
  </si>
  <si>
    <t xml:space="preserve">Grimaldi</t>
  </si>
  <si>
    <t xml:space="preserve">Rothschild</t>
  </si>
  <si>
    <t xml:space="preserve">Bourbon</t>
  </si>
  <si>
    <t xml:space="preserve">Im pretty sure its Gremaldi</t>
  </si>
  <si>
    <t xml:space="preserve">On which island is there a zoo founded by Gerald Durrell</t>
  </si>
  <si>
    <t xml:space="preserve">Isle of Wight</t>
  </si>
  <si>
    <t xml:space="preserve">Isle of Man</t>
  </si>
  <si>
    <t xml:space="preserve">Jersey</t>
  </si>
  <si>
    <t xml:space="preserve">Guernsey</t>
  </si>
  <si>
    <t xml:space="preserve">Its Jersey I think</t>
  </si>
  <si>
    <t xml:space="preserve">The African festival Kwanzaa is celebrated for one week after which of the following holidays</t>
  </si>
  <si>
    <t xml:space="preserve">Easter</t>
  </si>
  <si>
    <t xml:space="preserve">Spring Bank</t>
  </si>
  <si>
    <t xml:space="preserve">May Day</t>
  </si>
  <si>
    <t xml:space="preserve">Christmas</t>
  </si>
  <si>
    <t xml:space="preserve">Its Christmas, I think</t>
  </si>
  <si>
    <t xml:space="preserve">How often does the Earth complete one full rotation on its axis</t>
  </si>
  <si>
    <t xml:space="preserve">Every day</t>
  </si>
  <si>
    <t xml:space="preserve">Every Week</t>
  </si>
  <si>
    <t xml:space="preserve">Every Six Months</t>
  </si>
  <si>
    <t xml:space="preserve">Every Year</t>
  </si>
  <si>
    <t xml:space="preserve">Its every day, 100% sure of it</t>
  </si>
  <si>
    <t xml:space="preserve">16k</t>
  </si>
  <si>
    <t xml:space="preserve">Which of these nine major planets is the smalest</t>
  </si>
  <si>
    <t xml:space="preserve">Mercury</t>
  </si>
  <si>
    <t xml:space="preserve">Its Pluto</t>
  </si>
  <si>
    <t xml:space="preserve">In the late 19th century which religious leader was declared to be infalible</t>
  </si>
  <si>
    <t xml:space="preserve">Aga Khan</t>
  </si>
  <si>
    <t xml:space="preserve">Archbishop of Canterbury</t>
  </si>
  <si>
    <t xml:space="preserve">Dalai Lama</t>
  </si>
  <si>
    <t xml:space="preserve">Pope</t>
  </si>
  <si>
    <t xml:space="preserve">The Pope, I think</t>
  </si>
  <si>
    <t xml:space="preserve">Bhutan is a small country situated in which range of mountains</t>
  </si>
  <si>
    <t xml:space="preserve">Pyrenenees</t>
  </si>
  <si>
    <t xml:space="preserve">Andes</t>
  </si>
  <si>
    <t xml:space="preserve">Himalayas</t>
  </si>
  <si>
    <t xml:space="preserve">I think it’s the Himalayas but I cant be sure</t>
  </si>
  <si>
    <t xml:space="preserve">The Northwest Territories are a part of which commonwealth country</t>
  </si>
  <si>
    <t xml:space="preserve">Canada</t>
  </si>
  <si>
    <t xml:space="preserve">Canada, that Im sure of</t>
  </si>
  <si>
    <t xml:space="preserve">Which flowers were the subject of several famous paintings by Monet</t>
  </si>
  <si>
    <t xml:space="preserve">Irises</t>
  </si>
  <si>
    <t xml:space="preserve">Water Lillies</t>
  </si>
  <si>
    <t xml:space="preserve">Tulips</t>
  </si>
  <si>
    <t xml:space="preserve">Sunflowers</t>
  </si>
  <si>
    <t xml:space="preserve">Which horse dramatically collapsed yards from the finish in 1956 Grand National</t>
  </si>
  <si>
    <t xml:space="preserve">Devon Loch</t>
  </si>
  <si>
    <t xml:space="preserve">Sunloch</t>
  </si>
  <si>
    <t xml:space="preserve">Glenside</t>
  </si>
  <si>
    <t xml:space="preserve">Ben Nevis</t>
  </si>
  <si>
    <t xml:space="preserve">I think its Devon Loch</t>
  </si>
  <si>
    <t xml:space="preserve">Which singer gave a guest appearnce on the Dire Staits singe "Money for Nothing"</t>
  </si>
  <si>
    <t xml:space="preserve">Phil Collins</t>
  </si>
  <si>
    <t xml:space="preserve">Paul McCartney</t>
  </si>
  <si>
    <t xml:space="preserve">Sting</t>
  </si>
  <si>
    <t xml:space="preserve">Paul Young</t>
  </si>
  <si>
    <t xml:space="preserve">Im pretty sure its Sting</t>
  </si>
  <si>
    <t xml:space="preserve">"Jumbuck" is an Australian term for which animal</t>
  </si>
  <si>
    <t xml:space="preserve">Kangaroo</t>
  </si>
  <si>
    <t xml:space="preserve">Dingo</t>
  </si>
  <si>
    <t xml:space="preserve">Wombat</t>
  </si>
  <si>
    <t xml:space="preserve">Its Sheep</t>
  </si>
  <si>
    <t xml:space="preserve">In which French city was Concorde developed</t>
  </si>
  <si>
    <t xml:space="preserve">Lyon</t>
  </si>
  <si>
    <t xml:space="preserve">Marseilles</t>
  </si>
  <si>
    <t xml:space="preserve">Toulose</t>
  </si>
  <si>
    <t xml:space="preserve">Try Toulose</t>
  </si>
  <si>
    <t xml:space="preserve">What is a "billet-doux"</t>
  </si>
  <si>
    <t xml:space="preserve">Sweet</t>
  </si>
  <si>
    <t xml:space="preserve">Love-letter</t>
  </si>
  <si>
    <t xml:space="preserve">Banknote</t>
  </si>
  <si>
    <t xml:space="preserve">I don’t know, sorry.  Good Luck</t>
  </si>
  <si>
    <t xml:space="preserve">Which of these books was not writen by Jane Austin</t>
  </si>
  <si>
    <t xml:space="preserve">Pride &amp; Prejustice</t>
  </si>
  <si>
    <t xml:space="preserve">Love &amp; Friendship</t>
  </si>
  <si>
    <t xml:space="preserve">Sence &amp; Sensibility</t>
  </si>
  <si>
    <t xml:space="preserve">Oscar &amp; Lucinda</t>
  </si>
  <si>
    <t xml:space="preserve">Im pretty sure its Oscar &amp; Lucinda</t>
  </si>
  <si>
    <t xml:space="preserve">Which member of James Whistler's family is the subject of the most famous painting</t>
  </si>
  <si>
    <t xml:space="preserve">Sister</t>
  </si>
  <si>
    <t xml:space="preserve">Brother</t>
  </si>
  <si>
    <t xml:space="preserve">Mother</t>
  </si>
  <si>
    <t xml:space="preserve">Father</t>
  </si>
  <si>
    <t xml:space="preserve">Im 70% sure it was his Mother</t>
  </si>
  <si>
    <t xml:space="preserve">Who sailed solo around the world in Gypsey Moth IV</t>
  </si>
  <si>
    <t xml:space="preserve">Alec Rose</t>
  </si>
  <si>
    <t xml:space="preserve">Chay Blyth</t>
  </si>
  <si>
    <t xml:space="preserve">Francis Chichester</t>
  </si>
  <si>
    <t xml:space="preserve">I think it was Edward Heath but Im not 100%</t>
  </si>
  <si>
    <t xml:space="preserve">In 1947, what did Reynolds Metal Co. market to consumers for use in the kitchen</t>
  </si>
  <si>
    <t xml:space="preserve">Teflon-coated cookware</t>
  </si>
  <si>
    <t xml:space="preserve">Aerosol cans </t>
  </si>
  <si>
    <t xml:space="preserve">Aluminum foil</t>
  </si>
  <si>
    <t xml:space="preserve">Stainless steel </t>
  </si>
  <si>
    <t xml:space="preserve">Which of the following items is not a type of rug</t>
  </si>
  <si>
    <t xml:space="preserve">Wainscoting</t>
  </si>
  <si>
    <t xml:space="preserve">Navajo </t>
  </si>
  <si>
    <t xml:space="preserve">Dhurrie</t>
  </si>
  <si>
    <t xml:space="preserve">Kilim </t>
  </si>
  <si>
    <t xml:space="preserve">I think its Navajo</t>
  </si>
  <si>
    <t xml:space="preserve">In what country is the holy city of Mecca located</t>
  </si>
  <si>
    <t xml:space="preserve">Iraq</t>
  </si>
  <si>
    <t xml:space="preserve">Iran</t>
  </si>
  <si>
    <t xml:space="preserve">Saudi Arabia</t>
  </si>
  <si>
    <t xml:space="preserve">Jordan</t>
  </si>
  <si>
    <t xml:space="preserve">Its in Saudi, I think</t>
  </si>
  <si>
    <t xml:space="preserve">By definition, what is missing when a song is sung "a cappella"</t>
  </si>
  <si>
    <t xml:space="preserve">Musical Instruments</t>
  </si>
  <si>
    <t xml:space="preserve">Rhythm </t>
  </si>
  <si>
    <t xml:space="preserve">Lyrics</t>
  </si>
  <si>
    <t xml:space="preserve">Melody </t>
  </si>
  <si>
    <t xml:space="preserve">Its musical instruments</t>
  </si>
  <si>
    <t xml:space="preserve">In biology, the "double-helix" descrives the specific structure of what substance</t>
  </si>
  <si>
    <t xml:space="preserve">DNA</t>
  </si>
  <si>
    <t xml:space="preserve">Blood</t>
  </si>
  <si>
    <t xml:space="preserve">RNA</t>
  </si>
  <si>
    <t xml:space="preserve">Amniotic fluid </t>
  </si>
  <si>
    <t xml:space="preserve">I think its DNA</t>
  </si>
  <si>
    <t xml:space="preserve">What ballet traditionally features the Sugar Plum Fairy</t>
  </si>
  <si>
    <t xml:space="preserve">The Nutcracker</t>
  </si>
  <si>
    <t xml:space="preserve">Coppelia </t>
  </si>
  <si>
    <t xml:space="preserve">Giselle</t>
  </si>
  <si>
    <t xml:space="preserve">Sleeping Beauty </t>
  </si>
  <si>
    <t xml:space="preserve">I think it’s the Nutcracker</t>
  </si>
  <si>
    <t xml:space="preserve">Hydrophobia literally means a fear of what</t>
  </si>
  <si>
    <t xml:space="preserve">Snakes</t>
  </si>
  <si>
    <t xml:space="preserve">Dark</t>
  </si>
  <si>
    <t xml:space="preserve">Hydro is to do with water so I'd say water.</t>
  </si>
  <si>
    <t xml:space="preserve">Latino sensation Ricky Martin was a member of which of the following boy bands</t>
  </si>
  <si>
    <t xml:space="preserve">Menudo</t>
  </si>
  <si>
    <t xml:space="preserve">Kiss</t>
  </si>
  <si>
    <t xml:space="preserve">Its Menudo</t>
  </si>
  <si>
    <t xml:space="preserve">Which of the following tree leaves are a koala bear's primary source of food</t>
  </si>
  <si>
    <t xml:space="preserve">Ginkgo</t>
  </si>
  <si>
    <t xml:space="preserve">Sumac</t>
  </si>
  <si>
    <t xml:space="preserve">Eucalyptus</t>
  </si>
  <si>
    <t xml:space="preserve">Dogwood</t>
  </si>
  <si>
    <t xml:space="preserve">I think its Dogwood</t>
  </si>
  <si>
    <t xml:space="preserve">What was the name of the plane Charles Lindbergh flew on the first solo, transatlantic flight</t>
  </si>
  <si>
    <t xml:space="preserve">Spirit of '76</t>
  </si>
  <si>
    <t xml:space="preserve">Spirit of St. Louis</t>
  </si>
  <si>
    <t xml:space="preserve">Spirit of America</t>
  </si>
  <si>
    <t xml:space="preserve">Spirit of Chicago</t>
  </si>
  <si>
    <t xml:space="preserve">Im 90% sure its Spirit of St. Louis</t>
  </si>
  <si>
    <t xml:space="preserve">What photographic technology did Edwin H. Land introduce in 1947</t>
  </si>
  <si>
    <t xml:space="preserve">Xerox copying</t>
  </si>
  <si>
    <t xml:space="preserve">Colour film </t>
  </si>
  <si>
    <t xml:space="preserve">Color slides</t>
  </si>
  <si>
    <t xml:space="preserve">Polaroid camera </t>
  </si>
  <si>
    <t xml:space="preserve">Its Poloroid, Good Luck</t>
  </si>
  <si>
    <t xml:space="preserve">What is the pen name of Samuel Langhorne Clemens</t>
  </si>
  <si>
    <t xml:space="preserve">Mark Twain</t>
  </si>
  <si>
    <t xml:space="preserve">Thomas Wolfe </t>
  </si>
  <si>
    <t xml:space="preserve">Jack London</t>
  </si>
  <si>
    <t xml:space="preserve">Henry Miller </t>
  </si>
  <si>
    <t xml:space="preserve">I think its Mark Twain</t>
  </si>
  <si>
    <t xml:space="preserve">Which of these cities is associated with the artist Canaletto</t>
  </si>
  <si>
    <t xml:space="preserve">Valencia</t>
  </si>
  <si>
    <t xml:space="preserve">Verona</t>
  </si>
  <si>
    <t xml:space="preserve">Vienna</t>
  </si>
  <si>
    <t xml:space="preserve">Venice</t>
  </si>
  <si>
    <t xml:space="preserve">I think its Venice</t>
  </si>
  <si>
    <t xml:space="preserve">Who was the first prime minister of Israel</t>
  </si>
  <si>
    <t xml:space="preserve">Golda Meir</t>
  </si>
  <si>
    <t xml:space="preserve">Menachem Begin</t>
  </si>
  <si>
    <t xml:space="preserve">Chaim Weizmann</t>
  </si>
  <si>
    <t xml:space="preserve">David Ben-Gurion</t>
  </si>
  <si>
    <t xml:space="preserve">I think it’s the last one, David Ben-Gurion</t>
  </si>
  <si>
    <t xml:space="preserve">Which country did the group A-Ha originate</t>
  </si>
  <si>
    <t xml:space="preserve">Norway</t>
  </si>
  <si>
    <t xml:space="preserve">Denmark</t>
  </si>
  <si>
    <t xml:space="preserve">Its Norway I think</t>
  </si>
  <si>
    <t xml:space="preserve">Who invented the mercury thermometer</t>
  </si>
  <si>
    <t xml:space="preserve">William Kelvin</t>
  </si>
  <si>
    <t xml:space="preserve">Anders Celsius</t>
  </si>
  <si>
    <t xml:space="preserve">Gabriel Fahrenheit</t>
  </si>
  <si>
    <t xml:space="preserve">Conrad Centigrade</t>
  </si>
  <si>
    <t xml:space="preserve">I think its Gabriel Fahrenheit</t>
  </si>
  <si>
    <t xml:space="preserve">Which month is named after a Roman god of war</t>
  </si>
  <si>
    <t xml:space="preserve">January</t>
  </si>
  <si>
    <t xml:space="preserve">May</t>
  </si>
  <si>
    <t xml:space="preserve">June</t>
  </si>
  <si>
    <t xml:space="preserve">Im 70% sure its March</t>
  </si>
  <si>
    <t xml:space="preserve">What is the first name of the painter Cezanne</t>
  </si>
  <si>
    <t xml:space="preserve">Jean</t>
  </si>
  <si>
    <t xml:space="preserve">Paul</t>
  </si>
  <si>
    <t xml:space="preserve">Georges</t>
  </si>
  <si>
    <t xml:space="preserve">Ringeau</t>
  </si>
  <si>
    <t xml:space="preserve">Im 60% sure its Paul</t>
  </si>
  <si>
    <t xml:space="preserve">Film actor and director Mel Brooks is married to which actress</t>
  </si>
  <si>
    <t xml:space="preserve">Shirley MacLaine</t>
  </si>
  <si>
    <t xml:space="preserve">Joanne Woodward</t>
  </si>
  <si>
    <t xml:space="preserve">Jane Fonda</t>
  </si>
  <si>
    <t xml:space="preserve">Anne Bancroft</t>
  </si>
  <si>
    <t xml:space="preserve">Its Anne Bancroft</t>
  </si>
  <si>
    <t xml:space="preserve">Kinder Scout is the higest point in which county</t>
  </si>
  <si>
    <t xml:space="preserve">Hampshire</t>
  </si>
  <si>
    <t xml:space="preserve">Lancashire</t>
  </si>
  <si>
    <t xml:space="preserve">Derbyshire</t>
  </si>
  <si>
    <t xml:space="preserve">its Derbyshire I think</t>
  </si>
  <si>
    <t xml:space="preserve">A felucca is a small boat usually sailed on which stretch of water</t>
  </si>
  <si>
    <t xml:space="preserve">Mediterranean Sea</t>
  </si>
  <si>
    <t xml:space="preserve">Lake Victoria</t>
  </si>
  <si>
    <t xml:space="preserve">South China Sea</t>
  </si>
  <si>
    <t xml:space="preserve">South Pacific Ocean</t>
  </si>
  <si>
    <t xml:space="preserve">It’s the Med I think</t>
  </si>
  <si>
    <t xml:space="preserve">In the bible, who was the father of Issaac and the founder of the Hebrew people</t>
  </si>
  <si>
    <t xml:space="preserve">Abraham</t>
  </si>
  <si>
    <t xml:space="preserve">David</t>
  </si>
  <si>
    <t xml:space="preserve">Joshua</t>
  </si>
  <si>
    <t xml:space="preserve">I think its Moses</t>
  </si>
  <si>
    <t xml:space="preserve">Which tennis term is widely thought to derive from the French word for an egg</t>
  </si>
  <si>
    <t xml:space="preserve">Deuce</t>
  </si>
  <si>
    <t xml:space="preserve">Serve</t>
  </si>
  <si>
    <t xml:space="preserve">Love</t>
  </si>
  <si>
    <t xml:space="preserve">Out</t>
  </si>
  <si>
    <t xml:space="preserve">Im pretty sure its love</t>
  </si>
  <si>
    <t xml:space="preserve">What was the name of the Duke of Wellingtons famous horse</t>
  </si>
  <si>
    <t xml:space="preserve">Burmese</t>
  </si>
  <si>
    <t xml:space="preserve">Old Rowley</t>
  </si>
  <si>
    <t xml:space="preserve">Bucephalus</t>
  </si>
  <si>
    <t xml:space="preserve">Copenhagen</t>
  </si>
  <si>
    <t xml:space="preserve">Its Copenhagen, Good Luck</t>
  </si>
  <si>
    <t xml:space="preserve">32k</t>
  </si>
  <si>
    <t xml:space="preserve">Which unit of weight is used to measure the fineness of silk and man-made fibres</t>
  </si>
  <si>
    <t xml:space="preserve">Denier</t>
  </si>
  <si>
    <t xml:space="preserve">Tog</t>
  </si>
  <si>
    <t xml:space="preserve">Ell</t>
  </si>
  <si>
    <t xml:space="preserve">Ply</t>
  </si>
  <si>
    <t xml:space="preserve">I think its Denier</t>
  </si>
  <si>
    <t xml:space="preserve">Which of these is made from Beef</t>
  </si>
  <si>
    <t xml:space="preserve">Prosciutto</t>
  </si>
  <si>
    <t xml:space="preserve">Pastrami</t>
  </si>
  <si>
    <t xml:space="preserve">Pumpernickel</t>
  </si>
  <si>
    <t xml:space="preserve">Panettone</t>
  </si>
  <si>
    <t xml:space="preserve">Sorry, I have no idea, Good Luck</t>
  </si>
  <si>
    <t xml:space="preserve">In which sport did South African Bobby Locke achieve fame</t>
  </si>
  <si>
    <t xml:space="preserve">Rugby Union</t>
  </si>
  <si>
    <t xml:space="preserve">Its Golf!</t>
  </si>
  <si>
    <t xml:space="preserve">Where does a "troglodyte" live</t>
  </si>
  <si>
    <t xml:space="preserve">In the woods</t>
  </si>
  <si>
    <t xml:space="preserve">In a cave</t>
  </si>
  <si>
    <t xml:space="preserve">by the lake</t>
  </si>
  <si>
    <t xml:space="preserve">In the mountains</t>
  </si>
  <si>
    <t xml:space="preserve">Im pretty sure it lives in a cave</t>
  </si>
  <si>
    <t xml:space="preserve">Which one of these is a wind musical instrument</t>
  </si>
  <si>
    <t xml:space="preserve">Glockenspiel</t>
  </si>
  <si>
    <t xml:space="preserve">Fife</t>
  </si>
  <si>
    <t xml:space="preserve">Zither</t>
  </si>
  <si>
    <t xml:space="preserve">Mandolin</t>
  </si>
  <si>
    <t xml:space="preserve">It’s a Fife</t>
  </si>
  <si>
    <t xml:space="preserve">Which Christian festival falls on January 6th</t>
  </si>
  <si>
    <t xml:space="preserve">Epiphany</t>
  </si>
  <si>
    <t xml:space="preserve">Transfiguration</t>
  </si>
  <si>
    <t xml:space="preserve">Holy Innocents</t>
  </si>
  <si>
    <t xml:space="preserve">What is the name of the spanish parliament</t>
  </si>
  <si>
    <t xml:space="preserve">Alhambra</t>
  </si>
  <si>
    <t xml:space="preserve">Prado</t>
  </si>
  <si>
    <t xml:space="preserve">Cortes</t>
  </si>
  <si>
    <t xml:space="preserve">Granada</t>
  </si>
  <si>
    <t xml:space="preserve">I think is Cortes</t>
  </si>
  <si>
    <t xml:space="preserve">How does a possum defend itself when attacked by predators</t>
  </si>
  <si>
    <t xml:space="preserve">Extends it spine</t>
  </si>
  <si>
    <t xml:space="preserve">Spits poison</t>
  </si>
  <si>
    <t xml:space="preserve">Prestends to be dead</t>
  </si>
  <si>
    <t xml:space="preserve">Buries its head</t>
  </si>
  <si>
    <t xml:space="preserve">It spits poison I think</t>
  </si>
  <si>
    <t xml:space="preserve">In Alice in Wonderland which bird does Alice use as a mallet to play croquet</t>
  </si>
  <si>
    <t xml:space="preserve">Pelican</t>
  </si>
  <si>
    <t xml:space="preserve">Penguin</t>
  </si>
  <si>
    <t xml:space="preserve">It’s a Flamingo, Ive watched the film several times</t>
  </si>
  <si>
    <t xml:space="preserve">Ecudor is a country in South America.  What does its Spanish name mean</t>
  </si>
  <si>
    <t xml:space="preserve">Horse country</t>
  </si>
  <si>
    <t xml:space="preserve">Universal</t>
  </si>
  <si>
    <t xml:space="preserve">Land of honesty</t>
  </si>
  <si>
    <t xml:space="preserve">Equator</t>
  </si>
  <si>
    <t xml:space="preserve">Its Equator</t>
  </si>
  <si>
    <t xml:space="preserve">The spice saffron is obtained from which flower</t>
  </si>
  <si>
    <t xml:space="preserve">Crocus</t>
  </si>
  <si>
    <t xml:space="preserve">Tulip</t>
  </si>
  <si>
    <t xml:space="preserve">Daffodil</t>
  </si>
  <si>
    <t xml:space="preserve">Hyacinth</t>
  </si>
  <si>
    <t xml:space="preserve">It’s a crocus</t>
  </si>
  <si>
    <t xml:space="preserve">What is the name of the piece of jewelry being sought in the 1997 film 'Titanic</t>
  </si>
  <si>
    <t xml:space="preserve">Heart of the Ocean</t>
  </si>
  <si>
    <t xml:space="preserve">Blue Phoenix</t>
  </si>
  <si>
    <t xml:space="preserve">Azure Star</t>
  </si>
  <si>
    <t xml:space="preserve">Heart of the Sea</t>
  </si>
  <si>
    <t xml:space="preserve">Its Heart of something, I think its Heart of the Ocean</t>
  </si>
  <si>
    <t xml:space="preserve">Which element makes up the largest percentage of the Earth's atmosphere</t>
  </si>
  <si>
    <t xml:space="preserve">Hydrogen</t>
  </si>
  <si>
    <t xml:space="preserve">Im not sure</t>
  </si>
  <si>
    <t xml:space="preserve">Which of the following people was born in the 20th century</t>
  </si>
  <si>
    <t xml:space="preserve">Ernest Hemingway</t>
  </si>
  <si>
    <t xml:space="preserve">Babe Ruth</t>
  </si>
  <si>
    <t xml:space="preserve">Mother Teresa</t>
  </si>
  <si>
    <t xml:space="preserve">Charlie Chaplin</t>
  </si>
  <si>
    <t xml:space="preserve">I think its Mother Teresa</t>
  </si>
  <si>
    <t xml:space="preserve">What U.S. president caused a public stir when he declared that he was not going to eat his broccoli</t>
  </si>
  <si>
    <t xml:space="preserve">Ronald Reagan </t>
  </si>
  <si>
    <t xml:space="preserve">Jimmy Carter </t>
  </si>
  <si>
    <t xml:space="preserve">George Bush </t>
  </si>
  <si>
    <t xml:space="preserve">Bill Clinton </t>
  </si>
  <si>
    <t xml:space="preserve">I think its George Bush</t>
  </si>
  <si>
    <t xml:space="preserve">Who heard the first words spoken by Alexander Graham Bell on what is now known as the telephone</t>
  </si>
  <si>
    <t xml:space="preserve">Mr. Livingston</t>
  </si>
  <si>
    <t xml:space="preserve">Mr. Wilson</t>
  </si>
  <si>
    <t xml:space="preserve">Mr. Watson</t>
  </si>
  <si>
    <t xml:space="preserve">Mr. Edison </t>
  </si>
  <si>
    <t xml:space="preserve">It was Mr. Watson I think</t>
  </si>
  <si>
    <t xml:space="preserve">What boxing champ's daughter won her first professional boxing match in 31 seconds</t>
  </si>
  <si>
    <t xml:space="preserve">George Foreman</t>
  </si>
  <si>
    <t xml:space="preserve">Muhammad Ali </t>
  </si>
  <si>
    <t xml:space="preserve">Mike Tyson</t>
  </si>
  <si>
    <t xml:space="preserve">Sugar Ray Leonard </t>
  </si>
  <si>
    <t xml:space="preserve">I think its Muhammad Ali daughter</t>
  </si>
  <si>
    <t xml:space="preserve">At what fictional hospital does the TV series 'ER' take place</t>
  </si>
  <si>
    <t xml:space="preserve">County General</t>
  </si>
  <si>
    <t xml:space="preserve">Clark Street Hospital </t>
  </si>
  <si>
    <t xml:space="preserve">Chicago Hope</t>
  </si>
  <si>
    <t xml:space="preserve">Blair General </t>
  </si>
  <si>
    <t xml:space="preserve">Its A. County General</t>
  </si>
  <si>
    <t xml:space="preserve">Which of these were not in the Supreemes</t>
  </si>
  <si>
    <t xml:space="preserve">Martha Reeves</t>
  </si>
  <si>
    <t xml:space="preserve">Mary Wilson </t>
  </si>
  <si>
    <t xml:space="preserve">Florence Ballard</t>
  </si>
  <si>
    <t xml:space="preserve">Diana Ross</t>
  </si>
  <si>
    <t xml:space="preserve">I think its A</t>
  </si>
  <si>
    <t xml:space="preserve">Which country hosted and won the 1998 men's soccer World Cup</t>
  </si>
  <si>
    <t xml:space="preserve">I think it was Brazil but Im only 60% sure</t>
  </si>
  <si>
    <t xml:space="preserve">From where did the Dalai Lama flee in 1959</t>
  </si>
  <si>
    <t xml:space="preserve">Nepal</t>
  </si>
  <si>
    <t xml:space="preserve">Tibet </t>
  </si>
  <si>
    <t xml:space="preserve">Vietnam</t>
  </si>
  <si>
    <t xml:space="preserve">In 1997, the NASA Pathfinder mission sent back pictures of what planet's surface</t>
  </si>
  <si>
    <t xml:space="preserve">Venus </t>
  </si>
  <si>
    <t xml:space="preserve">Jupiter </t>
  </si>
  <si>
    <t xml:space="preserve">Im 90% sure its Mars</t>
  </si>
  <si>
    <t xml:space="preserve">What signal from the Vatican indicates the election of a new pope</t>
  </si>
  <si>
    <t xml:space="preserve">Bells</t>
  </si>
  <si>
    <t xml:space="preserve">Doves</t>
  </si>
  <si>
    <t xml:space="preserve">White smoke</t>
  </si>
  <si>
    <t xml:space="preserve">Black smoke</t>
  </si>
  <si>
    <t xml:space="preserve">I think its white smoke, good luck</t>
  </si>
  <si>
    <t xml:space="preserve">Who is the last character to be eaten by the shark in the movie "Jaws"</t>
  </si>
  <si>
    <t xml:space="preserve">Ellen Brody</t>
  </si>
  <si>
    <t xml:space="preserve">Quint </t>
  </si>
  <si>
    <t xml:space="preserve">Hooper</t>
  </si>
  <si>
    <t xml:space="preserve">Sheriff Brody </t>
  </si>
  <si>
    <t xml:space="preserve">I think its Quint</t>
  </si>
  <si>
    <t xml:space="preserve">At sea level, water freezes at what temperature</t>
  </si>
  <si>
    <t xml:space="preserve">32 Fahrenheit</t>
  </si>
  <si>
    <t xml:space="preserve">0 Fahrenheit </t>
  </si>
  <si>
    <t xml:space="preserve">64 Fahrenheit</t>
  </si>
  <si>
    <t xml:space="preserve">12 Fahrenheit </t>
  </si>
  <si>
    <t xml:space="preserve">At a guess I'd say 64 Fahrenheit</t>
  </si>
  <si>
    <t xml:space="preserve">Who stared opposite Richard Gere in the 1993 film Somersby</t>
  </si>
  <si>
    <t xml:space="preserve">Jodie Foster</t>
  </si>
  <si>
    <t xml:space="preserve">Demi Moore</t>
  </si>
  <si>
    <t xml:space="preserve">Julia Roberts</t>
  </si>
  <si>
    <t xml:space="preserve">Meg Ryan</t>
  </si>
  <si>
    <t xml:space="preserve">Its Jodie Foster</t>
  </si>
  <si>
    <t xml:space="preserve">Vishnu and Brahma are gods of which religion</t>
  </si>
  <si>
    <t xml:space="preserve">Hinduism</t>
  </si>
  <si>
    <t xml:space="preserve">Shintoism</t>
  </si>
  <si>
    <t xml:space="preserve">Buddhism</t>
  </si>
  <si>
    <t xml:space="preserve">Toaism</t>
  </si>
  <si>
    <t xml:space="preserve">I think its Hinduism</t>
  </si>
  <si>
    <t xml:space="preserve">The male of which fish carriers the fertilised eggs in a pouch</t>
  </si>
  <si>
    <t xml:space="preserve">Eel</t>
  </si>
  <si>
    <t xml:space="preserve">Haddock</t>
  </si>
  <si>
    <t xml:space="preserve">Im 80% sure it’s a seahorse</t>
  </si>
  <si>
    <t xml:space="preserve">Who had friends called "Teddy" and "Looby Loo"</t>
  </si>
  <si>
    <t xml:space="preserve">Andy Pandy</t>
  </si>
  <si>
    <t xml:space="preserve">Noddy</t>
  </si>
  <si>
    <t xml:space="preserve">Padington Bear</t>
  </si>
  <si>
    <t xml:space="preserve">Postman Pat</t>
  </si>
  <si>
    <t xml:space="preserve">Im think its Pandy</t>
  </si>
  <si>
    <t xml:space="preserve">On its first commercial flight, the concorde flew from Paris to which city</t>
  </si>
  <si>
    <t xml:space="preserve">Johannesburg</t>
  </si>
  <si>
    <t xml:space="preserve">Mexico City</t>
  </si>
  <si>
    <t xml:space="preserve">Rio de Janeiro</t>
  </si>
  <si>
    <t xml:space="preserve">Ottawa</t>
  </si>
  <si>
    <t xml:space="preserve">Its Rio de Janeiro</t>
  </si>
  <si>
    <t xml:space="preserve">What line on a weather map joins places equal atmospheric pressure</t>
  </si>
  <si>
    <t xml:space="preserve">Isohyet</t>
  </si>
  <si>
    <t xml:space="preserve">Isohel</t>
  </si>
  <si>
    <t xml:space="preserve">Isotope</t>
  </si>
  <si>
    <t xml:space="preserve">Isobar</t>
  </si>
  <si>
    <t xml:space="preserve">Its an Isobar</t>
  </si>
  <si>
    <t xml:space="preserve">Which of these soccer teams have never played in the finals of the World Cup</t>
  </si>
  <si>
    <t xml:space="preserve">Spain</t>
  </si>
  <si>
    <t xml:space="preserve">Hungary</t>
  </si>
  <si>
    <t xml:space="preserve">Which sport was at the centre of the documentary film "When We Were Kings"</t>
  </si>
  <si>
    <t xml:space="preserve">Badminton</t>
  </si>
  <si>
    <t xml:space="preserve">Basketball</t>
  </si>
  <si>
    <t xml:space="preserve">Its Boxing, Good Luck</t>
  </si>
  <si>
    <t xml:space="preserve">Film personality Allen Stewart Konigsberg is better know by what name</t>
  </si>
  <si>
    <t xml:space="preserve">Billy Crystal</t>
  </si>
  <si>
    <t xml:space="preserve">Woody Allen</t>
  </si>
  <si>
    <t xml:space="preserve">Robert De Niro</t>
  </si>
  <si>
    <t xml:space="preserve">Robin Williams</t>
  </si>
  <si>
    <t xml:space="preserve">Its Woody Allen</t>
  </si>
  <si>
    <t xml:space="preserve">Which disease is also known as "lockjaw"</t>
  </si>
  <si>
    <t xml:space="preserve">Rubella</t>
  </si>
  <si>
    <t xml:space="preserve">Tetanus</t>
  </si>
  <si>
    <t xml:space="preserve">Diphtheria</t>
  </si>
  <si>
    <t xml:space="preserve">Tuberculosis</t>
  </si>
  <si>
    <t xml:space="preserve">Its Tetanus mate</t>
  </si>
  <si>
    <t xml:space="preserve">In an Indian resturant, what vegetable is know as "brinjal"</t>
  </si>
  <si>
    <t xml:space="preserve">Spinach</t>
  </si>
  <si>
    <t xml:space="preserve">Potato</t>
  </si>
  <si>
    <t xml:space="preserve">Courgette</t>
  </si>
  <si>
    <t xml:space="preserve">The first passenger railway ran between Stockton and which other town</t>
  </si>
  <si>
    <t xml:space="preserve">Hartlepool</t>
  </si>
  <si>
    <t xml:space="preserve">Carlisle</t>
  </si>
  <si>
    <t xml:space="preserve">Scarborough</t>
  </si>
  <si>
    <t xml:space="preserve">Darlington</t>
  </si>
  <si>
    <t xml:space="preserve">Its Darlington I think</t>
  </si>
  <si>
    <t xml:space="preserve">The term "natural selection" was coined by which scientist</t>
  </si>
  <si>
    <t xml:space="preserve">Einstein</t>
  </si>
  <si>
    <t xml:space="preserve">Pasteur </t>
  </si>
  <si>
    <t xml:space="preserve">Darwin</t>
  </si>
  <si>
    <t xml:space="preserve">Newton </t>
  </si>
  <si>
    <t xml:space="preserve">Im pretty confident its Darwin</t>
  </si>
  <si>
    <t xml:space="preserve">64k</t>
  </si>
  <si>
    <t xml:space="preserve">Which gift is associated with a fifteenth wedding anniversary</t>
  </si>
  <si>
    <t xml:space="preserve">Ivory</t>
  </si>
  <si>
    <t xml:space="preserve">Lance</t>
  </si>
  <si>
    <t xml:space="preserve">China</t>
  </si>
  <si>
    <t xml:space="preserve">Its either crystal of ivory</t>
  </si>
  <si>
    <t xml:space="preserve">Which of these actresses has not appeared on Coronation Street</t>
  </si>
  <si>
    <t xml:space="preserve">Patricia Routledge</t>
  </si>
  <si>
    <t xml:space="preserve">Maureen Lipman</t>
  </si>
  <si>
    <t xml:space="preserve">Prunella Scales</t>
  </si>
  <si>
    <t xml:space="preserve">Joanna Lumley</t>
  </si>
  <si>
    <t xml:space="preserve">Its Maureen Lipman</t>
  </si>
  <si>
    <t xml:space="preserve">Which avaiator was nicknames "The Lone Eagle"</t>
  </si>
  <si>
    <t xml:space="preserve">Charles Lindberge</t>
  </si>
  <si>
    <t xml:space="preserve">Amelia Earhart</t>
  </si>
  <si>
    <t xml:space="preserve">Louise Bleriot</t>
  </si>
  <si>
    <t xml:space="preserve">Amy Johnson</t>
  </si>
  <si>
    <t xml:space="preserve">Which star of EastEnders sang about an Ugly Duckling in the UK charts in 1975</t>
  </si>
  <si>
    <t xml:space="preserve">Mike Reid</t>
  </si>
  <si>
    <t xml:space="preserve">Barbara Winsor</t>
  </si>
  <si>
    <t xml:space="preserve">Wendy Richard</t>
  </si>
  <si>
    <t xml:space="preserve">Louise Jameson</t>
  </si>
  <si>
    <t xml:space="preserve">I think its Mike Reid</t>
  </si>
  <si>
    <t xml:space="preserve">Agoraphobia is fear of what</t>
  </si>
  <si>
    <t xml:space="preserve">Spiders</t>
  </si>
  <si>
    <t xml:space="preserve">Light</t>
  </si>
  <si>
    <t xml:space="preserve">Open Spaces</t>
  </si>
  <si>
    <t xml:space="preserve">Strangers</t>
  </si>
  <si>
    <t xml:space="preserve">It’s a fear of open spaces, Good Luck</t>
  </si>
  <si>
    <t xml:space="preserve">In the TV sitcom are you being served what was Captin Peacock's first name</t>
  </si>
  <si>
    <t xml:space="preserve">Trevor</t>
  </si>
  <si>
    <t xml:space="preserve">Steven</t>
  </si>
  <si>
    <t xml:space="preserve">I think its Steven</t>
  </si>
  <si>
    <t xml:space="preserve">What nationality was the composer Berlioz</t>
  </si>
  <si>
    <t xml:space="preserve">Swiss</t>
  </si>
  <si>
    <t xml:space="preserve">Danish</t>
  </si>
  <si>
    <t xml:space="preserve">I think he is German, but I cant be sure</t>
  </si>
  <si>
    <t xml:space="preserve">Which of these artists created celebrated paintings of ballet dancers in rehearsal</t>
  </si>
  <si>
    <t xml:space="preserve">Frida Kahlo</t>
  </si>
  <si>
    <t xml:space="preserve">Edgar Degas </t>
  </si>
  <si>
    <t xml:space="preserve">Paul Cézanne</t>
  </si>
  <si>
    <t xml:space="preserve">Jasper Johns </t>
  </si>
  <si>
    <t xml:space="preserve">Its Edgar Degas, that Im sure of</t>
  </si>
  <si>
    <t xml:space="preserve">Which of the following Walt Disney characters was created without a speaking voice</t>
  </si>
  <si>
    <t xml:space="preserve">Goofy</t>
  </si>
  <si>
    <t xml:space="preserve">Minnie</t>
  </si>
  <si>
    <t xml:space="preserve">Donald</t>
  </si>
  <si>
    <t xml:space="preserve">Its Pluto, I think</t>
  </si>
  <si>
    <t xml:space="preserve">Who was the only heavyweight champion ever to retire undefeated as a professional</t>
  </si>
  <si>
    <t xml:space="preserve">Muhammad Ali</t>
  </si>
  <si>
    <t xml:space="preserve">Rocky Marciano </t>
  </si>
  <si>
    <t xml:space="preserve">Joe Louis</t>
  </si>
  <si>
    <t xml:space="preserve">Jack Dempsey </t>
  </si>
  <si>
    <t xml:space="preserve">I think its Muhammad Ali, but Im not 100%</t>
  </si>
  <si>
    <t xml:space="preserve">What does "i.e." mean</t>
  </si>
  <si>
    <t xml:space="preserve">That is</t>
  </si>
  <si>
    <t xml:space="preserve">Therefore </t>
  </si>
  <si>
    <t xml:space="preserve">In reference to</t>
  </si>
  <si>
    <t xml:space="preserve">About </t>
  </si>
  <si>
    <t xml:space="preserve">I think it means "that is"</t>
  </si>
  <si>
    <t xml:space="preserve">Which of the following is not the name of a U.S. space shuttle</t>
  </si>
  <si>
    <t xml:space="preserve">Discovery</t>
  </si>
  <si>
    <t xml:space="preserve">Endeavour </t>
  </si>
  <si>
    <t xml:space="preserve">Atlantis</t>
  </si>
  <si>
    <t xml:space="preserve">Voyager </t>
  </si>
  <si>
    <t xml:space="preserve">I think its Voyager</t>
  </si>
  <si>
    <t xml:space="preserve">Which one of the following painters was an impressionist</t>
  </si>
  <si>
    <t xml:space="preserve">Claude Monet</t>
  </si>
  <si>
    <t xml:space="preserve">Rembrandt van Rijn</t>
  </si>
  <si>
    <t xml:space="preserve">Jackson Pollock</t>
  </si>
  <si>
    <t xml:space="preserve">Piet Mondrian </t>
  </si>
  <si>
    <t xml:space="preserve">The Eagles were once the backup band for what singer</t>
  </si>
  <si>
    <t xml:space="preserve">Bonnie Raitt</t>
  </si>
  <si>
    <t xml:space="preserve">Linda Ronstadt </t>
  </si>
  <si>
    <t xml:space="preserve">Emmylou Harris</t>
  </si>
  <si>
    <t xml:space="preserve">Crystal Gayle </t>
  </si>
  <si>
    <t xml:space="preserve">I think its Bonnie Raitt</t>
  </si>
  <si>
    <t xml:space="preserve">In 1978, which actor recorded a single with his co-star that reached number one in the UK</t>
  </si>
  <si>
    <t xml:space="preserve">Patrick Swayze</t>
  </si>
  <si>
    <t xml:space="preserve">Don Johnson</t>
  </si>
  <si>
    <t xml:space="preserve">John Travolta</t>
  </si>
  <si>
    <t xml:space="preserve">It was John Travolta and Olivia Newton John</t>
  </si>
  <si>
    <t xml:space="preserve">In what world capital would you find the Forbidden City</t>
  </si>
  <si>
    <t xml:space="preserve">Beijing </t>
  </si>
  <si>
    <t xml:space="preserve">Moscow</t>
  </si>
  <si>
    <t xml:space="preserve">I think its Beijing</t>
  </si>
  <si>
    <t xml:space="preserve">How many men have walked on the moon</t>
  </si>
  <si>
    <t xml:space="preserve">Twenty-Three</t>
  </si>
  <si>
    <t xml:space="preserve">Astronauts always explore in pairs so I would say 12</t>
  </si>
  <si>
    <t xml:space="preserve">Who composed 'The Blue Danube' waltz</t>
  </si>
  <si>
    <t xml:space="preserve">Johann Strauss, Jr</t>
  </si>
  <si>
    <t xml:space="preserve">Ludwig von Beethoven</t>
  </si>
  <si>
    <t xml:space="preserve">Frederic Chopin</t>
  </si>
  <si>
    <t xml:space="preserve">Franz Schubert</t>
  </si>
  <si>
    <t xml:space="preserve">Im pretty sure it was Johann Strauss</t>
  </si>
  <si>
    <t xml:space="preserve">What is the official language of Brazil</t>
  </si>
  <si>
    <t xml:space="preserve">Portuguese</t>
  </si>
  <si>
    <t xml:space="preserve">I think its Portugese</t>
  </si>
  <si>
    <t xml:space="preserve">What is the official title of the ruler of Brunei</t>
  </si>
  <si>
    <t xml:space="preserve">Chief</t>
  </si>
  <si>
    <t xml:space="preserve">King</t>
  </si>
  <si>
    <t xml:space="preserve">Sultan</t>
  </si>
  <si>
    <t xml:space="preserve">President</t>
  </si>
  <si>
    <t xml:space="preserve">Its Sultan</t>
  </si>
  <si>
    <t xml:space="preserve">Which of these actresses was not one of television's 'Charlie's Angels'</t>
  </si>
  <si>
    <t xml:space="preserve">Kate Jackson</t>
  </si>
  <si>
    <t xml:space="preserve">Shelley Hack</t>
  </si>
  <si>
    <t xml:space="preserve">Cheryl Tiegs </t>
  </si>
  <si>
    <t xml:space="preserve">Cheryl Ladd </t>
  </si>
  <si>
    <t xml:space="preserve">Im 80% sure its Cheryl Tiegs</t>
  </si>
  <si>
    <t xml:space="preserve">Jane Goodall became known for her work with what animals</t>
  </si>
  <si>
    <t xml:space="preserve">Gorillas</t>
  </si>
  <si>
    <t xml:space="preserve">Lions </t>
  </si>
  <si>
    <t xml:space="preserve">Chimpanzees</t>
  </si>
  <si>
    <t xml:space="preserve">Elephants </t>
  </si>
  <si>
    <t xml:space="preserve">Its Chimps</t>
  </si>
  <si>
    <t xml:space="preserve">What mythological beast is reborn from its own ashes</t>
  </si>
  <si>
    <t xml:space="preserve">Dragon </t>
  </si>
  <si>
    <t xml:space="preserve">Minotaur</t>
  </si>
  <si>
    <t xml:space="preserve">Golem </t>
  </si>
  <si>
    <t xml:space="preserve">Im pretty sure it’s A.</t>
  </si>
  <si>
    <t xml:space="preserve">Which country celebrated its 50th birthday in 1998</t>
  </si>
  <si>
    <t xml:space="preserve">Liberia</t>
  </si>
  <si>
    <t xml:space="preserve">Israel </t>
  </si>
  <si>
    <t xml:space="preserve">Ukraine</t>
  </si>
  <si>
    <t xml:space="preserve">Nicaragua </t>
  </si>
  <si>
    <t xml:space="preserve">It’s Iseral</t>
  </si>
  <si>
    <t xml:space="preserve">Which of these currently part of the United Kingdom but not part of Great Britain</t>
  </si>
  <si>
    <t xml:space="preserve">Im pretty sure its Northern Ireland</t>
  </si>
  <si>
    <t xml:space="preserve">Who was the first gymnast to score a perfect '10' in the Olympics</t>
  </si>
  <si>
    <t xml:space="preserve">Kerri Strug</t>
  </si>
  <si>
    <t xml:space="preserve">Nadia Comenici </t>
  </si>
  <si>
    <t xml:space="preserve">Olga Korbut</t>
  </si>
  <si>
    <t xml:space="preserve">Mary Lou Retton </t>
  </si>
  <si>
    <t xml:space="preserve">Which of these members of the royal family was born on 21st August 1930</t>
  </si>
  <si>
    <t xml:space="preserve">Princess Margaret</t>
  </si>
  <si>
    <t xml:space="preserve">Queen Elizabeth II</t>
  </si>
  <si>
    <t xml:space="preserve">Duchess of Kent</t>
  </si>
  <si>
    <t xml:space="preserve">Duke of Edingburgh</t>
  </si>
  <si>
    <t xml:space="preserve">I think its Princess Margaret</t>
  </si>
  <si>
    <t xml:space="preserve">Which of these buildings stands in the Montmarte district of Paris</t>
  </si>
  <si>
    <t xml:space="preserve">Eiffel Tower</t>
  </si>
  <si>
    <t xml:space="preserve">Notre Dame</t>
  </si>
  <si>
    <t xml:space="preserve">Sacre Coeur</t>
  </si>
  <si>
    <t xml:space="preserve">Arc de Triomphe</t>
  </si>
  <si>
    <t xml:space="preserve">I thinks its Eiffel Tower but its only a hunch</t>
  </si>
  <si>
    <t xml:space="preserve">What is a Paul Jones</t>
  </si>
  <si>
    <t xml:space="preserve">Knot</t>
  </si>
  <si>
    <t xml:space="preserve">Dance</t>
  </si>
  <si>
    <t xml:space="preserve">Cocktail</t>
  </si>
  <si>
    <t xml:space="preserve">It’s a dance</t>
  </si>
  <si>
    <t xml:space="preserve">On which racecourse is the St Leger run</t>
  </si>
  <si>
    <t xml:space="preserve">Epsom</t>
  </si>
  <si>
    <t xml:space="preserve">Newmarket</t>
  </si>
  <si>
    <t xml:space="preserve">Aintree</t>
  </si>
  <si>
    <t xml:space="preserve">Doncaster</t>
  </si>
  <si>
    <t xml:space="preserve">I think its Doncaster</t>
  </si>
  <si>
    <t xml:space="preserve">Arabica and robusta are types of what</t>
  </si>
  <si>
    <t xml:space="preserve">Grape</t>
  </si>
  <si>
    <t xml:space="preserve">Coffee</t>
  </si>
  <si>
    <t xml:space="preserve">Melon</t>
  </si>
  <si>
    <t xml:space="preserve">Wheat</t>
  </si>
  <si>
    <t xml:space="preserve">I think its coffee</t>
  </si>
  <si>
    <t xml:space="preserve">Which of these people was born Julia Wells</t>
  </si>
  <si>
    <t xml:space="preserve">Julie Christie</t>
  </si>
  <si>
    <t xml:space="preserve">Julie Walters</t>
  </si>
  <si>
    <t xml:space="preserve">Julie Andrews</t>
  </si>
  <si>
    <t xml:space="preserve">Julia Sommerville</t>
  </si>
  <si>
    <t xml:space="preserve">I think its Julie Andrews</t>
  </si>
  <si>
    <t xml:space="preserve">Edward Kennedy is a senator for which state</t>
  </si>
  <si>
    <t xml:space="preserve">New Hampshire</t>
  </si>
  <si>
    <t xml:space="preserve">Maryland</t>
  </si>
  <si>
    <t xml:space="preserve">Vermont</t>
  </si>
  <si>
    <t xml:space="preserve">Massachusetts</t>
  </si>
  <si>
    <t xml:space="preserve">Its Massachusetts, Good Luck</t>
  </si>
  <si>
    <t xml:space="preserve">By definition, if you are a viticulturist, which of the following would you grow</t>
  </si>
  <si>
    <t xml:space="preserve">Oranges</t>
  </si>
  <si>
    <t xml:space="preserve">Olives</t>
  </si>
  <si>
    <t xml:space="preserve">I'd go with grapes</t>
  </si>
  <si>
    <t xml:space="preserve">125k</t>
  </si>
  <si>
    <t xml:space="preserve">Which John Osbourne play features the character "Archie Rice"</t>
  </si>
  <si>
    <t xml:space="preserve">The Entertainer</t>
  </si>
  <si>
    <t xml:space="preserve">West of Suez</t>
  </si>
  <si>
    <t xml:space="preserve">Look Back in Anger</t>
  </si>
  <si>
    <t xml:space="preserve">Time Present</t>
  </si>
  <si>
    <t xml:space="preserve">I think its Entertainer</t>
  </si>
  <si>
    <t xml:space="preserve">What Nationality is Kofi Annan, who became secretary general of the United Nations in 1997</t>
  </si>
  <si>
    <t xml:space="preserve">Egyption</t>
  </si>
  <si>
    <t xml:space="preserve">Ghanaian</t>
  </si>
  <si>
    <t xml:space="preserve">Peruvian</t>
  </si>
  <si>
    <t xml:space="preserve">Bermese</t>
  </si>
  <si>
    <t xml:space="preserve">He's Ghanaian I think</t>
  </si>
  <si>
    <t xml:space="preserve">Which of these sports devoloped from a North American India game</t>
  </si>
  <si>
    <t xml:space="preserve">Lacrosse</t>
  </si>
  <si>
    <t xml:space="preserve">American Football</t>
  </si>
  <si>
    <t xml:space="preserve">Ice Hockey</t>
  </si>
  <si>
    <t xml:space="preserve">I have abosuletly no idea at all</t>
  </si>
  <si>
    <t xml:space="preserve">Which country was first to give women their vote</t>
  </si>
  <si>
    <t xml:space="preserve">Iceland</t>
  </si>
  <si>
    <t xml:space="preserve">I reckon its New Zealand, but Im not sure</t>
  </si>
  <si>
    <t xml:space="preserve">Which U.S car manufacturer made the famous Bearcat Model</t>
  </si>
  <si>
    <t xml:space="preserve">Oldsmobile</t>
  </si>
  <si>
    <t xml:space="preserve">Pontiac</t>
  </si>
  <si>
    <t xml:space="preserve">Du Pont</t>
  </si>
  <si>
    <t xml:space="preserve">Stutz</t>
  </si>
  <si>
    <t xml:space="preserve">Im pretty sure its Stutz</t>
  </si>
  <si>
    <t xml:space="preserve">What university does President Clinton's daughter attend</t>
  </si>
  <si>
    <t xml:space="preserve">Including tentacles, how many arms does a squid usually have</t>
  </si>
  <si>
    <t xml:space="preserve">I think its 6, but Im not sure</t>
  </si>
  <si>
    <t xml:space="preserve">Which of the following wines is not the name of a grape</t>
  </si>
  <si>
    <t xml:space="preserve">Chablis</t>
  </si>
  <si>
    <t xml:space="preserve">Chardonnay </t>
  </si>
  <si>
    <t xml:space="preserve">Cabernet Sauvignon</t>
  </si>
  <si>
    <t xml:space="preserve">Chenin Blanc </t>
  </si>
  <si>
    <t xml:space="preserve">Its Chablis</t>
  </si>
  <si>
    <t xml:space="preserve">What rapper's song 'Cop Killer' had to be dropped from his album due to pressure from police groups</t>
  </si>
  <si>
    <t xml:space="preserve">Dr. Dre</t>
  </si>
  <si>
    <t xml:space="preserve">Chuck D</t>
  </si>
  <si>
    <t xml:space="preserve">Ice-T</t>
  </si>
  <si>
    <t xml:space="preserve">Snoop Doggy Dogg</t>
  </si>
  <si>
    <t xml:space="preserve">I think its Ice-T</t>
  </si>
  <si>
    <t xml:space="preserve">Which of the following cartoon characters did Bill Cosby create</t>
  </si>
  <si>
    <t xml:space="preserve">Fat Albert</t>
  </si>
  <si>
    <t xml:space="preserve">Beavis </t>
  </si>
  <si>
    <t xml:space="preserve">Bullwinkle</t>
  </si>
  <si>
    <t xml:space="preserve">Hong Kong Phooey </t>
  </si>
  <si>
    <t xml:space="preserve">Who developed the first effective vaccine against Polio</t>
  </si>
  <si>
    <t xml:space="preserve">Albert Sabin</t>
  </si>
  <si>
    <t xml:space="preserve">Neils Bohr </t>
  </si>
  <si>
    <t xml:space="preserve">Louis Pasteur</t>
  </si>
  <si>
    <t xml:space="preserve">Jonas Salk </t>
  </si>
  <si>
    <t xml:space="preserve">Jonas Salk sound familiar but Im not 100%</t>
  </si>
  <si>
    <t xml:space="preserve">Which artist popularized the sculpture with movable parts known as the mobile</t>
  </si>
  <si>
    <t xml:space="preserve">Pablo Picasso</t>
  </si>
  <si>
    <t xml:space="preserve">Alexander Calder </t>
  </si>
  <si>
    <t xml:space="preserve">Auguste Rodin</t>
  </si>
  <si>
    <t xml:space="preserve">Henry Moore </t>
  </si>
  <si>
    <t xml:space="preserve">Alexander Calder, Good Luck</t>
  </si>
  <si>
    <t xml:space="preserve">Which of these countries is not on the equator</t>
  </si>
  <si>
    <t xml:space="preserve">Kenya</t>
  </si>
  <si>
    <t xml:space="preserve">Ecuador </t>
  </si>
  <si>
    <t xml:space="preserve">Chile</t>
  </si>
  <si>
    <t xml:space="preserve">Indonesia</t>
  </si>
  <si>
    <t xml:space="preserve">Im 95% sure its Chile</t>
  </si>
  <si>
    <t xml:space="preserve">When Margaret Thatcher became Baroness what name did she use in her title</t>
  </si>
  <si>
    <t xml:space="preserve">Rievaulx</t>
  </si>
  <si>
    <t xml:space="preserve">Kesteven</t>
  </si>
  <si>
    <t xml:space="preserve">Chieveley</t>
  </si>
  <si>
    <t xml:space="preserve">Levene</t>
  </si>
  <si>
    <t xml:space="preserve">I think its Kesteven</t>
  </si>
  <si>
    <t xml:space="preserve">On which river is the Grand Coulee Dam</t>
  </si>
  <si>
    <t xml:space="preserve">Hudson</t>
  </si>
  <si>
    <t xml:space="preserve">Mississippi</t>
  </si>
  <si>
    <t xml:space="preserve">Colorado</t>
  </si>
  <si>
    <t xml:space="preserve">I think its Colorado but Im not confident</t>
  </si>
  <si>
    <t xml:space="preserve">The forint is the unit of currency in which country</t>
  </si>
  <si>
    <t xml:space="preserve">Cuba</t>
  </si>
  <si>
    <t xml:space="preserve">Peru</t>
  </si>
  <si>
    <t xml:space="preserve">I thinks its Hungary</t>
  </si>
  <si>
    <t xml:space="preserve">In terms of land area, what is the largest state in the U.S</t>
  </si>
  <si>
    <t xml:space="preserve">Texas</t>
  </si>
  <si>
    <t xml:space="preserve">Alaska</t>
  </si>
  <si>
    <t xml:space="preserve">Im pretty sure its Alaska</t>
  </si>
  <si>
    <t xml:space="preserve">250k</t>
  </si>
  <si>
    <t xml:space="preserve">Which French Impressionist painter had a son who became a sucessful film director</t>
  </si>
  <si>
    <t xml:space="preserve">Pissarro</t>
  </si>
  <si>
    <t xml:space="preserve">Degas</t>
  </si>
  <si>
    <t xml:space="preserve">Sisley</t>
  </si>
  <si>
    <t xml:space="preserve">Renoir</t>
  </si>
  <si>
    <t xml:space="preserve">I think its Renoir but Im not 100%</t>
  </si>
  <si>
    <t xml:space="preserve">Which of the Max Brothers was the youngest</t>
  </si>
  <si>
    <t xml:space="preserve">Zeppo</t>
  </si>
  <si>
    <t xml:space="preserve">Harpo</t>
  </si>
  <si>
    <t xml:space="preserve">Groucho</t>
  </si>
  <si>
    <t xml:space="preserve">Chico</t>
  </si>
  <si>
    <t xml:space="preserve">Its Zeppo</t>
  </si>
  <si>
    <t xml:space="preserve">What creatures live in "formicary"</t>
  </si>
  <si>
    <t xml:space="preserve">Bees</t>
  </si>
  <si>
    <t xml:space="preserve">Ants</t>
  </si>
  <si>
    <t xml:space="preserve">Worms</t>
  </si>
  <si>
    <t xml:space="preserve">Im pretty sure its Ants</t>
  </si>
  <si>
    <t xml:space="preserve">After the vice president, who is next in the line of succession to the U.S. presidency</t>
  </si>
  <si>
    <t xml:space="preserve">Secretary of State</t>
  </si>
  <si>
    <t xml:space="preserve">President Pro Tempore </t>
  </si>
  <si>
    <t xml:space="preserve">Attorney General</t>
  </si>
  <si>
    <t xml:space="preserve">Speaker of the House </t>
  </si>
  <si>
    <t xml:space="preserve">I think it’s the speaker</t>
  </si>
  <si>
    <t xml:space="preserve">Queen Victoria is known as the empress of what country</t>
  </si>
  <si>
    <t xml:space="preserve">Egypt </t>
  </si>
  <si>
    <t xml:space="preserve">Canada </t>
  </si>
  <si>
    <t xml:space="preserve">I think its India</t>
  </si>
  <si>
    <t xml:space="preserve">Upon his marriage in 1999, what title was given to England's Prince Edward</t>
  </si>
  <si>
    <t xml:space="preserve">Earl of York</t>
  </si>
  <si>
    <t xml:space="preserve">Earl of Wessex </t>
  </si>
  <si>
    <t xml:space="preserve">Earl of Windsor</t>
  </si>
  <si>
    <t xml:space="preserve">Earl of Sussex </t>
  </si>
  <si>
    <t xml:space="preserve">Im sorry, I have no idea. Good Luck</t>
  </si>
  <si>
    <t xml:space="preserve">Gregor Johann Mendel was best known for his discoveries in what branch of science</t>
  </si>
  <si>
    <t xml:space="preserve">Genetics</t>
  </si>
  <si>
    <t xml:space="preserve">Geology </t>
  </si>
  <si>
    <t xml:space="preserve">Geophysics</t>
  </si>
  <si>
    <t xml:space="preserve">Geometry </t>
  </si>
  <si>
    <t xml:space="preserve">I think its genetics but Im not 100% confident</t>
  </si>
  <si>
    <t xml:space="preserve">How many strings are found on a standard violin</t>
  </si>
  <si>
    <t xml:space="preserve">Im sorry, I don’t know</t>
  </si>
  <si>
    <t xml:space="preserve">What is the collective name for a group of leopards</t>
  </si>
  <si>
    <t xml:space="preserve">Spot</t>
  </si>
  <si>
    <t xml:space="preserve">Tribe </t>
  </si>
  <si>
    <t xml:space="preserve">Leap</t>
  </si>
  <si>
    <t xml:space="preserve">Troop</t>
  </si>
  <si>
    <t xml:space="preserve">Its Leap</t>
  </si>
  <si>
    <t xml:space="preserve">Which of the following colors is not the name of a sea</t>
  </si>
  <si>
    <t xml:space="preserve">White</t>
  </si>
  <si>
    <t xml:space="preserve">Coral</t>
  </si>
  <si>
    <t xml:space="preserve">Topaz</t>
  </si>
  <si>
    <t xml:space="preserve">I think its Topaz</t>
  </si>
  <si>
    <t xml:space="preserve">Which of the following is not a monotheistic religion</t>
  </si>
  <si>
    <t xml:space="preserve">Islam</t>
  </si>
  <si>
    <t xml:space="preserve">Judaism </t>
  </si>
  <si>
    <t xml:space="preserve">Christianity </t>
  </si>
  <si>
    <t xml:space="preserve">Its Hinduism</t>
  </si>
  <si>
    <t xml:space="preserve">The ancient Greek masterpiece known as "Winged Victory" is a sculpture of what goddess</t>
  </si>
  <si>
    <t xml:space="preserve">Hera</t>
  </si>
  <si>
    <t xml:space="preserve">Athena </t>
  </si>
  <si>
    <t xml:space="preserve">Nike</t>
  </si>
  <si>
    <t xml:space="preserve">Aphrodite </t>
  </si>
  <si>
    <t xml:space="preserve">I think its Nike, but Im not 100%</t>
  </si>
  <si>
    <t xml:space="preserve">Which of the following letters does not exist in the the traditional Hawaiian alphabet</t>
  </si>
  <si>
    <t xml:space="preserve">H</t>
  </si>
  <si>
    <t xml:space="preserve">M</t>
  </si>
  <si>
    <t xml:space="preserve">N</t>
  </si>
  <si>
    <t xml:space="preserve">T</t>
  </si>
  <si>
    <t xml:space="preserve">I think its "T"</t>
  </si>
  <si>
    <t xml:space="preserve">Which of the following is the patron saint of lost causes</t>
  </si>
  <si>
    <t xml:space="preserve">St. Ignatius of Loyola</t>
  </si>
  <si>
    <t xml:space="preserve">St. Christopher </t>
  </si>
  <si>
    <t xml:space="preserve">St. Jude</t>
  </si>
  <si>
    <t xml:space="preserve">St. Francis of Assisi </t>
  </si>
  <si>
    <t xml:space="preserve">I think its Jude</t>
  </si>
  <si>
    <t xml:space="preserve">Who was the only U.S. president never to marry</t>
  </si>
  <si>
    <t xml:space="preserve">Franklin Pierce</t>
  </si>
  <si>
    <t xml:space="preserve">Chester A. Arthur </t>
  </si>
  <si>
    <t xml:space="preserve">James Buchanan</t>
  </si>
  <si>
    <t xml:space="preserve">James Polk </t>
  </si>
  <si>
    <t xml:space="preserve">The name James Buchanan comes to mind, but Im not sure</t>
  </si>
  <si>
    <t xml:space="preserve">What character in Greek mythology was condemned to continuously roll a heavy stone up a hill</t>
  </si>
  <si>
    <t xml:space="preserve">Hercules</t>
  </si>
  <si>
    <t xml:space="preserve">Sisyphus </t>
  </si>
  <si>
    <t xml:space="preserve">Prometheus</t>
  </si>
  <si>
    <t xml:space="preserve">Apollo </t>
  </si>
  <si>
    <t xml:space="preserve">Im 80% sure its Prometheus</t>
  </si>
  <si>
    <t xml:space="preserve">500k</t>
  </si>
  <si>
    <t xml:space="preserve">What does the Japanese word "kamikaze" literatilly mean</t>
  </si>
  <si>
    <t xml:space="preserve">Sacred venture</t>
  </si>
  <si>
    <t xml:space="preserve">Divine wind</t>
  </si>
  <si>
    <t xml:space="preserve">Self-destruction</t>
  </si>
  <si>
    <t xml:space="preserve">Final attack</t>
  </si>
  <si>
    <t xml:space="preserve">Its either Self Destruction or Devine Wind</t>
  </si>
  <si>
    <t xml:space="preserve">Which of these queens did Henry VIII refer to as his "Flanders Mare"</t>
  </si>
  <si>
    <t xml:space="preserve">Anne of Cleves</t>
  </si>
  <si>
    <t xml:space="preserve">Anne Boleyn</t>
  </si>
  <si>
    <t xml:space="preserve">I thinks its Anne Boleyn</t>
  </si>
  <si>
    <t xml:space="preserve">How many children did Captain Von Trapp have in the musical "The Sound of Music"</t>
  </si>
  <si>
    <t xml:space="preserve">I reckon it seven, but it could be eight</t>
  </si>
  <si>
    <t xml:space="preserve">Which of the following was a founding member of the Rolling Stones</t>
  </si>
  <si>
    <t xml:space="preserve">Brian Jones</t>
  </si>
  <si>
    <t xml:space="preserve">Ron Wood </t>
  </si>
  <si>
    <t xml:space="preserve">Jeff Beck</t>
  </si>
  <si>
    <t xml:space="preserve">Jimmy Page </t>
  </si>
  <si>
    <t xml:space="preserve">I'd say it was Brian Jones</t>
  </si>
  <si>
    <t xml:space="preserve">On which grounds would you find the official grounds of the Vice President of the U.S</t>
  </si>
  <si>
    <t xml:space="preserve">Mount Vernon</t>
  </si>
  <si>
    <t xml:space="preserve">U.S. Naval Observatory</t>
  </si>
  <si>
    <t xml:space="preserve">The White House</t>
  </si>
  <si>
    <t xml:space="preserve">Monticello</t>
  </si>
  <si>
    <t xml:space="preserve">I would say the Naval Observatory but it’s a guess</t>
  </si>
  <si>
    <t xml:space="preserve">In the Edouard Manet painting, 'Le Dejeuner sur l'herbe," how many of the picnickers are nude</t>
  </si>
  <si>
    <t xml:space="preserve">Which of these cities is not a U.S. state capital</t>
  </si>
  <si>
    <t xml:space="preserve">Pierre</t>
  </si>
  <si>
    <t xml:space="preserve">Chicago </t>
  </si>
  <si>
    <t xml:space="preserve">Olympia</t>
  </si>
  <si>
    <t xml:space="preserve">Lincoln </t>
  </si>
  <si>
    <t xml:space="preserve">Which of the following actors has never portrayed Jesus in the movies</t>
  </si>
  <si>
    <t xml:space="preserve">Max von Sydow</t>
  </si>
  <si>
    <t xml:space="preserve">Willem Dafoe </t>
  </si>
  <si>
    <t xml:space="preserve">Jeffrey Hunter</t>
  </si>
  <si>
    <t xml:space="preserve">Charlton Heston </t>
  </si>
  <si>
    <t xml:space="preserve">I think its Charlton Heston but Im not sure</t>
  </si>
  <si>
    <t xml:space="preserve">1m</t>
  </si>
  <si>
    <t xml:space="preserve">The Hoover Dam is on what U.S. river</t>
  </si>
  <si>
    <t xml:space="preserve">Arkansas</t>
  </si>
  <si>
    <t xml:space="preserve">Snake</t>
  </si>
  <si>
    <t xml:space="preserve">I think it’s the Mississippi but Im only 70% sure</t>
  </si>
  <si>
    <t xml:space="preserve">Which of these U.S. Presidents appeared on the television series "Laugh-In"</t>
  </si>
  <si>
    <t xml:space="preserve">Lyndon Johnson</t>
  </si>
  <si>
    <t xml:space="preserve">Richard Nixon </t>
  </si>
  <si>
    <t xml:space="preserve">Jimmy Carter</t>
  </si>
  <si>
    <t xml:space="preserve">Gerald Ford </t>
  </si>
  <si>
    <t xml:space="preserve">Im 70% sure its Nixon</t>
  </si>
  <si>
    <t xml:space="preserve">Number of questions</t>
  </si>
  <si>
    <t xml:space="preserve">Q No</t>
  </si>
  <si>
    <t xml:space="preserve">No Qs</t>
  </si>
  <si>
    <t xml:space="preserve">Value</t>
  </si>
  <si>
    <t xml:space="preserve">Total</t>
  </si>
  <si>
    <t xml:space="preserve">Length of time to answer</t>
  </si>
  <si>
    <t xml:space="preserve">Question No</t>
  </si>
  <si>
    <t xml:space="preserve">Seconds</t>
  </si>
  <si>
    <t xml:space="preserve">Mins</t>
  </si>
  <si>
    <t xml:space="preserve">Average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</si>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</sst>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h]:mm:ss"/>
    <numFmt numFmtId="167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u val="single"/>
      <sz val="10"/>
      <color rgb="FFFFFFFF"/>
      <name val="Arial"/>
      <family val="2"/>
    </font>
    <font>
      <b val="true"/>
      <sz val="10"/>
      <color rgb="FFFFCC00"/>
      <name val="Arial"/>
      <family val="2"/>
    </font>
    <font>
      <sz val="8"/>
      <color rgb="FFFFFFFF"/>
      <name val="Arial"/>
      <family val="2"/>
    </font>
    <font>
      <sz val="7"/>
      <color rgb="FFFFFFFF"/>
      <name val="Arial"/>
      <family val="2"/>
    </font>
    <font>
      <b val="true"/>
      <sz val="10"/>
      <name val="Arial"/>
      <family val="2"/>
    </font>
    <font>
      <sz val="100"/>
      <color rgb="FFFFFFFF"/>
      <name val="Arial"/>
      <family val="2"/>
    </font>
    <font>
      <b val="true"/>
      <u val="single"/>
      <sz val="14"/>
      <color rgb="FFFFFFFF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color rgb="FFFF9900"/>
      </font>
    </dxf>
    <dxf>
      <font>
        <name val="Arial"/>
        <family val="0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336840567003"/>
          <c:y val="0.0894336624673703"/>
          <c:w val="0.9634663159433"/>
          <c:h val="0.910566337532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generator!$D$58:$G$58</c:f>
              <c:strCache>
                <c:ptCount val="4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</c:strCache>
            </c:strRef>
          </c:cat>
          <c:val>
            <c:numRef>
              <c:f>generator!$D$57:$G$57</c:f>
              <c:numCache>
                <c:formatCode>General</c:formatCode>
                <c:ptCount val="4"/>
              </c:numCache>
            </c:numRef>
          </c:val>
        </c:ser>
        <c:gapWidth val="150"/>
        <c:overlap val="0"/>
        <c:axId val="23709419"/>
        <c:axId val="7065300"/>
      </c:barChart>
      <c:catAx>
        <c:axId val="237094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7065300"/>
        <c:crossesAt val="0"/>
        <c:auto val="1"/>
        <c:lblAlgn val="ctr"/>
        <c:lblOffset val="100"/>
        <c:noMultiLvlLbl val="0"/>
      </c:catAx>
      <c:valAx>
        <c:axId val="70653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23709419"/>
        <c:crossesAt val="1"/>
        <c:crossBetween val="midCat"/>
      </c:valAx>
      <c:spPr>
        <a:solidFill>
          <a:srgbClr val="000000"/>
        </a:solidFill>
        <a:ln w="252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000000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80640</xdr:colOff>
      <xdr:row>2</xdr:row>
      <xdr:rowOff>66240</xdr:rowOff>
    </xdr:from>
    <xdr:to>
      <xdr:col>6</xdr:col>
      <xdr:colOff>1189080</xdr:colOff>
      <xdr:row>16</xdr:row>
      <xdr:rowOff>105120</xdr:rowOff>
    </xdr:to>
    <xdr:pic>
      <xdr:nvPicPr>
        <xdr:cNvPr id="0" name="Picture 30" descr=""/>
        <xdr:cNvPicPr/>
      </xdr:nvPicPr>
      <xdr:blipFill>
        <a:blip r:embed="rId1"/>
        <a:stretch/>
      </xdr:blipFill>
      <xdr:spPr>
        <a:xfrm>
          <a:off x="3761640" y="390240"/>
          <a:ext cx="1108440" cy="2439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80280</xdr:colOff>
      <xdr:row>17</xdr:row>
      <xdr:rowOff>9360</xdr:rowOff>
    </xdr:from>
    <xdr:to>
      <xdr:col>4</xdr:col>
      <xdr:colOff>392760</xdr:colOff>
      <xdr:row>23</xdr:row>
      <xdr:rowOff>114480</xdr:rowOff>
    </xdr:to>
    <xdr:pic>
      <xdr:nvPicPr>
        <xdr:cNvPr id="1" name="Picture 22" descr=""/>
        <xdr:cNvPicPr/>
      </xdr:nvPicPr>
      <xdr:blipFill>
        <a:blip r:embed="rId2"/>
        <a:stretch/>
      </xdr:blipFill>
      <xdr:spPr>
        <a:xfrm>
          <a:off x="80280" y="2895480"/>
          <a:ext cx="3250080" cy="103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60480</xdr:colOff>
      <xdr:row>6</xdr:row>
      <xdr:rowOff>19080</xdr:rowOff>
    </xdr:from>
    <xdr:to>
      <xdr:col>1</xdr:col>
      <xdr:colOff>1188360</xdr:colOff>
      <xdr:row>15</xdr:row>
      <xdr:rowOff>152640</xdr:rowOff>
    </xdr:to>
    <xdr:pic>
      <xdr:nvPicPr>
        <xdr:cNvPr id="2" name="Picture 2" descr=""/>
        <xdr:cNvPicPr/>
      </xdr:nvPicPr>
      <xdr:blipFill>
        <a:blip r:embed="rId3"/>
        <a:stretch/>
      </xdr:blipFill>
      <xdr:spPr>
        <a:xfrm>
          <a:off x="60480" y="1123920"/>
          <a:ext cx="1570320" cy="1590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1026000</xdr:colOff>
      <xdr:row>3</xdr:row>
      <xdr:rowOff>76320</xdr:rowOff>
    </xdr:from>
    <xdr:to>
      <xdr:col>6</xdr:col>
      <xdr:colOff>52200</xdr:colOff>
      <xdr:row>12</xdr:row>
      <xdr:rowOff>19080</xdr:rowOff>
    </xdr:to>
    <xdr:pic>
      <xdr:nvPicPr>
        <xdr:cNvPr id="3" name="Picture 3" descr=""/>
        <xdr:cNvPicPr/>
      </xdr:nvPicPr>
      <xdr:blipFill>
        <a:blip r:embed="rId4"/>
        <a:stretch/>
      </xdr:blipFill>
      <xdr:spPr>
        <a:xfrm>
          <a:off x="1468440" y="600120"/>
          <a:ext cx="2264760" cy="1495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70560</xdr:colOff>
      <xdr:row>1</xdr:row>
      <xdr:rowOff>9360</xdr:rowOff>
    </xdr:from>
    <xdr:to>
      <xdr:col>1</xdr:col>
      <xdr:colOff>816480</xdr:colOff>
      <xdr:row>6</xdr:row>
      <xdr:rowOff>124200</xdr:rowOff>
    </xdr:to>
    <xdr:pic>
      <xdr:nvPicPr>
        <xdr:cNvPr id="4" name="Picture 7" descr=""/>
        <xdr:cNvPicPr/>
      </xdr:nvPicPr>
      <xdr:blipFill>
        <a:blip r:embed="rId5"/>
        <a:stretch/>
      </xdr:blipFill>
      <xdr:spPr>
        <a:xfrm>
          <a:off x="70560" y="171360"/>
          <a:ext cx="1188360" cy="1057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1238400</xdr:colOff>
      <xdr:row>4</xdr:row>
      <xdr:rowOff>95400</xdr:rowOff>
    </xdr:from>
    <xdr:to>
      <xdr:col>12</xdr:col>
      <xdr:colOff>19800</xdr:colOff>
      <xdr:row>24</xdr:row>
      <xdr:rowOff>28440</xdr:rowOff>
    </xdr:to>
    <xdr:graphicFrame>
      <xdr:nvGraphicFramePr>
        <xdr:cNvPr id="5" name="Chart 12"/>
        <xdr:cNvGraphicFramePr/>
      </xdr:nvGraphicFramePr>
      <xdr:xfrm>
        <a:off x="4919400" y="838440"/>
        <a:ext cx="2463120" cy="3171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9</xdr:row>
      <xdr:rowOff>18720</xdr:rowOff>
    </xdr:from>
    <xdr:to>
      <xdr:col>1</xdr:col>
      <xdr:colOff>1188360</xdr:colOff>
      <xdr:row>18</xdr:row>
      <xdr:rowOff>209880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60480" y="1676160"/>
          <a:ext cx="1570320" cy="159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60480</xdr:colOff>
      <xdr:row>5</xdr:row>
      <xdr:rowOff>66600</xdr:rowOff>
    </xdr:from>
    <xdr:to>
      <xdr:col>5</xdr:col>
      <xdr:colOff>221400</xdr:colOff>
      <xdr:row>13</xdr:row>
      <xdr:rowOff>142920</xdr:rowOff>
    </xdr:to>
    <xdr:pic>
      <xdr:nvPicPr>
        <xdr:cNvPr id="7" name="Picture 2" descr=""/>
        <xdr:cNvPicPr/>
      </xdr:nvPicPr>
      <xdr:blipFill>
        <a:blip r:embed="rId2"/>
        <a:stretch/>
      </xdr:blipFill>
      <xdr:spPr>
        <a:xfrm>
          <a:off x="1750680" y="1009440"/>
          <a:ext cx="2202480" cy="1438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221400</xdr:colOff>
      <xdr:row>0</xdr:row>
      <xdr:rowOff>133560</xdr:rowOff>
    </xdr:from>
    <xdr:to>
      <xdr:col>1</xdr:col>
      <xdr:colOff>967680</xdr:colOff>
      <xdr:row>6</xdr:row>
      <xdr:rowOff>86040</xdr:rowOff>
    </xdr:to>
    <xdr:pic>
      <xdr:nvPicPr>
        <xdr:cNvPr id="8" name="Picture 8" descr=""/>
        <xdr:cNvPicPr/>
      </xdr:nvPicPr>
      <xdr:blipFill>
        <a:blip r:embed="rId3"/>
        <a:stretch/>
      </xdr:blipFill>
      <xdr:spPr>
        <a:xfrm>
          <a:off x="221400" y="133560"/>
          <a:ext cx="1188720" cy="105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K54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17.7"/>
    <col collapsed="false" customWidth="true" hidden="false" outlineLevel="0" max="3" min="3" style="1" width="4.99"/>
    <col collapsed="false" customWidth="true" hidden="false" outlineLevel="0" max="4" min="4" style="1" width="12.7"/>
    <col collapsed="false" customWidth="true" hidden="false" outlineLevel="0" max="5" min="5" style="1" width="9.7"/>
    <col collapsed="false" customWidth="true" hidden="false" outlineLevel="0" max="6" min="6" style="1" width="0.85"/>
    <col collapsed="false" customWidth="true" hidden="false" outlineLevel="0" max="7" min="7" style="1" width="17.99"/>
    <col collapsed="false" customWidth="true" hidden="false" outlineLevel="0" max="8" min="8" style="1" width="3.99"/>
    <col collapsed="false" customWidth="true" hidden="false" outlineLevel="0" max="11" min="9" style="1" width="9.14"/>
    <col collapsed="false" customWidth="true" hidden="false" outlineLevel="0" max="12" min="12" style="1" width="2.84"/>
    <col collapsed="false" customWidth="true" hidden="false" outlineLevel="0" max="16" min="13" style="2" width="0.28"/>
    <col collapsed="false" customWidth="true" hidden="false" outlineLevel="0" max="32" min="17" style="2" width="9.7"/>
    <col collapsed="false" customWidth="true" hidden="false" outlineLevel="0" max="40" min="33" style="2" width="9.14"/>
    <col collapsed="false" customWidth="true" hidden="false" outlineLevel="0" max="41" min="41" style="2" width="16.42"/>
    <col collapsed="false" customWidth="true" hidden="false" outlineLevel="0" max="55" min="42" style="2" width="9.14"/>
    <col collapsed="false" customWidth="true" hidden="false" outlineLevel="0" max="110" min="56" style="1" width="9.14"/>
  </cols>
  <sheetData>
    <row r="1" customFormat="false" ht="12.75" hidden="false" customHeight="false" outlineLevel="0" collapsed="false">
      <c r="A1" s="2"/>
      <c r="B1" s="3"/>
      <c r="C1" s="3" t="n">
        <f aca="false">IF(generator!P1=1,(generator!R3),IF(generator!P1=2,(generator!R4),IF(generator!P1=3,(generator!R5),IF(generator!P1=4,(generator!R6),IF(generator!P1=5,(generator!R7),IF(generator!P1=6,(generator!R8),(C2)))))))</f>
        <v>0</v>
      </c>
      <c r="D1" s="3"/>
      <c r="E1" s="3"/>
      <c r="G1" s="2" t="n">
        <f aca="false">IF(generator!P1="","",(generator!P1+1))</f>
        <v>1</v>
      </c>
      <c r="M1" s="4"/>
      <c r="N1" s="4"/>
      <c r="O1" s="4"/>
      <c r="P1" s="4"/>
    </row>
    <row r="2" customFormat="false" ht="12.75" hidden="false" customHeight="false" outlineLevel="0" collapsed="false">
      <c r="A2" s="2"/>
      <c r="B2" s="3"/>
      <c r="C2" s="3" t="n">
        <f aca="false">IF(generator!P1=7,(generator!R9),IF(generator!P1=8,(generator!R10),IF(generator!P1=9,(generator!R11),IF(generator!P1=10,(generator!R12),IF(generator!P1=11,(generator!R13),IF(generator!P1=12,(generator!R14),(C3)))))))</f>
        <v>0</v>
      </c>
      <c r="D2" s="3" t="n">
        <f aca="false">IF(generator!P1="","",(generator!P1))</f>
        <v>0</v>
      </c>
      <c r="E2" s="3"/>
      <c r="G2" s="5"/>
      <c r="I2" s="6" t="str">
        <f aca="false">IF(I3="","","Phone a Friend")</f>
        <v/>
      </c>
      <c r="J2" s="6"/>
      <c r="K2" s="6"/>
      <c r="L2" s="6"/>
      <c r="M2" s="7" t="n">
        <v>1</v>
      </c>
      <c r="N2" s="7"/>
      <c r="O2" s="7" t="n">
        <v>1</v>
      </c>
      <c r="P2" s="7" t="s">
        <v>0</v>
      </c>
      <c r="R2" s="2" t="s">
        <v>1</v>
      </c>
      <c r="AG2" s="2" t="s">
        <v>2</v>
      </c>
      <c r="AY2" s="2" t="s">
        <v>3</v>
      </c>
      <c r="AZ2" s="2" t="str">
        <f aca="false">IF(M23=3,(AZ3),IF(M23=2,(AZ4),IF(M23=1,(AZ5),IF(M23=0,(AZ6)))))</f>
        <v>You have all 3 life lines in tack</v>
      </c>
      <c r="BF2" s="1" t="s">
        <v>4</v>
      </c>
    </row>
    <row r="3" customFormat="false" ht="15.75" hidden="false" customHeight="true" outlineLevel="0" collapsed="false">
      <c r="A3" s="2"/>
      <c r="B3" s="3"/>
      <c r="C3" s="3" t="n">
        <f aca="false">IF(generator!P1=13,(generator!R15),IF(generator!P1=14,(generator!R16)))</f>
        <v>0</v>
      </c>
      <c r="D3" s="3"/>
      <c r="E3" s="3"/>
      <c r="G3" s="8"/>
      <c r="I3" s="9" t="str">
        <f aca="false">IF(generator!D59="","",(generator!D59))</f>
        <v/>
      </c>
      <c r="J3" s="9"/>
      <c r="K3" s="9"/>
      <c r="L3" s="9"/>
      <c r="M3" s="7" t="n">
        <v>2</v>
      </c>
      <c r="N3" s="7"/>
      <c r="O3" s="7" t="n">
        <v>1</v>
      </c>
      <c r="P3" s="7" t="s">
        <v>5</v>
      </c>
      <c r="Q3" s="2" t="n">
        <v>1</v>
      </c>
      <c r="R3" s="2" t="s">
        <v>6</v>
      </c>
      <c r="X3" s="2" t="str">
        <f aca="false">IF(G1=1,(R3),IF(G1=2,(R4),IF(G1=3,(R5),IF(G1=4,(R6),IF(G1=5,(R7),IF(G1=6,(R8),(X4)))))))</f>
        <v>This is your first question, your 15 questions away from a million</v>
      </c>
      <c r="AC3" s="2" t="s">
        <v>7</v>
      </c>
      <c r="AD3" s="2" t="n">
        <f aca="false">IF($C$1=2,1,IF(F2&gt;30,1,0))</f>
        <v>0</v>
      </c>
      <c r="AE3" s="2" t="n">
        <v>1</v>
      </c>
      <c r="AF3" s="2" t="n">
        <v>100</v>
      </c>
      <c r="AG3" s="2" t="s">
        <v>8</v>
      </c>
      <c r="AJ3" s="2" t="s">
        <v>9</v>
      </c>
      <c r="AO3" s="2" t="s">
        <v>10</v>
      </c>
      <c r="AQ3" s="2" t="n">
        <v>1</v>
      </c>
      <c r="AR3" s="2" t="s">
        <v>11</v>
      </c>
      <c r="AU3" s="2" t="str">
        <f aca="false">IF(G1=1,(AR3),IF(G1=2,(AR4),IF(G1=3,(AR5),IF(G1=4,(AR6),IF(G1=5,(AR7),IF(G1=6,(AR8),IF(G1=7,(AR9),(AU4))))))))</f>
        <v>Question 1 of 15, worth £100</v>
      </c>
      <c r="AY3" s="2" t="s">
        <v>12</v>
      </c>
      <c r="AZ3" s="2" t="s">
        <v>13</v>
      </c>
      <c r="BG3" s="1" t="n">
        <v>1</v>
      </c>
      <c r="BH3" s="1" t="str">
        <f aca="false">IF(generator!T3="","",(generator!T3))</f>
        <v>A</v>
      </c>
      <c r="BI3" s="1" t="str">
        <f aca="false">IF(generator!U3="","",(generator!U3))</f>
        <v>Microsoft</v>
      </c>
      <c r="BK3" s="1" t="s">
        <v>14</v>
      </c>
    </row>
    <row r="4" customFormat="false" ht="17.25" hidden="false" customHeight="true" outlineLevel="0" collapsed="false">
      <c r="A4" s="2"/>
      <c r="B4" s="3"/>
      <c r="C4" s="3"/>
      <c r="D4" s="3"/>
      <c r="E4" s="3"/>
      <c r="G4" s="8"/>
      <c r="I4" s="9"/>
      <c r="J4" s="9"/>
      <c r="K4" s="9"/>
      <c r="L4" s="9"/>
      <c r="M4" s="7" t="n">
        <v>3</v>
      </c>
      <c r="N4" s="7"/>
      <c r="O4" s="7" t="n">
        <v>1</v>
      </c>
      <c r="P4" s="7" t="s">
        <v>15</v>
      </c>
      <c r="Q4" s="2" t="n">
        <v>2</v>
      </c>
      <c r="R4" s="2" t="s">
        <v>16</v>
      </c>
      <c r="X4" s="2" t="str">
        <f aca="false">IF(G1=7,(R9),IF(G1=8,(R10),IF(G1=9,(R11),IF(G1=10,(R12),IF(G1=11,(R13),IF(G1=12,(R14),(X5)))))))</f>
        <v/>
      </c>
      <c r="AD4" s="2" t="n">
        <f aca="false">IF($C$1=2,1,IF(F3&gt;30,1,0))</f>
        <v>0</v>
      </c>
      <c r="AE4" s="2" t="n">
        <v>2</v>
      </c>
      <c r="AF4" s="2" t="n">
        <v>200</v>
      </c>
      <c r="AG4" s="2" t="s">
        <v>8</v>
      </c>
      <c r="AJ4" s="2" t="s">
        <v>9</v>
      </c>
      <c r="AO4" s="2" t="s">
        <v>10</v>
      </c>
      <c r="AQ4" s="2" t="n">
        <v>2</v>
      </c>
      <c r="AR4" s="2" t="s">
        <v>17</v>
      </c>
      <c r="AU4" s="2" t="str">
        <f aca="false">IF(G1=8,(AR10),IF(G1=9,(AR11),IF(G1=10,(AR12),IF(G1=11,(AR13),IF(G1=12,(AR14),IF(G1=13,(AR15),(AU5)))))))</f>
        <v/>
      </c>
      <c r="AZ4" s="2" t="str">
        <f aca="false">IF(AX13=1,(AX15),IF(AX13=2,(AX16)))</f>
        <v>You still have phone a friend and 50:50</v>
      </c>
      <c r="BF4" s="1" t="str">
        <f aca="false">IF(G1=1,(BH3),IF(G1=2,(BH4),IF(G1=3,(BH5),IF(G1=4,(BH6),IF(G1=5,(BH7),IF(G1=6,(BH8),IF(G1=7,(BH9),(BF5))))))))</f>
        <v>A</v>
      </c>
      <c r="BG4" s="1" t="n">
        <v>2</v>
      </c>
      <c r="BH4" s="1" t="str">
        <f aca="false">IF(generator!T4="","",(generator!T4))</f>
        <v>D</v>
      </c>
      <c r="BI4" s="1" t="str">
        <f aca="false">IF(generator!U4="","",(generator!U4))</f>
        <v>Nine</v>
      </c>
      <c r="BK4" s="1" t="s">
        <v>14</v>
      </c>
    </row>
    <row r="5" customFormat="false" ht="15.75" hidden="false" customHeight="true" outlineLevel="0" collapsed="false">
      <c r="C5" s="10"/>
      <c r="D5" s="10"/>
      <c r="E5" s="10"/>
      <c r="G5" s="8"/>
      <c r="H5" s="2"/>
      <c r="I5" s="2" t="str">
        <f aca="false">IF(Q21=2,(BF6),"")</f>
        <v/>
      </c>
      <c r="J5" s="2"/>
      <c r="K5" s="2"/>
      <c r="L5" s="2"/>
      <c r="M5" s="7" t="n">
        <v>4</v>
      </c>
      <c r="N5" s="7"/>
      <c r="O5" s="7" t="n">
        <v>1</v>
      </c>
      <c r="P5" s="7" t="s">
        <v>18</v>
      </c>
      <c r="Q5" s="2" t="n">
        <v>3</v>
      </c>
      <c r="R5" s="2" t="s">
        <v>19</v>
      </c>
      <c r="X5" s="2" t="str">
        <f aca="false">IF(G1=13,(R15),IF(G1=14,(R16),IF(G1=15,(R17),"")))</f>
        <v/>
      </c>
      <c r="AD5" s="2" t="n">
        <f aca="false">IF($C$1=2,1,IF(F4&gt;30,1,0))</f>
        <v>0</v>
      </c>
      <c r="AE5" s="2" t="n">
        <v>3</v>
      </c>
      <c r="AF5" s="2" t="n">
        <v>300</v>
      </c>
      <c r="AG5" s="2" t="s">
        <v>8</v>
      </c>
      <c r="AJ5" s="2" t="s">
        <v>9</v>
      </c>
      <c r="AO5" s="2" t="s">
        <v>10</v>
      </c>
      <c r="AQ5" s="2" t="n">
        <v>3</v>
      </c>
      <c r="AR5" s="2" t="s">
        <v>20</v>
      </c>
      <c r="AU5" s="2" t="str">
        <f aca="false">IF(G1=14,(AR16),IF(G1=15,(AR17),IF(G1=16,(AR18),"")))</f>
        <v/>
      </c>
      <c r="AZ5" s="2" t="n">
        <f aca="false">IF(M23=1,IF(AX9=1,(AY9),IF(AX10=1,(AY10),IF(AX11=1,(AX11)))))</f>
        <v>0</v>
      </c>
      <c r="BF5" s="1" t="str">
        <f aca="false">IF(G1=8,(BH10),IF(G1=9,(BH11),IF(G1=10,(BH12),IF(G1=11,(BH13),IF(G1=12,(BH14),IF(G1=13,(BH15),IF(G1=14,(BH16),IF(G1=15,(BH20),""))))))))</f>
        <v/>
      </c>
      <c r="BG5" s="1" t="n">
        <v>3</v>
      </c>
      <c r="BH5" s="1" t="str">
        <f aca="false">IF(generator!T5="","",(generator!T5))</f>
        <v>D</v>
      </c>
      <c r="BI5" s="1" t="str">
        <f aca="false">IF(generator!U5="","",(generator!U5))</f>
        <v>Head </v>
      </c>
      <c r="BK5" s="1" t="s">
        <v>14</v>
      </c>
    </row>
    <row r="6" customFormat="false" ht="12.75" hidden="false" customHeight="false" outlineLevel="0" collapsed="false">
      <c r="C6" s="11" t="str">
        <f aca="false">IF(O7=1,IF(Q21=2,(BK19),(AD19)))</f>
        <v>This is your first question, your 15 questions away from a million</v>
      </c>
      <c r="D6" s="11"/>
      <c r="E6" s="11"/>
      <c r="G6" s="12"/>
      <c r="M6" s="7" t="n">
        <v>5</v>
      </c>
      <c r="N6" s="7"/>
      <c r="O6" s="7" t="n">
        <v>1</v>
      </c>
      <c r="P6" s="7" t="s">
        <v>21</v>
      </c>
      <c r="Q6" s="2" t="n">
        <v>4</v>
      </c>
      <c r="R6" s="2" t="s">
        <v>22</v>
      </c>
      <c r="AD6" s="2" t="n">
        <f aca="false">IF($C$1=2,1,IF(F5&gt;30,1,0))</f>
        <v>0</v>
      </c>
      <c r="AE6" s="2" t="n">
        <v>4</v>
      </c>
      <c r="AF6" s="2" t="n">
        <v>500</v>
      </c>
      <c r="AG6" s="2" t="s">
        <v>8</v>
      </c>
      <c r="AJ6" s="2" t="s">
        <v>9</v>
      </c>
      <c r="AO6" s="2" t="s">
        <v>10</v>
      </c>
      <c r="AQ6" s="2" t="n">
        <v>4</v>
      </c>
      <c r="AR6" s="2" t="s">
        <v>23</v>
      </c>
      <c r="AZ6" s="2" t="s">
        <v>24</v>
      </c>
      <c r="BF6" s="1" t="str">
        <f aca="false">IF(G1=1,(BI3),IF(G1=2,(BI4),IF(G1=3,(BI5),IF(G1=4,(BI6),IF(G1=5,(BI7),IF(G1=6,(BI8),IF(G1=7,(BI9),(BF5))))))))</f>
        <v>Microsoft</v>
      </c>
      <c r="BG6" s="1" t="n">
        <v>4</v>
      </c>
      <c r="BH6" s="1" t="str">
        <f aca="false">IF(generator!T6="","",(generator!T6))</f>
        <v>C</v>
      </c>
      <c r="BI6" s="1" t="str">
        <f aca="false">IF(generator!U6="","",(generator!U6))</f>
        <v>Sydney </v>
      </c>
      <c r="BK6" s="1" t="s">
        <v>14</v>
      </c>
    </row>
    <row r="7" customFormat="false" ht="12.75" hidden="false" customHeight="false" outlineLevel="0" collapsed="false">
      <c r="C7" s="11"/>
      <c r="D7" s="11"/>
      <c r="E7" s="11"/>
      <c r="G7" s="13" t="str">
        <f aca="false">IF(M19=0,"Available","Used")</f>
        <v>Available</v>
      </c>
      <c r="M7" s="7" t="n">
        <v>6</v>
      </c>
      <c r="N7" s="7"/>
      <c r="O7" s="7" t="n">
        <v>1</v>
      </c>
      <c r="P7" s="7" t="s">
        <v>25</v>
      </c>
      <c r="Q7" s="2" t="n">
        <v>5</v>
      </c>
      <c r="R7" s="2" t="s">
        <v>26</v>
      </c>
      <c r="AD7" s="2" t="n">
        <f aca="false">IF($C$1=2,1,IF(F6&gt;30,1,0))</f>
        <v>0</v>
      </c>
      <c r="AE7" s="2" t="n">
        <v>5</v>
      </c>
      <c r="AF7" s="2" t="n">
        <v>1000</v>
      </c>
      <c r="AG7" s="2" t="s">
        <v>8</v>
      </c>
      <c r="AJ7" s="2" t="s">
        <v>9</v>
      </c>
      <c r="AO7" s="2" t="s">
        <v>10</v>
      </c>
      <c r="AQ7" s="2" t="n">
        <v>5</v>
      </c>
      <c r="AR7" s="2" t="s">
        <v>27</v>
      </c>
      <c r="BF7" s="1" t="str">
        <f aca="false">IF(G1=8,(BI10),IF(G1=9,(BI11),IF(G1=10,(BI12),IF(G1=11,(BI13),IF(G1=12,(BI14),IF(G1=13,(BI15),IF(G1=14,(BI16),IF(G1=15,(BI20),""))))))))</f>
        <v/>
      </c>
      <c r="BG7" s="1" t="n">
        <v>5</v>
      </c>
      <c r="BH7" s="1" t="str">
        <f aca="false">IF(generator!T7="","",(generator!T7))</f>
        <v>C</v>
      </c>
      <c r="BI7" s="1" t="str">
        <f aca="false">IF(generator!U7="","",(generator!U7))</f>
        <v>Five</v>
      </c>
      <c r="BK7" s="1" t="s">
        <v>14</v>
      </c>
    </row>
    <row r="8" customFormat="false" ht="12.75" hidden="false" customHeight="false" outlineLevel="0" collapsed="false">
      <c r="C8" s="11" t="str">
        <f aca="false">IF(O14=1,IF(Q21=2,(BF6),(AZ2)))</f>
        <v>You have all 3 life lines in tack</v>
      </c>
      <c r="D8" s="11"/>
      <c r="E8" s="11"/>
      <c r="M8" s="7" t="n">
        <v>7</v>
      </c>
      <c r="N8" s="7"/>
      <c r="O8" s="7" t="s">
        <v>28</v>
      </c>
      <c r="P8" s="7"/>
      <c r="Q8" s="2" t="n">
        <v>6</v>
      </c>
      <c r="R8" s="2" t="s">
        <v>29</v>
      </c>
      <c r="AC8" s="2" t="s">
        <v>30</v>
      </c>
      <c r="AD8" s="2" t="str">
        <f aca="false">IF(F7="","",IF(F7&gt;30,1,0))</f>
        <v/>
      </c>
      <c r="AE8" s="2" t="n">
        <v>6</v>
      </c>
      <c r="AF8" s="2" t="n">
        <v>2000</v>
      </c>
      <c r="AG8" s="2" t="s">
        <v>8</v>
      </c>
      <c r="AJ8" s="2" t="s">
        <v>31</v>
      </c>
      <c r="AO8" s="2" t="s">
        <v>10</v>
      </c>
      <c r="AQ8" s="2" t="n">
        <v>6</v>
      </c>
      <c r="AR8" s="2" t="s">
        <v>32</v>
      </c>
      <c r="AZ8" s="2" t="n">
        <v>1</v>
      </c>
      <c r="BB8" s="2" t="n">
        <v>2</v>
      </c>
      <c r="BG8" s="1" t="n">
        <v>6</v>
      </c>
      <c r="BH8" s="1" t="str">
        <f aca="false">IF(generator!T8="","",(generator!T8))</f>
        <v>D</v>
      </c>
      <c r="BI8" s="1" t="str">
        <f aca="false">IF(generator!U8="","",(generator!U8))</f>
        <v>Fusilli</v>
      </c>
      <c r="BK8" s="1" t="s">
        <v>14</v>
      </c>
    </row>
    <row r="9" customFormat="false" ht="12.75" hidden="false" customHeight="false" outlineLevel="0" collapsed="false">
      <c r="C9" s="11"/>
      <c r="D9" s="11"/>
      <c r="E9" s="11"/>
      <c r="M9" s="7" t="n">
        <v>8</v>
      </c>
      <c r="N9" s="7"/>
      <c r="O9" s="14" t="n">
        <f aca="true">NOW()</f>
        <v>45926.9625263458</v>
      </c>
      <c r="P9" s="7"/>
      <c r="Q9" s="2" t="n">
        <v>7</v>
      </c>
      <c r="R9" s="2" t="s">
        <v>33</v>
      </c>
      <c r="AD9" s="2" t="str">
        <f aca="false">IF(F8="","",IF(F8&gt;30,1,0))</f>
        <v/>
      </c>
      <c r="AE9" s="2" t="n">
        <v>7</v>
      </c>
      <c r="AF9" s="2" t="n">
        <v>4000</v>
      </c>
      <c r="AG9" s="2" t="s">
        <v>8</v>
      </c>
      <c r="AJ9" s="2" t="s">
        <v>34</v>
      </c>
      <c r="AO9" s="2" t="s">
        <v>10</v>
      </c>
      <c r="AQ9" s="2" t="n">
        <v>7</v>
      </c>
      <c r="AR9" s="2" t="s">
        <v>35</v>
      </c>
      <c r="AX9" s="2" t="n">
        <f aca="false">IF(AY9="","",1)</f>
        <v>1</v>
      </c>
      <c r="AY9" s="2" t="str">
        <f aca="false">IF(M20=0,"You still have phone a friend","")</f>
        <v>You still have phone a friend</v>
      </c>
      <c r="BB9" s="2" t="n">
        <f aca="false">IF(AY9="","0",1)</f>
        <v>1</v>
      </c>
      <c r="BG9" s="1" t="n">
        <v>7</v>
      </c>
      <c r="BH9" s="1" t="str">
        <f aca="false">IF(generator!T9="","",(generator!T9))</f>
        <v>C</v>
      </c>
      <c r="BI9" s="1" t="str">
        <f aca="false">IF(generator!U9="","",(generator!U9))</f>
        <v>Sylvestor Stalone</v>
      </c>
      <c r="BK9" s="1" t="s">
        <v>36</v>
      </c>
    </row>
    <row r="10" customFormat="false" ht="12.75" hidden="false" customHeight="false" outlineLevel="0" collapsed="false">
      <c r="C10" s="8" t="str">
        <f aca="false">IF(generator!B57="","",(generator!B57))</f>
        <v/>
      </c>
      <c r="D10" s="8"/>
      <c r="E10" s="8"/>
      <c r="M10" s="7" t="n">
        <v>10</v>
      </c>
      <c r="N10" s="7"/>
      <c r="O10" s="7" t="s">
        <v>37</v>
      </c>
      <c r="P10" s="7" t="n">
        <v>36826.624668287</v>
      </c>
      <c r="Q10" s="2" t="n">
        <v>8</v>
      </c>
      <c r="R10" s="2" t="s">
        <v>38</v>
      </c>
      <c r="AD10" s="2" t="str">
        <f aca="false">IF(F9="","",IF(F9&gt;30,1,0))</f>
        <v/>
      </c>
      <c r="AE10" s="2" t="n">
        <v>8</v>
      </c>
      <c r="AF10" s="2" t="n">
        <v>8000</v>
      </c>
      <c r="AG10" s="2" t="s">
        <v>39</v>
      </c>
      <c r="AJ10" s="2" t="s">
        <v>40</v>
      </c>
      <c r="AO10" s="2" t="s">
        <v>10</v>
      </c>
      <c r="AQ10" s="2" t="n">
        <v>8</v>
      </c>
      <c r="AR10" s="2" t="s">
        <v>41</v>
      </c>
      <c r="AX10" s="2" t="n">
        <f aca="false">IF(AY10="","",1)</f>
        <v>1</v>
      </c>
      <c r="AY10" s="2" t="str">
        <f aca="false">IF(M19=0,"You still have ask the audience","")</f>
        <v>You still have ask the audience</v>
      </c>
      <c r="BB10" s="2" t="n">
        <f aca="false">IF(AY10="","0",1)</f>
        <v>1</v>
      </c>
      <c r="BG10" s="1" t="n">
        <v>8</v>
      </c>
      <c r="BH10" s="1" t="str">
        <f aca="false">IF(generator!T10="","",(generator!T10))</f>
        <v>B</v>
      </c>
      <c r="BI10" s="1" t="str">
        <f aca="false">IF(generator!U10="","",(generator!U10))</f>
        <v>Radio telescope</v>
      </c>
      <c r="BK10" s="1" t="s">
        <v>42</v>
      </c>
    </row>
    <row r="11" customFormat="false" ht="12.75" hidden="false" customHeight="false" outlineLevel="0" collapsed="false">
      <c r="G11" s="13" t="str">
        <f aca="false">IF(M21=0,"Available","Used")</f>
        <v>Available</v>
      </c>
      <c r="M11" s="7" t="n">
        <v>11</v>
      </c>
      <c r="N11" s="7"/>
      <c r="O11" s="7" t="s">
        <v>43</v>
      </c>
      <c r="P11" s="7" t="n">
        <v>36825.9558655093</v>
      </c>
      <c r="Q11" s="2" t="n">
        <v>9</v>
      </c>
      <c r="R11" s="2" t="s">
        <v>44</v>
      </c>
      <c r="AD11" s="2" t="str">
        <f aca="false">IF(F10="","",IF(F10&gt;30,1,0))</f>
        <v/>
      </c>
      <c r="AE11" s="2" t="n">
        <v>9</v>
      </c>
      <c r="AF11" s="2" t="n">
        <v>16000</v>
      </c>
      <c r="AG11" s="2" t="s">
        <v>39</v>
      </c>
      <c r="AJ11" s="2" t="s">
        <v>45</v>
      </c>
      <c r="AO11" s="2" t="s">
        <v>10</v>
      </c>
      <c r="AQ11" s="2" t="n">
        <v>9</v>
      </c>
      <c r="AR11" s="2" t="s">
        <v>46</v>
      </c>
      <c r="AX11" s="2" t="n">
        <f aca="false">IF(AY11="","",1)</f>
        <v>1</v>
      </c>
      <c r="AY11" s="2" t="str">
        <f aca="false">IF(M21=0,"You still have ask the 50:50","")</f>
        <v>You still have ask the 50:50</v>
      </c>
      <c r="BB11" s="2" t="n">
        <f aca="false">IF(AY11="","0",1)</f>
        <v>1</v>
      </c>
      <c r="BG11" s="1" t="n">
        <v>9</v>
      </c>
      <c r="BH11" s="1" t="str">
        <f aca="false">IF(generator!T11="","",(generator!T11))</f>
        <v>A</v>
      </c>
      <c r="BI11" s="1" t="str">
        <f aca="false">IF(generator!U11="","",(generator!U11))</f>
        <v>A Few Good Men</v>
      </c>
      <c r="BK11" s="1" t="s">
        <v>47</v>
      </c>
    </row>
    <row r="12" customFormat="false" ht="12.75" hidden="false" customHeight="false" outlineLevel="0" collapsed="false">
      <c r="M12" s="7" t="n">
        <v>12</v>
      </c>
      <c r="N12" s="7"/>
      <c r="O12" s="7" t="s">
        <v>48</v>
      </c>
      <c r="P12" s="7" t="n">
        <f aca="false">SUM(P11-P10)*86400</f>
        <v>-57784.560000035</v>
      </c>
      <c r="Q12" s="2" t="n">
        <v>10</v>
      </c>
      <c r="R12" s="2" t="s">
        <v>49</v>
      </c>
      <c r="AD12" s="2" t="str">
        <f aca="false">IF(F11="","",IF(F11&gt;30,1,0))</f>
        <v/>
      </c>
      <c r="AE12" s="2" t="n">
        <v>10</v>
      </c>
      <c r="AF12" s="2" t="n">
        <v>32000</v>
      </c>
      <c r="AG12" s="2" t="s">
        <v>8</v>
      </c>
      <c r="AJ12" s="2" t="s">
        <v>50</v>
      </c>
      <c r="AO12" s="2" t="s">
        <v>10</v>
      </c>
      <c r="AQ12" s="2" t="n">
        <v>10</v>
      </c>
      <c r="AR12" s="2" t="s">
        <v>51</v>
      </c>
      <c r="AY12" s="2" t="n">
        <f aca="false">SUM(BB9+BB11)</f>
        <v>2</v>
      </c>
      <c r="AZ12" s="2" t="n">
        <f aca="false">SUM(BB10+BB11)</f>
        <v>2</v>
      </c>
      <c r="BA12" s="2" t="n">
        <f aca="false">SUM(BB9:BB10)</f>
        <v>2</v>
      </c>
      <c r="BG12" s="1" t="n">
        <v>10</v>
      </c>
      <c r="BH12" s="1" t="str">
        <f aca="false">IF(generator!T12="","",(generator!T12))</f>
        <v>D</v>
      </c>
      <c r="BI12" s="1" t="str">
        <f aca="false">IF(generator!U12="","",(generator!U12))</f>
        <v>Forty</v>
      </c>
      <c r="BK12" s="1" t="s">
        <v>52</v>
      </c>
    </row>
    <row r="13" customFormat="false" ht="12.75" hidden="false" customHeight="false" outlineLevel="0" collapsed="false">
      <c r="M13" s="7" t="n">
        <v>13</v>
      </c>
      <c r="N13" s="7"/>
      <c r="O13" s="7"/>
      <c r="P13" s="7" t="s">
        <v>53</v>
      </c>
      <c r="Q13" s="2" t="n">
        <v>11</v>
      </c>
      <c r="R13" s="2" t="s">
        <v>54</v>
      </c>
      <c r="AD13" s="2" t="str">
        <f aca="false">IF(F12="","",IF(F12&gt;30,1,0))</f>
        <v/>
      </c>
      <c r="AE13" s="2" t="n">
        <v>11</v>
      </c>
      <c r="AF13" s="2" t="n">
        <v>64000</v>
      </c>
      <c r="AG13" s="2" t="s">
        <v>39</v>
      </c>
      <c r="AJ13" s="2" t="s">
        <v>55</v>
      </c>
      <c r="AO13" s="2" t="s">
        <v>10</v>
      </c>
      <c r="AQ13" s="2" t="n">
        <v>11</v>
      </c>
      <c r="AR13" s="2" t="s">
        <v>56</v>
      </c>
      <c r="AX13" s="2" t="n">
        <f aca="false">IF(AX14&lt;1.001,1,IF(AX14&lt;2.002,2))</f>
        <v>1</v>
      </c>
      <c r="AY13" s="2" t="s">
        <v>57</v>
      </c>
      <c r="AZ13" s="2" t="s">
        <v>58</v>
      </c>
      <c r="BA13" s="2" t="s">
        <v>57</v>
      </c>
      <c r="BG13" s="1" t="n">
        <v>11</v>
      </c>
      <c r="BH13" s="1" t="str">
        <f aca="false">IF(generator!T13="","",(generator!T13))</f>
        <v>A</v>
      </c>
      <c r="BI13" s="1" t="str">
        <f aca="false">IF(generator!U13="","",(generator!U13))</f>
        <v>Six</v>
      </c>
      <c r="BK13" s="1" t="s">
        <v>59</v>
      </c>
    </row>
    <row r="14" customFormat="false" ht="12.75" hidden="false" customHeight="false" outlineLevel="0" collapsed="false">
      <c r="M14" s="7" t="n">
        <v>14</v>
      </c>
      <c r="N14" s="7"/>
      <c r="O14" s="7" t="n">
        <v>1</v>
      </c>
      <c r="P14" s="7" t="s">
        <v>60</v>
      </c>
      <c r="Q14" s="2" t="n">
        <v>12</v>
      </c>
      <c r="R14" s="2" t="s">
        <v>61</v>
      </c>
      <c r="AD14" s="2" t="str">
        <f aca="false">IF(F13="","",IF(F13&gt;30,1,0))</f>
        <v/>
      </c>
      <c r="AE14" s="2" t="n">
        <v>12</v>
      </c>
      <c r="AF14" s="2" t="n">
        <v>125000</v>
      </c>
      <c r="AG14" s="2" t="s">
        <v>8</v>
      </c>
      <c r="AJ14" s="2" t="s">
        <v>62</v>
      </c>
      <c r="AO14" s="2" t="s">
        <v>10</v>
      </c>
      <c r="AQ14" s="2" t="n">
        <v>12</v>
      </c>
      <c r="AR14" s="2" t="s">
        <v>63</v>
      </c>
      <c r="AX14" s="2" t="n">
        <f aca="true">RAND()*2</f>
        <v>0.400200408057757</v>
      </c>
      <c r="AY14" s="2" t="n">
        <v>5050</v>
      </c>
      <c r="AZ14" s="2" t="n">
        <v>5050</v>
      </c>
      <c r="BA14" s="2" t="s">
        <v>58</v>
      </c>
      <c r="BG14" s="1" t="n">
        <v>12</v>
      </c>
      <c r="BH14" s="1" t="str">
        <f aca="false">IF(generator!T14="","",(generator!T14))</f>
        <v>A</v>
      </c>
      <c r="BI14" s="1" t="str">
        <f aca="false">IF(generator!U14="","",(generator!U14))</f>
        <v>Manchester</v>
      </c>
      <c r="BK14" s="1" t="s">
        <v>64</v>
      </c>
    </row>
    <row r="15" customFormat="false" ht="12.75" hidden="false" customHeight="false" outlineLevel="0" collapsed="false">
      <c r="M15" s="7" t="n">
        <v>15</v>
      </c>
      <c r="N15" s="7"/>
      <c r="O15" s="7"/>
      <c r="P15" s="7" t="s">
        <v>65</v>
      </c>
      <c r="Q15" s="2" t="n">
        <v>13</v>
      </c>
      <c r="R15" s="2" t="s">
        <v>66</v>
      </c>
      <c r="AD15" s="2" t="str">
        <f aca="false">IF(F14="","",IF(F14&gt;30,1,0))</f>
        <v/>
      </c>
      <c r="AE15" s="2" t="n">
        <v>13</v>
      </c>
      <c r="AF15" s="2" t="n">
        <v>250000</v>
      </c>
      <c r="AG15" s="2" t="s">
        <v>39</v>
      </c>
      <c r="AJ15" s="2" t="s">
        <v>67</v>
      </c>
      <c r="AO15" s="2" t="s">
        <v>10</v>
      </c>
      <c r="AQ15" s="2" t="n">
        <v>13</v>
      </c>
      <c r="AR15" s="2" t="s">
        <v>68</v>
      </c>
      <c r="AX15" s="2" t="str">
        <f aca="false">IF(AY12=2,(AY15),IF(AZ12=2,(AZ15),IF(BA12=2,(BA15),"You still have 2 life lines in tact")))</f>
        <v>You still have phone a friend and 50:50</v>
      </c>
      <c r="AY15" s="2" t="s">
        <v>69</v>
      </c>
      <c r="AZ15" s="2" t="s">
        <v>70</v>
      </c>
      <c r="BA15" s="2" t="s">
        <v>71</v>
      </c>
      <c r="BG15" s="1" t="n">
        <v>13</v>
      </c>
      <c r="BH15" s="1" t="str">
        <f aca="false">IF(generator!T15="","",(generator!T15))</f>
        <v>B</v>
      </c>
      <c r="BI15" s="1" t="str">
        <f aca="false">IF(generator!U15="","",(generator!U15))</f>
        <v>Santa Fe </v>
      </c>
      <c r="BK15" s="1" t="s">
        <v>72</v>
      </c>
    </row>
    <row r="16" customFormat="false" ht="12.75" hidden="false" customHeight="false" outlineLevel="0" collapsed="false">
      <c r="G16" s="13" t="str">
        <f aca="false">IF(M20=0,"Available","Used")</f>
        <v>Available</v>
      </c>
      <c r="M16" s="7"/>
      <c r="N16" s="7"/>
      <c r="O16" s="7"/>
      <c r="P16" s="7" t="s">
        <v>73</v>
      </c>
      <c r="Q16" s="2" t="n">
        <v>14</v>
      </c>
      <c r="R16" s="2" t="s">
        <v>74</v>
      </c>
      <c r="AD16" s="2" t="str">
        <f aca="false">IF(F15="","",IF(F15&gt;30,1,0))</f>
        <v/>
      </c>
      <c r="AE16" s="2" t="n">
        <v>14</v>
      </c>
      <c r="AF16" s="2" t="n">
        <v>500000</v>
      </c>
      <c r="AG16" s="2" t="s">
        <v>8</v>
      </c>
      <c r="AJ16" s="2" t="s">
        <v>75</v>
      </c>
      <c r="AO16" s="2" t="s">
        <v>10</v>
      </c>
      <c r="AQ16" s="2" t="n">
        <v>14</v>
      </c>
      <c r="AR16" s="2" t="s">
        <v>76</v>
      </c>
      <c r="AX16" s="2" t="s">
        <v>77</v>
      </c>
      <c r="BG16" s="1" t="n">
        <v>14</v>
      </c>
      <c r="BH16" s="1" t="str">
        <f aca="false">IF(generator!T16="","",(generator!T16))</f>
        <v>B</v>
      </c>
      <c r="BI16" s="1" t="str">
        <f aca="false">IF(generator!U16="","",(generator!U16))</f>
        <v>Pony Express</v>
      </c>
      <c r="BK16" s="1" t="s">
        <v>78</v>
      </c>
    </row>
    <row r="17" customFormat="false" ht="12.75" hidden="false" customHeight="false" outlineLevel="0" collapsed="false">
      <c r="A17" s="15"/>
      <c r="B17" s="5" t="str">
        <f aca="false">IF(O2=1,(AU3),"")</f>
        <v>Question 1 of 15, worth £100</v>
      </c>
      <c r="C17" s="5"/>
      <c r="D17" s="5"/>
      <c r="M17" s="7"/>
      <c r="N17" s="7"/>
      <c r="O17" s="7" t="s">
        <v>79</v>
      </c>
      <c r="P17" s="7"/>
      <c r="Q17" s="2" t="n">
        <v>15</v>
      </c>
      <c r="R17" s="2" t="s">
        <v>80</v>
      </c>
      <c r="AD17" s="2" t="str">
        <f aca="false">IF(F16="","",IF(F16&gt;30,1,0))</f>
        <v/>
      </c>
      <c r="AE17" s="2" t="n">
        <v>15</v>
      </c>
      <c r="AF17" s="2" t="n">
        <v>1000000</v>
      </c>
      <c r="AG17" s="2" t="s">
        <v>39</v>
      </c>
      <c r="AJ17" s="2" t="s">
        <v>81</v>
      </c>
      <c r="AO17" s="2" t="s">
        <v>10</v>
      </c>
      <c r="AQ17" s="2" t="n">
        <v>15</v>
      </c>
      <c r="AR17" s="2" t="s">
        <v>82</v>
      </c>
      <c r="BG17" s="1" t="n">
        <v>15</v>
      </c>
      <c r="BH17" s="1" t="str">
        <f aca="false">IF(generator!T17="","",(generator!T17))</f>
        <v>B</v>
      </c>
      <c r="BI17" s="1" t="str">
        <f aca="false">IF(generator!U17="","",(generator!U17))</f>
        <v>Durham</v>
      </c>
      <c r="BK17" s="1" t="s">
        <v>83</v>
      </c>
    </row>
    <row r="18" customFormat="false" ht="6.75" hidden="false" customHeight="true" outlineLevel="0" collapsed="false">
      <c r="B18" s="10"/>
      <c r="C18" s="10"/>
      <c r="D18" s="10"/>
      <c r="E18" s="2" t="n">
        <f aca="false">IF($Q$21=2,"",IF(F18="","",1))</f>
        <v>1</v>
      </c>
      <c r="F18" s="2" t="str">
        <f aca="false">IF(generator!D55="","",IF(O3=1,(generator!D55),""))</f>
        <v>A</v>
      </c>
      <c r="G18" s="2" t="str">
        <f aca="false">IF(F18="","",(generator!D42))</f>
        <v>Microsoft</v>
      </c>
      <c r="M18" s="7" t="s">
        <v>84</v>
      </c>
      <c r="N18" s="7" t="s">
        <v>85</v>
      </c>
      <c r="O18" s="7"/>
      <c r="P18" s="7"/>
    </row>
    <row r="19" customFormat="false" ht="26.25" hidden="false" customHeight="true" outlineLevel="0" collapsed="false">
      <c r="B19" s="16" t="str">
        <f aca="false">IF(generator!C42="","",IF(O2=1,(generator!C42),""))</f>
        <v>Bill Gates is associated with which software company</v>
      </c>
      <c r="C19" s="16"/>
      <c r="D19" s="16"/>
      <c r="E19" s="2" t="n">
        <f aca="false">IF($Q$21=2,"",IF(F19="","",1))</f>
        <v>1</v>
      </c>
      <c r="F19" s="2" t="str">
        <f aca="false">IF(generator!E55="","",IF(O4=1,(generator!E55),""))</f>
        <v>B</v>
      </c>
      <c r="G19" s="2" t="str">
        <f aca="false">IF(F19="","",(generator!E42))</f>
        <v>Lotus</v>
      </c>
      <c r="M19" s="7" t="n">
        <v>0</v>
      </c>
      <c r="N19" s="7"/>
      <c r="O19" s="7" t="s">
        <v>86</v>
      </c>
      <c r="P19" s="7" t="n">
        <v>0</v>
      </c>
      <c r="Q19" s="2" t="n">
        <f aca="false">SUM(P17:P18)</f>
        <v>0</v>
      </c>
      <c r="AD19" s="2" t="str">
        <f aca="false">IF(Q19=2,(BK19),(AE19))</f>
        <v>This is your first question, your 15 questions away from a million</v>
      </c>
      <c r="AE19" s="2" t="str">
        <f aca="false">IF(Q24=10,(X3),IF(Q24=2,(AE21),IF(Q24=1,(AE21),"")))</f>
        <v>This is your first question, your 15 questions away from a million</v>
      </c>
      <c r="AF19" s="2" t="str">
        <f aca="false">IF(G1=1,(AG3),IF(G1=2,(AG4),IF(G1=3,(AG5),IF(G1=4,(AG6),IF(G1=5,(AG7),IF(G1=6,(AG8),IF(G1=7,(AG9),(AF20))))))))</f>
        <v>Is that your final answer</v>
      </c>
      <c r="AG19" s="2" t="str">
        <f aca="false">IF(G1=1,(AJ3),IF(G1=2,(AJ4),IF(G1=3,(AJ5),IF(G1=4,(AJ6),IF(G1=5,(AJ7),IF(G1=6,(AJ8),IF(G1=7,(AJ9),(AF20))))))))</f>
        <v>You will go home with nothing if your wrong</v>
      </c>
      <c r="AH19" s="2" t="str">
        <f aca="false">IF(G1=1,(AO3),IF(G1=2,(AO4),IF(G1=3,(AO5),IF(G1=4,(AO6),IF(G1=5,(AO7),IF(G1=6,(AO8),IF(G1=7,(AO9),(AH20))))))))</f>
        <v>That’s your Final, Final Answer</v>
      </c>
      <c r="BK19" s="1" t="str">
        <f aca="false">IF(G1=1,(BK3),IF(G1=2,(BK4),IF(G1=3,(BK5),IF(G1=4,(BK6),IF(G1=5,(BK7),IF(G1=6,(BK8),IF(G1=7,(BK9),(BK20))))))))</f>
        <v>Im sorry, you were wong, the correct answer was</v>
      </c>
    </row>
    <row r="20" customFormat="false" ht="9" hidden="false" customHeight="true" outlineLevel="0" collapsed="false">
      <c r="E20" s="2" t="n">
        <f aca="false">IF($Q$21=2,"",IF(F20="","",1))</f>
        <v>1</v>
      </c>
      <c r="F20" s="2" t="str">
        <f aca="false">IF(generator!F55="","",IF(O5=1,(generator!F55),""))</f>
        <v>C</v>
      </c>
      <c r="G20" s="2" t="str">
        <f aca="false">IF(F20="","",(generator!F42))</f>
        <v>MicroMedia</v>
      </c>
      <c r="M20" s="7" t="n">
        <v>0</v>
      </c>
      <c r="N20" s="7"/>
      <c r="O20" s="7" t="s">
        <v>87</v>
      </c>
      <c r="P20" s="7" t="n">
        <v>0</v>
      </c>
      <c r="Q20" s="2" t="str">
        <f aca="false">IF(O16=1,(P23),"")</f>
        <v/>
      </c>
      <c r="AF20" s="2" t="str">
        <f aca="false">IF(G1=8,(AG10),IF(G1=9,(AG11),IF(G1=10,(AG12),IF(G1=11,(AG13),IF(G1=12,(AG14),IF(G1=13,(AG15),IF(G1=14,(AG16),IF(G1=15,(AG20),""))))))))</f>
        <v/>
      </c>
      <c r="AG20" s="2" t="str">
        <f aca="false">IF(G1=8,(AJ10),IF(G1=9,(AJ11),IF(G1=10,(AJ12),IF(G1=11,(AJ13),IF(G1=12,(AJ14),IF(G1=13,(AJ15),IF(G1=14,(AJ16),IF(G1=15,(AJ20),""))))))))</f>
        <v/>
      </c>
      <c r="AH20" s="2" t="str">
        <f aca="false">IF(G1=8,(AO10),IF(G1=9,(AO11),IF(G1=10,(AO12),IF(G1=11,(AO13),IF(G1=12,(AO14),IF(G1=13,(AO15),IF(G1=14,(AO16),IF(G1=15,(AO20),""))))))))</f>
        <v/>
      </c>
      <c r="BK20" s="1" t="str">
        <f aca="false">IF(G1=8,(BK10),IF(G1=9,(BK11),IF(G1=10,(BK12),IF(G1=11,(BK13),IF(G1=12,(BK14),IF(G1=13,(BK15),IF(G1=14,(BK16),IF(G1=15,(BK20),""))))))))</f>
        <v/>
      </c>
    </row>
    <row r="21" customFormat="false" ht="12" hidden="false" customHeight="true" outlineLevel="0" collapsed="false">
      <c r="B21" s="17" t="str">
        <f aca="false">IF(G18="","",IF(O3=1,(G18),""))</f>
        <v>Microsoft</v>
      </c>
      <c r="C21" s="17"/>
      <c r="D21" s="17" t="str">
        <f aca="false">IF(G19="","",IF(O4=1,(G19),""))</f>
        <v>Lotus</v>
      </c>
      <c r="E21" s="2" t="n">
        <f aca="false">IF($Q$21=2,"",IF(F21="","",1))</f>
        <v>1</v>
      </c>
      <c r="F21" s="2" t="str">
        <f aca="false">IF(generator!G55="","",IF(O6=1,(generator!G55),""))</f>
        <v>D</v>
      </c>
      <c r="G21" s="2" t="str">
        <f aca="false">IF(F21="","",(generator!G42))</f>
        <v>Netscape</v>
      </c>
      <c r="M21" s="7" t="n">
        <v>0</v>
      </c>
      <c r="N21" s="7"/>
      <c r="O21" s="7" t="n">
        <v>5050</v>
      </c>
      <c r="P21" s="7" t="n">
        <v>0</v>
      </c>
      <c r="Q21" s="2" t="str">
        <f aca="false">IF(Q20="","",IF(Q23=Q20,1,2))</f>
        <v/>
      </c>
      <c r="AE21" s="2" t="str">
        <f aca="false">IF(Q19=0,(AF19),IF(Q19=1,(AG19),IF(Q19=2,(AH19))))</f>
        <v>Is that your final answer</v>
      </c>
    </row>
    <row r="22" customFormat="false" ht="6.75" hidden="false" customHeight="true" outlineLevel="0" collapsed="false">
      <c r="B22" s="17"/>
      <c r="C22" s="17"/>
      <c r="D22" s="17"/>
      <c r="E22" s="18"/>
      <c r="F22" s="10"/>
      <c r="G22" s="10"/>
      <c r="M22" s="7" t="n">
        <f aca="false">SUM(M19:M21)</f>
        <v>0</v>
      </c>
      <c r="N22" s="7"/>
      <c r="O22" s="7" t="s">
        <v>88</v>
      </c>
      <c r="P22" s="7"/>
    </row>
    <row r="23" customFormat="false" ht="12.75" hidden="false" customHeight="false" outlineLevel="0" collapsed="false">
      <c r="B23" s="17" t="str">
        <f aca="false">IF(G20="","",IF(O5=1,(G20),""))</f>
        <v>MicroMedia</v>
      </c>
      <c r="C23" s="17"/>
      <c r="D23" s="17" t="str">
        <f aca="false">IF(G21="","",IF(O6=1,(G21),""))</f>
        <v>Netscape</v>
      </c>
      <c r="E23" s="18"/>
      <c r="F23" s="10"/>
      <c r="G23" s="10"/>
      <c r="M23" s="7" t="n">
        <f aca="false">SUM(3-M22)</f>
        <v>3</v>
      </c>
      <c r="N23" s="7"/>
      <c r="O23" s="7" t="s">
        <v>89</v>
      </c>
      <c r="P23" s="7"/>
      <c r="Q23" s="2" t="str">
        <f aca="false">IF(BF4="","",(BF4))</f>
        <v>A</v>
      </c>
    </row>
    <row r="24" customFormat="false" ht="12.75" hidden="false" customHeight="false" outlineLevel="0" collapsed="false">
      <c r="M24" s="7"/>
      <c r="N24" s="7"/>
      <c r="O24" s="7"/>
      <c r="P24" s="7"/>
      <c r="Q24" s="2" t="n">
        <f aca="false">IF(P23="",10,IF(P23=Q23,1,2))</f>
        <v>10</v>
      </c>
      <c r="R24" s="2" t="n">
        <f aca="false">IF(G1&lt;5.1,(Q24),IF(G1&gt;5.1,2))</f>
        <v>10</v>
      </c>
    </row>
    <row r="25" customFormat="false" ht="12.75" hidden="false" customHeight="false" outlineLevel="0" collapsed="false">
      <c r="M25" s="7"/>
      <c r="N25" s="7"/>
      <c r="O25" s="7"/>
      <c r="P25" s="7"/>
    </row>
    <row r="54" customFormat="false" ht="12.75" hidden="false" customHeight="false" outlineLevel="0" collapsed="false">
      <c r="D54" s="1" t="n">
        <v>1</v>
      </c>
    </row>
  </sheetData>
  <sheetProtection sheet="true" password="cc43" objects="true" scenarios="true"/>
  <mergeCells count="7">
    <mergeCell ref="I2:L2"/>
    <mergeCell ref="I3:L4"/>
    <mergeCell ref="C6:E7"/>
    <mergeCell ref="C8:E9"/>
    <mergeCell ref="C10:E10"/>
    <mergeCell ref="B17:D17"/>
    <mergeCell ref="B19:D19"/>
  </mergeCells>
  <conditionalFormatting sqref="G7 G11 G16">
    <cfRule type="cellIs" priority="2" operator="equal" aboveAverage="0" equalAverage="0" bottom="0" percent="0" rank="0" text="" dxfId="0">
      <formula>"Used"</formula>
    </cfRule>
  </conditionalFormatting>
  <conditionalFormatting sqref="C6:E9">
    <cfRule type="cellIs" priority="3" operator="equal" aboveAverage="0" equalAverage="0" bottom="0" percent="0" rank="0" text="" dxfId="1">
      <formula>FALSE()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K91" colorId="64" zoomScale="100" zoomScaleNormal="100" zoomScalePageLayoutView="100" workbookViewId="0">
      <selection pane="topLeft" activeCell="Q103" activeCellId="0" sqref="Q1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4" min="4" style="0" width="20.28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s">
        <v>1321</v>
      </c>
      <c r="B1" s="0" t="n">
        <v>0</v>
      </c>
      <c r="C1" s="0" t="n">
        <f aca="false">SUM(C2:C101)</f>
        <v>41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1322</v>
      </c>
      <c r="E2" s="0" t="s">
        <v>364</v>
      </c>
      <c r="F2" s="0" t="s">
        <v>1323</v>
      </c>
      <c r="G2" s="0" t="s">
        <v>1324</v>
      </c>
      <c r="H2" s="0" t="s">
        <v>1325</v>
      </c>
      <c r="I2" s="38" t="s">
        <v>21</v>
      </c>
      <c r="J2" s="0" t="s">
        <v>5</v>
      </c>
      <c r="K2" s="0" t="s">
        <v>21</v>
      </c>
      <c r="L2" s="0" t="n">
        <v>5</v>
      </c>
      <c r="M2" s="0" t="n">
        <v>7</v>
      </c>
      <c r="N2" s="0" t="n">
        <v>0</v>
      </c>
      <c r="O2" s="0" t="n">
        <v>88</v>
      </c>
      <c r="P2" s="0" t="s">
        <v>1326</v>
      </c>
      <c r="Q2" s="0" t="n">
        <v>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1327</v>
      </c>
      <c r="E3" s="0" t="s">
        <v>1328</v>
      </c>
      <c r="F3" s="0" t="s">
        <v>1329</v>
      </c>
      <c r="G3" s="0" t="s">
        <v>1330</v>
      </c>
      <c r="H3" s="0" t="s">
        <v>1331</v>
      </c>
      <c r="I3" s="38" t="s">
        <v>15</v>
      </c>
      <c r="J3" s="0" t="s">
        <v>5</v>
      </c>
      <c r="K3" s="0" t="s">
        <v>15</v>
      </c>
      <c r="L3" s="0" t="n">
        <v>3</v>
      </c>
      <c r="M3" s="0" t="n">
        <v>67</v>
      </c>
      <c r="N3" s="0" t="n">
        <v>18</v>
      </c>
      <c r="O3" s="0" t="n">
        <v>12</v>
      </c>
      <c r="P3" s="0" t="s">
        <v>1332</v>
      </c>
      <c r="Q3" s="0" t="n">
        <v>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1333</v>
      </c>
      <c r="E4" s="0" t="s">
        <v>1334</v>
      </c>
      <c r="F4" s="0" t="s">
        <v>1335</v>
      </c>
      <c r="G4" s="0" t="s">
        <v>1336</v>
      </c>
      <c r="H4" s="0" t="s">
        <v>1337</v>
      </c>
      <c r="I4" s="38" t="s">
        <v>18</v>
      </c>
      <c r="J4" s="0" t="s">
        <v>18</v>
      </c>
      <c r="K4" s="0" t="s">
        <v>21</v>
      </c>
      <c r="L4" s="0" t="n">
        <v>1</v>
      </c>
      <c r="M4" s="0" t="n">
        <v>0</v>
      </c>
      <c r="N4" s="0" t="n">
        <v>97</v>
      </c>
      <c r="O4" s="0" t="n">
        <v>2</v>
      </c>
      <c r="P4" s="0" t="s">
        <v>1336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1338</v>
      </c>
      <c r="E5" s="0" t="s">
        <v>1339</v>
      </c>
      <c r="F5" s="0" t="s">
        <v>1340</v>
      </c>
      <c r="G5" s="0" t="s">
        <v>1341</v>
      </c>
      <c r="H5" s="0" t="s">
        <v>1342</v>
      </c>
      <c r="I5" s="38" t="s">
        <v>15</v>
      </c>
      <c r="J5" s="0" t="s">
        <v>5</v>
      </c>
      <c r="K5" s="0" t="s">
        <v>15</v>
      </c>
      <c r="L5" s="0" t="n">
        <v>31</v>
      </c>
      <c r="M5" s="0" t="n">
        <v>36</v>
      </c>
      <c r="N5" s="0" t="n">
        <v>5</v>
      </c>
      <c r="O5" s="0" t="n">
        <v>28</v>
      </c>
      <c r="P5" s="0" t="s">
        <v>1343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1344</v>
      </c>
      <c r="E6" s="0" t="s">
        <v>1345</v>
      </c>
      <c r="F6" s="0" t="s">
        <v>1346</v>
      </c>
      <c r="G6" s="0" t="s">
        <v>1347</v>
      </c>
      <c r="H6" s="0" t="s">
        <v>1348</v>
      </c>
      <c r="I6" s="38" t="s">
        <v>15</v>
      </c>
      <c r="J6" s="0" t="s">
        <v>15</v>
      </c>
      <c r="K6" s="0" t="s">
        <v>21</v>
      </c>
      <c r="L6" s="0" t="n">
        <v>4</v>
      </c>
      <c r="M6" s="0" t="n">
        <v>47</v>
      </c>
      <c r="N6" s="0" t="n">
        <v>22</v>
      </c>
      <c r="O6" s="0" t="n">
        <v>27</v>
      </c>
      <c r="P6" s="0" t="s">
        <v>1349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1350</v>
      </c>
      <c r="E7" s="0" t="s">
        <v>1351</v>
      </c>
      <c r="F7" s="0" t="s">
        <v>1352</v>
      </c>
      <c r="G7" s="0" t="s">
        <v>1353</v>
      </c>
      <c r="H7" s="0" t="s">
        <v>1354</v>
      </c>
      <c r="I7" s="38" t="s">
        <v>15</v>
      </c>
      <c r="J7" s="0" t="s">
        <v>15</v>
      </c>
      <c r="K7" s="0" t="s">
        <v>18</v>
      </c>
      <c r="L7" s="0" t="n">
        <v>0</v>
      </c>
      <c r="M7" s="0" t="n">
        <v>74</v>
      </c>
      <c r="N7" s="0" t="n">
        <v>24</v>
      </c>
      <c r="O7" s="0" t="n">
        <v>2</v>
      </c>
      <c r="P7" s="0" t="s">
        <v>1355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1356</v>
      </c>
      <c r="E8" s="0" t="s">
        <v>1357</v>
      </c>
      <c r="F8" s="0" t="s">
        <v>1358</v>
      </c>
      <c r="G8" s="0" t="s">
        <v>1359</v>
      </c>
      <c r="H8" s="0" t="s">
        <v>1360</v>
      </c>
      <c r="I8" s="38" t="s">
        <v>15</v>
      </c>
      <c r="J8" s="0" t="s">
        <v>5</v>
      </c>
      <c r="K8" s="0" t="s">
        <v>15</v>
      </c>
      <c r="L8" s="0" t="n">
        <v>7</v>
      </c>
      <c r="M8" s="0" t="n">
        <v>81</v>
      </c>
      <c r="N8" s="0" t="n">
        <v>8</v>
      </c>
      <c r="O8" s="0" t="n">
        <v>4</v>
      </c>
      <c r="P8" s="0" t="s">
        <v>1361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1362</v>
      </c>
      <c r="E9" s="0" t="s">
        <v>1363</v>
      </c>
      <c r="F9" s="0" t="s">
        <v>1364</v>
      </c>
      <c r="G9" s="0" t="s">
        <v>1365</v>
      </c>
      <c r="H9" s="0" t="s">
        <v>1366</v>
      </c>
      <c r="I9" s="38" t="s">
        <v>18</v>
      </c>
      <c r="J9" s="0" t="s">
        <v>5</v>
      </c>
      <c r="K9" s="0" t="s">
        <v>18</v>
      </c>
      <c r="L9" s="0" t="n">
        <v>41</v>
      </c>
      <c r="M9" s="0" t="n">
        <v>12</v>
      </c>
      <c r="N9" s="0" t="n">
        <v>37</v>
      </c>
      <c r="O9" s="0" t="n">
        <v>10</v>
      </c>
      <c r="P9" s="0" t="s">
        <v>1367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1368</v>
      </c>
      <c r="E10" s="0" t="s">
        <v>490</v>
      </c>
      <c r="F10" s="0" t="s">
        <v>1369</v>
      </c>
      <c r="G10" s="0" t="s">
        <v>492</v>
      </c>
      <c r="H10" s="0" t="s">
        <v>1370</v>
      </c>
      <c r="I10" s="38" t="s">
        <v>21</v>
      </c>
      <c r="J10" s="0" t="s">
        <v>15</v>
      </c>
      <c r="K10" s="0" t="s">
        <v>21</v>
      </c>
      <c r="L10" s="0" t="n">
        <v>0</v>
      </c>
      <c r="M10" s="0" t="n">
        <v>12</v>
      </c>
      <c r="N10" s="0" t="n">
        <v>1</v>
      </c>
      <c r="O10" s="0" t="n">
        <v>87</v>
      </c>
      <c r="P10" s="0" t="s">
        <v>1370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1371</v>
      </c>
      <c r="E11" s="0" t="s">
        <v>1372</v>
      </c>
      <c r="F11" s="0" t="s">
        <v>1373</v>
      </c>
      <c r="G11" s="0" t="s">
        <v>1374</v>
      </c>
      <c r="H11" s="0" t="s">
        <v>1375</v>
      </c>
      <c r="I11" s="38" t="s">
        <v>5</v>
      </c>
      <c r="J11" s="0" t="s">
        <v>5</v>
      </c>
      <c r="K11" s="0" t="s">
        <v>15</v>
      </c>
      <c r="L11" s="0" t="n">
        <v>39</v>
      </c>
      <c r="M11" s="0" t="n">
        <v>9</v>
      </c>
      <c r="N11" s="0" t="n">
        <v>12</v>
      </c>
      <c r="O11" s="0" t="n">
        <v>40</v>
      </c>
      <c r="P11" s="0" t="s">
        <v>1343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1376</v>
      </c>
      <c r="E12" s="0" t="s">
        <v>1377</v>
      </c>
      <c r="F12" s="0" t="s">
        <v>1378</v>
      </c>
      <c r="G12" s="0" t="s">
        <v>1379</v>
      </c>
      <c r="H12" s="0" t="s">
        <v>1380</v>
      </c>
      <c r="I12" s="38" t="s">
        <v>15</v>
      </c>
      <c r="J12" s="0" t="s">
        <v>18</v>
      </c>
      <c r="K12" s="0" t="s">
        <v>18</v>
      </c>
      <c r="L12" s="0" t="n">
        <v>8</v>
      </c>
      <c r="M12" s="0" t="n">
        <v>42</v>
      </c>
      <c r="N12" s="0" t="n">
        <v>14</v>
      </c>
      <c r="O12" s="0" t="n">
        <v>36</v>
      </c>
      <c r="P12" s="0" t="s">
        <v>1381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1382</v>
      </c>
      <c r="E13" s="0" t="s">
        <v>1383</v>
      </c>
      <c r="F13" s="0" t="s">
        <v>1384</v>
      </c>
      <c r="G13" s="0" t="s">
        <v>1088</v>
      </c>
      <c r="H13" s="0" t="s">
        <v>1385</v>
      </c>
      <c r="I13" s="38" t="s">
        <v>5</v>
      </c>
      <c r="J13" s="0" t="s">
        <v>5</v>
      </c>
      <c r="K13" s="0" t="s">
        <v>21</v>
      </c>
      <c r="L13" s="0" t="n">
        <v>89</v>
      </c>
      <c r="M13" s="0" t="n">
        <v>7</v>
      </c>
      <c r="N13" s="0" t="n">
        <v>3</v>
      </c>
      <c r="O13" s="0" t="n">
        <v>1</v>
      </c>
      <c r="P13" s="0" t="s">
        <v>1386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1387</v>
      </c>
      <c r="E14" s="0" t="n">
        <v>10</v>
      </c>
      <c r="F14" s="0" t="n">
        <v>100</v>
      </c>
      <c r="G14" s="0" t="n">
        <v>1000</v>
      </c>
      <c r="H14" s="41" t="n">
        <v>10000</v>
      </c>
      <c r="I14" s="38" t="s">
        <v>18</v>
      </c>
      <c r="J14" s="0" t="s">
        <v>18</v>
      </c>
      <c r="K14" s="0" t="s">
        <v>21</v>
      </c>
      <c r="L14" s="0" t="n">
        <v>2</v>
      </c>
      <c r="M14" s="0" t="n">
        <v>3</v>
      </c>
      <c r="N14" s="0" t="n">
        <v>87</v>
      </c>
      <c r="O14" s="0" t="n">
        <v>8</v>
      </c>
      <c r="P14" s="0" t="s">
        <v>1388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1389</v>
      </c>
      <c r="E15" s="0" t="s">
        <v>1390</v>
      </c>
      <c r="F15" s="0" t="s">
        <v>1391</v>
      </c>
      <c r="G15" s="0" t="s">
        <v>1392</v>
      </c>
      <c r="H15" s="0" t="s">
        <v>1393</v>
      </c>
      <c r="I15" s="38" t="s">
        <v>21</v>
      </c>
      <c r="J15" s="0" t="s">
        <v>15</v>
      </c>
      <c r="K15" s="0" t="s">
        <v>21</v>
      </c>
      <c r="L15" s="0" t="n">
        <v>8</v>
      </c>
      <c r="M15" s="0" t="n">
        <v>45</v>
      </c>
      <c r="N15" s="0" t="n">
        <v>3</v>
      </c>
      <c r="O15" s="0" t="n">
        <v>44</v>
      </c>
      <c r="P15" s="0" t="s">
        <v>1394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1395</v>
      </c>
      <c r="E16" s="0" t="s">
        <v>1396</v>
      </c>
      <c r="F16" s="0" t="s">
        <v>1397</v>
      </c>
      <c r="G16" s="0" t="s">
        <v>1398</v>
      </c>
      <c r="H16" s="0" t="s">
        <v>437</v>
      </c>
      <c r="I16" s="38" t="s">
        <v>15</v>
      </c>
      <c r="J16" s="0" t="s">
        <v>5</v>
      </c>
      <c r="K16" s="0" t="s">
        <v>15</v>
      </c>
      <c r="L16" s="0" t="n">
        <v>37</v>
      </c>
      <c r="M16" s="0" t="n">
        <v>52</v>
      </c>
      <c r="N16" s="0" t="n">
        <v>1</v>
      </c>
      <c r="O16" s="0" t="n">
        <v>10</v>
      </c>
      <c r="P16" s="0" t="s">
        <v>1399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1400</v>
      </c>
      <c r="E17" s="0" t="s">
        <v>395</v>
      </c>
      <c r="F17" s="0" t="s">
        <v>396</v>
      </c>
      <c r="G17" s="0" t="s">
        <v>154</v>
      </c>
      <c r="H17" s="0" t="s">
        <v>121</v>
      </c>
      <c r="I17" s="38" t="s">
        <v>21</v>
      </c>
      <c r="J17" s="0" t="s">
        <v>5</v>
      </c>
      <c r="K17" s="0" t="s">
        <v>21</v>
      </c>
      <c r="L17" s="0" t="n">
        <v>3</v>
      </c>
      <c r="M17" s="0" t="n">
        <v>22</v>
      </c>
      <c r="N17" s="0" t="n">
        <v>1</v>
      </c>
      <c r="O17" s="0" t="n">
        <v>74</v>
      </c>
      <c r="P17" s="0" t="s">
        <v>1401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1402</v>
      </c>
      <c r="E18" s="0" t="s">
        <v>1403</v>
      </c>
      <c r="F18" s="0" t="s">
        <v>1404</v>
      </c>
      <c r="G18" s="0" t="s">
        <v>1208</v>
      </c>
      <c r="H18" s="0" t="s">
        <v>1405</v>
      </c>
      <c r="I18" s="38" t="s">
        <v>5</v>
      </c>
      <c r="J18" s="0" t="s">
        <v>5</v>
      </c>
      <c r="K18" s="0" t="s">
        <v>21</v>
      </c>
      <c r="L18" s="0" t="n">
        <v>76</v>
      </c>
      <c r="M18" s="0" t="n">
        <v>2</v>
      </c>
      <c r="N18" s="0" t="n">
        <v>14</v>
      </c>
      <c r="O18" s="0" t="n">
        <v>8</v>
      </c>
      <c r="P18" s="0" t="s">
        <v>1406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1407</v>
      </c>
      <c r="E19" s="0" t="s">
        <v>1408</v>
      </c>
      <c r="F19" s="0" t="s">
        <v>1409</v>
      </c>
      <c r="G19" s="0" t="s">
        <v>1410</v>
      </c>
      <c r="H19" s="0" t="s">
        <v>1411</v>
      </c>
      <c r="I19" s="38" t="s">
        <v>15</v>
      </c>
      <c r="J19" s="0" t="s">
        <v>15</v>
      </c>
      <c r="K19" s="0" t="s">
        <v>18</v>
      </c>
      <c r="L19" s="0" t="n">
        <v>13</v>
      </c>
      <c r="M19" s="0" t="n">
        <v>68</v>
      </c>
      <c r="N19" s="0" t="n">
        <v>14</v>
      </c>
      <c r="O19" s="0" t="n">
        <v>5</v>
      </c>
      <c r="P19" s="0" t="s">
        <v>1412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n">
        <f aca="false">IF(D20="","",1)</f>
        <v>1</v>
      </c>
      <c r="D20" s="0" t="s">
        <v>1413</v>
      </c>
      <c r="E20" s="0" t="s">
        <v>1414</v>
      </c>
      <c r="F20" s="0" t="s">
        <v>1415</v>
      </c>
      <c r="G20" s="0" t="s">
        <v>1416</v>
      </c>
      <c r="H20" s="0" t="s">
        <v>1417</v>
      </c>
      <c r="I20" s="38" t="s">
        <v>5</v>
      </c>
      <c r="J20" s="0" t="s">
        <v>5</v>
      </c>
      <c r="K20" s="0" t="s">
        <v>21</v>
      </c>
      <c r="L20" s="0" t="n">
        <v>42</v>
      </c>
      <c r="M20" s="0" t="n">
        <v>21</v>
      </c>
      <c r="N20" s="0" t="n">
        <v>12</v>
      </c>
      <c r="O20" s="0" t="n">
        <v>25</v>
      </c>
      <c r="P20" s="0" t="s">
        <v>1418</v>
      </c>
      <c r="R20" s="0" t="n">
        <f aca="false">SUM(L20:O20)</f>
        <v>100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n">
        <f aca="false">IF(D21="","",1)</f>
        <v>1</v>
      </c>
      <c r="D21" s="0" t="s">
        <v>1419</v>
      </c>
      <c r="E21" s="0" t="s">
        <v>1420</v>
      </c>
      <c r="F21" s="0" t="s">
        <v>329</v>
      </c>
      <c r="G21" s="0" t="s">
        <v>1421</v>
      </c>
      <c r="H21" s="0" t="s">
        <v>1422</v>
      </c>
      <c r="I21" s="38" t="s">
        <v>21</v>
      </c>
      <c r="J21" s="0" t="s">
        <v>5</v>
      </c>
      <c r="K21" s="0" t="s">
        <v>21</v>
      </c>
      <c r="L21" s="0" t="n">
        <v>5</v>
      </c>
      <c r="M21" s="0" t="n">
        <v>14</v>
      </c>
      <c r="N21" s="0" t="n">
        <v>2</v>
      </c>
      <c r="O21" s="0" t="n">
        <v>79</v>
      </c>
      <c r="P21" s="0" t="s">
        <v>1423</v>
      </c>
      <c r="R21" s="0" t="n">
        <f aca="false">SUM(L21:O21)</f>
        <v>100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n">
        <f aca="false">IF(D22="","",1)</f>
        <v>1</v>
      </c>
      <c r="D22" s="0" t="s">
        <v>1424</v>
      </c>
      <c r="E22" s="0" t="s">
        <v>1425</v>
      </c>
      <c r="F22" s="0" t="s">
        <v>1426</v>
      </c>
      <c r="G22" s="0" t="s">
        <v>1427</v>
      </c>
      <c r="H22" s="0" t="s">
        <v>1428</v>
      </c>
      <c r="I22" s="38" t="s">
        <v>21</v>
      </c>
      <c r="J22" s="0" t="s">
        <v>18</v>
      </c>
      <c r="K22" s="0" t="s">
        <v>21</v>
      </c>
      <c r="L22" s="0" t="n">
        <v>2</v>
      </c>
      <c r="M22" s="0" t="n">
        <v>0</v>
      </c>
      <c r="N22" s="0" t="n">
        <v>24</v>
      </c>
      <c r="O22" s="0" t="n">
        <v>74</v>
      </c>
      <c r="P22" s="0" t="s">
        <v>1429</v>
      </c>
      <c r="R22" s="0" t="n">
        <f aca="false">SUM(L22:O22)</f>
        <v>100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n">
        <f aca="false">IF(D23="","",1)</f>
        <v>1</v>
      </c>
      <c r="D23" s="0" t="s">
        <v>1430</v>
      </c>
      <c r="E23" s="0" t="s">
        <v>1431</v>
      </c>
      <c r="F23" s="0" t="s">
        <v>1432</v>
      </c>
      <c r="G23" s="0" t="s">
        <v>1433</v>
      </c>
      <c r="H23" s="0" t="s">
        <v>1434</v>
      </c>
      <c r="I23" s="38" t="s">
        <v>5</v>
      </c>
      <c r="J23" s="0" t="s">
        <v>5</v>
      </c>
      <c r="K23" s="0" t="s">
        <v>18</v>
      </c>
      <c r="L23" s="0" t="n">
        <v>92</v>
      </c>
      <c r="M23" s="0" t="n">
        <v>5</v>
      </c>
      <c r="N23" s="0" t="n">
        <v>2</v>
      </c>
      <c r="O23" s="0" t="n">
        <v>1</v>
      </c>
      <c r="P23" s="0" t="s">
        <v>1435</v>
      </c>
      <c r="R23" s="0" t="n">
        <f aca="false">SUM(L23:O23)</f>
        <v>100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n">
        <f aca="false">IF(D24="","",1)</f>
        <v>1</v>
      </c>
      <c r="D24" s="0" t="s">
        <v>1436</v>
      </c>
      <c r="E24" s="0" t="s">
        <v>1437</v>
      </c>
      <c r="F24" s="0" t="s">
        <v>1438</v>
      </c>
      <c r="G24" s="0" t="s">
        <v>1439</v>
      </c>
      <c r="H24" s="0" t="s">
        <v>1440</v>
      </c>
      <c r="I24" s="38" t="s">
        <v>21</v>
      </c>
      <c r="J24" s="0" t="s">
        <v>18</v>
      </c>
      <c r="K24" s="0" t="s">
        <v>21</v>
      </c>
      <c r="L24" s="0" t="n">
        <v>1</v>
      </c>
      <c r="M24" s="0" t="n">
        <v>24</v>
      </c>
      <c r="N24" s="0" t="n">
        <v>5</v>
      </c>
      <c r="O24" s="0" t="n">
        <v>70</v>
      </c>
      <c r="P24" s="0" t="s">
        <v>1441</v>
      </c>
      <c r="R24" s="0" t="n">
        <f aca="false">SUM(L24:O24)</f>
        <v>100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n">
        <f aca="false">IF(D25="","",1)</f>
        <v>1</v>
      </c>
      <c r="D25" s="0" t="s">
        <v>1442</v>
      </c>
      <c r="E25" s="0" t="s">
        <v>1443</v>
      </c>
      <c r="F25" s="0" t="s">
        <v>1444</v>
      </c>
      <c r="G25" s="0" t="s">
        <v>1445</v>
      </c>
      <c r="H25" s="0" t="s">
        <v>1446</v>
      </c>
      <c r="I25" s="38" t="s">
        <v>18</v>
      </c>
      <c r="J25" s="0" t="s">
        <v>5</v>
      </c>
      <c r="K25" s="0" t="s">
        <v>18</v>
      </c>
      <c r="L25" s="0" t="n">
        <v>2</v>
      </c>
      <c r="M25" s="0" t="n">
        <v>4</v>
      </c>
      <c r="N25" s="0" t="n">
        <v>91</v>
      </c>
      <c r="O25" s="0" t="n">
        <v>3</v>
      </c>
      <c r="P25" s="0" t="s">
        <v>1447</v>
      </c>
      <c r="R25" s="0" t="n">
        <f aca="false">SUM(L25:O25)</f>
        <v>100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n">
        <f aca="false">IF(D26="","",1)</f>
        <v>1</v>
      </c>
      <c r="D26" s="0" t="s">
        <v>1448</v>
      </c>
      <c r="E26" s="0" t="s">
        <v>1449</v>
      </c>
      <c r="F26" s="0" t="s">
        <v>1450</v>
      </c>
      <c r="G26" s="0" t="s">
        <v>1451</v>
      </c>
      <c r="H26" s="0" t="s">
        <v>1452</v>
      </c>
      <c r="I26" s="38" t="s">
        <v>5</v>
      </c>
      <c r="J26" s="0" t="s">
        <v>5</v>
      </c>
      <c r="K26" s="0" t="s">
        <v>21</v>
      </c>
      <c r="L26" s="0" t="n">
        <v>81</v>
      </c>
      <c r="M26" s="0" t="n">
        <v>2</v>
      </c>
      <c r="N26" s="0" t="n">
        <v>1</v>
      </c>
      <c r="O26" s="0" t="n">
        <v>16</v>
      </c>
      <c r="P26" s="0" t="s">
        <v>1453</v>
      </c>
      <c r="R26" s="0" t="n">
        <f aca="false">SUM(L26:O26)</f>
        <v>100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n">
        <f aca="false">IF(D27="","",1)</f>
        <v>1</v>
      </c>
      <c r="D27" s="0" t="s">
        <v>1454</v>
      </c>
      <c r="E27" s="0" t="s">
        <v>983</v>
      </c>
      <c r="F27" s="0" t="s">
        <v>276</v>
      </c>
      <c r="G27" s="0" t="s">
        <v>1369</v>
      </c>
      <c r="H27" s="0" t="s">
        <v>1455</v>
      </c>
      <c r="I27" s="38" t="s">
        <v>18</v>
      </c>
      <c r="J27" s="0" t="s">
        <v>18</v>
      </c>
      <c r="K27" s="0" t="s">
        <v>21</v>
      </c>
      <c r="L27" s="0" t="n">
        <v>35</v>
      </c>
      <c r="M27" s="0" t="n">
        <v>20</v>
      </c>
      <c r="N27" s="0" t="n">
        <v>21</v>
      </c>
      <c r="O27" s="0" t="n">
        <v>24</v>
      </c>
      <c r="P27" s="0" t="s">
        <v>1456</v>
      </c>
      <c r="R27" s="0" t="n">
        <f aca="false">SUM(L27:O27)</f>
        <v>100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n">
        <f aca="false">IF(D28="","",1)</f>
        <v>1</v>
      </c>
      <c r="D28" s="0" t="s">
        <v>1457</v>
      </c>
      <c r="E28" s="0" t="s">
        <v>1458</v>
      </c>
      <c r="F28" s="0" t="s">
        <v>1459</v>
      </c>
      <c r="G28" s="0" t="s">
        <v>1460</v>
      </c>
      <c r="H28" s="0" t="s">
        <v>1461</v>
      </c>
      <c r="I28" s="38" t="s">
        <v>18</v>
      </c>
      <c r="J28" s="0" t="s">
        <v>18</v>
      </c>
      <c r="K28" s="0" t="s">
        <v>21</v>
      </c>
      <c r="L28" s="0" t="n">
        <v>0</v>
      </c>
      <c r="M28" s="0" t="n">
        <v>0</v>
      </c>
      <c r="N28" s="0" t="n">
        <v>84</v>
      </c>
      <c r="O28" s="0" t="n">
        <v>16</v>
      </c>
      <c r="P28" s="0" t="s">
        <v>1462</v>
      </c>
      <c r="R28" s="0" t="n">
        <f aca="false">SUM(L28:O28)</f>
        <v>100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n">
        <f aca="false">IF(D29="","",1)</f>
        <v>1</v>
      </c>
      <c r="D29" s="0" t="s">
        <v>1463</v>
      </c>
      <c r="E29" s="0" t="s">
        <v>1025</v>
      </c>
      <c r="F29" s="0" t="s">
        <v>1146</v>
      </c>
      <c r="G29" s="0" t="s">
        <v>1464</v>
      </c>
      <c r="H29" s="0" t="s">
        <v>1465</v>
      </c>
      <c r="I29" s="38" t="s">
        <v>5</v>
      </c>
      <c r="J29" s="0" t="s">
        <v>5</v>
      </c>
      <c r="K29" s="0" t="s">
        <v>15</v>
      </c>
      <c r="L29" s="0" t="n">
        <v>72</v>
      </c>
      <c r="M29" s="0" t="n">
        <v>2</v>
      </c>
      <c r="N29" s="0" t="n">
        <v>0</v>
      </c>
      <c r="O29" s="0" t="n">
        <v>26</v>
      </c>
      <c r="P29" s="0" t="s">
        <v>1466</v>
      </c>
      <c r="R29" s="0" t="n">
        <f aca="false">SUM(L29:O29)</f>
        <v>100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n">
        <f aca="false">IF(D30="","",1)</f>
        <v>1</v>
      </c>
      <c r="D30" s="0" t="s">
        <v>1467</v>
      </c>
      <c r="E30" s="0" t="s">
        <v>1468</v>
      </c>
      <c r="F30" s="0" t="s">
        <v>1469</v>
      </c>
      <c r="G30" s="0" t="s">
        <v>1470</v>
      </c>
      <c r="H30" s="0" t="s">
        <v>1471</v>
      </c>
      <c r="I30" s="38" t="s">
        <v>18</v>
      </c>
      <c r="J30" s="0" t="s">
        <v>15</v>
      </c>
      <c r="K30" s="0" t="s">
        <v>18</v>
      </c>
      <c r="L30" s="0" t="n">
        <v>3</v>
      </c>
      <c r="M30" s="0" t="n">
        <v>2</v>
      </c>
      <c r="N30" s="0" t="n">
        <v>74</v>
      </c>
      <c r="O30" s="0" t="n">
        <v>21</v>
      </c>
      <c r="P30" s="0" t="s">
        <v>1472</v>
      </c>
      <c r="R30" s="0" t="n">
        <f aca="false">SUM(L30:O30)</f>
        <v>100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n">
        <f aca="false">IF(D31="","",1)</f>
        <v>1</v>
      </c>
      <c r="D31" s="0" t="s">
        <v>123</v>
      </c>
      <c r="E31" s="0" t="s">
        <v>1473</v>
      </c>
      <c r="F31" s="0" t="s">
        <v>125</v>
      </c>
      <c r="G31" s="0" t="s">
        <v>126</v>
      </c>
      <c r="H31" s="0" t="s">
        <v>127</v>
      </c>
      <c r="I31" s="38" t="s">
        <v>21</v>
      </c>
      <c r="J31" s="0" t="s">
        <v>5</v>
      </c>
      <c r="K31" s="0" t="s">
        <v>21</v>
      </c>
      <c r="L31" s="0" t="n">
        <v>0</v>
      </c>
      <c r="M31" s="0" t="n">
        <v>17</v>
      </c>
      <c r="N31" s="0" t="n">
        <v>2</v>
      </c>
      <c r="O31" s="0" t="n">
        <v>81</v>
      </c>
      <c r="P31" s="0" t="s">
        <v>128</v>
      </c>
      <c r="R31" s="0" t="n">
        <f aca="false">SUM(L31:O31)</f>
        <v>100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n">
        <f aca="false">IF(D32="","",1)</f>
        <v>1</v>
      </c>
      <c r="D32" s="0" t="s">
        <v>1474</v>
      </c>
      <c r="E32" s="0" t="s">
        <v>1475</v>
      </c>
      <c r="F32" s="0" t="s">
        <v>1476</v>
      </c>
      <c r="G32" s="0" t="s">
        <v>1477</v>
      </c>
      <c r="H32" s="0" t="s">
        <v>1478</v>
      </c>
      <c r="I32" s="38" t="s">
        <v>21</v>
      </c>
      <c r="J32" s="0" t="s">
        <v>18</v>
      </c>
      <c r="K32" s="0" t="s">
        <v>21</v>
      </c>
      <c r="L32" s="0" t="n">
        <v>5</v>
      </c>
      <c r="M32" s="0" t="n">
        <v>2</v>
      </c>
      <c r="N32" s="0" t="n">
        <v>21</v>
      </c>
      <c r="O32" s="0" t="n">
        <v>72</v>
      </c>
      <c r="P32" s="0" t="s">
        <v>1479</v>
      </c>
      <c r="R32" s="0" t="n">
        <f aca="false">SUM(L32:O32)</f>
        <v>100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n">
        <f aca="false">IF(D33="","",1)</f>
        <v>1</v>
      </c>
      <c r="D33" s="0" t="s">
        <v>1480</v>
      </c>
      <c r="E33" s="0" t="s">
        <v>1481</v>
      </c>
      <c r="F33" s="0" t="s">
        <v>1482</v>
      </c>
      <c r="G33" s="0" t="s">
        <v>1483</v>
      </c>
      <c r="H33" s="0" t="s">
        <v>1484</v>
      </c>
      <c r="I33" s="38" t="s">
        <v>5</v>
      </c>
      <c r="J33" s="0" t="s">
        <v>5</v>
      </c>
      <c r="K33" s="0" t="s">
        <v>18</v>
      </c>
      <c r="L33" s="0" t="n">
        <v>81</v>
      </c>
      <c r="M33" s="0" t="n">
        <v>3</v>
      </c>
      <c r="N33" s="0" t="n">
        <v>14</v>
      </c>
      <c r="O33" s="0" t="n">
        <v>2</v>
      </c>
      <c r="P33" s="0" t="s">
        <v>1485</v>
      </c>
      <c r="R33" s="0" t="n">
        <f aca="false">SUM(L33:O33)</f>
        <v>100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n">
        <f aca="false">IF(D34="","",1)</f>
        <v>1</v>
      </c>
      <c r="D34" s="0" t="s">
        <v>1486</v>
      </c>
      <c r="E34" s="0" t="s">
        <v>1487</v>
      </c>
      <c r="F34" s="0" t="s">
        <v>1488</v>
      </c>
      <c r="G34" s="0" t="s">
        <v>1489</v>
      </c>
      <c r="H34" s="0" t="s">
        <v>1490</v>
      </c>
      <c r="I34" s="38" t="s">
        <v>5</v>
      </c>
      <c r="J34" s="0" t="s">
        <v>5</v>
      </c>
      <c r="K34" s="0" t="s">
        <v>21</v>
      </c>
      <c r="L34" s="0" t="n">
        <v>96</v>
      </c>
      <c r="M34" s="0" t="n">
        <v>2</v>
      </c>
      <c r="N34" s="0" t="n">
        <v>1</v>
      </c>
      <c r="O34" s="0" t="n">
        <v>1</v>
      </c>
      <c r="P34" s="0" t="s">
        <v>1491</v>
      </c>
      <c r="R34" s="0" t="n">
        <f aca="false">SUM(L34:O34)</f>
        <v>100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n">
        <f aca="false">IF(D35="","",1)</f>
        <v>1</v>
      </c>
      <c r="D35" s="0" t="s">
        <v>1492</v>
      </c>
      <c r="E35" s="0" t="s">
        <v>1493</v>
      </c>
      <c r="F35" s="0" t="s">
        <v>1494</v>
      </c>
      <c r="G35" s="0" t="s">
        <v>1495</v>
      </c>
      <c r="H35" s="0" t="s">
        <v>1496</v>
      </c>
      <c r="I35" s="38" t="s">
        <v>21</v>
      </c>
      <c r="J35" s="0" t="s">
        <v>18</v>
      </c>
      <c r="K35" s="0" t="s">
        <v>21</v>
      </c>
      <c r="L35" s="0" t="n">
        <v>2</v>
      </c>
      <c r="M35" s="0" t="n">
        <v>1</v>
      </c>
      <c r="N35" s="0" t="n">
        <v>0</v>
      </c>
      <c r="O35" s="0" t="n">
        <v>97</v>
      </c>
      <c r="P35" s="0" t="s">
        <v>1497</v>
      </c>
      <c r="R35" s="0" t="n">
        <f aca="false">SUM(L35:O35)</f>
        <v>100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n">
        <f aca="false">IF(D36="","",1)</f>
        <v>1</v>
      </c>
      <c r="D36" s="0" t="s">
        <v>1498</v>
      </c>
      <c r="E36" s="0" t="s">
        <v>1499</v>
      </c>
      <c r="F36" s="0" t="s">
        <v>1500</v>
      </c>
      <c r="G36" s="0" t="s">
        <v>1501</v>
      </c>
      <c r="H36" s="0" t="s">
        <v>1502</v>
      </c>
      <c r="I36" s="38" t="s">
        <v>21</v>
      </c>
      <c r="J36" s="0" t="s">
        <v>18</v>
      </c>
      <c r="K36" s="0" t="s">
        <v>21</v>
      </c>
      <c r="L36" s="0" t="n">
        <v>2</v>
      </c>
      <c r="M36" s="0" t="n">
        <v>0</v>
      </c>
      <c r="N36" s="0" t="n">
        <v>0</v>
      </c>
      <c r="O36" s="0" t="n">
        <v>98</v>
      </c>
      <c r="P36" s="0" t="s">
        <v>1503</v>
      </c>
      <c r="R36" s="0" t="n">
        <f aca="false">SUM(L36:O36)</f>
        <v>100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n">
        <f aca="false">IF(D37="","",1)</f>
        <v>1</v>
      </c>
      <c r="D37" s="0" t="s">
        <v>1504</v>
      </c>
      <c r="E37" s="0" t="s">
        <v>395</v>
      </c>
      <c r="F37" s="0" t="s">
        <v>396</v>
      </c>
      <c r="G37" s="0" t="s">
        <v>154</v>
      </c>
      <c r="H37" s="0" t="s">
        <v>394</v>
      </c>
      <c r="I37" s="38" t="s">
        <v>5</v>
      </c>
      <c r="J37" s="0" t="s">
        <v>5</v>
      </c>
      <c r="K37" s="0" t="s">
        <v>15</v>
      </c>
      <c r="L37" s="0" t="n">
        <v>74</v>
      </c>
      <c r="M37" s="0" t="n">
        <v>1</v>
      </c>
      <c r="N37" s="0" t="n">
        <v>21</v>
      </c>
      <c r="O37" s="0" t="n">
        <v>4</v>
      </c>
      <c r="P37" s="0" t="s">
        <v>1505</v>
      </c>
      <c r="R37" s="0" t="n">
        <f aca="false">SUM(L37:O37)</f>
        <v>100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n">
        <f aca="false">IF(D38="","",1)</f>
        <v>1</v>
      </c>
      <c r="D38" s="0" t="s">
        <v>1506</v>
      </c>
      <c r="E38" s="0" t="s">
        <v>1507</v>
      </c>
      <c r="F38" s="0" t="s">
        <v>1508</v>
      </c>
      <c r="G38" s="0" t="s">
        <v>1509</v>
      </c>
      <c r="H38" s="0" t="s">
        <v>1510</v>
      </c>
      <c r="I38" s="38" t="s">
        <v>18</v>
      </c>
      <c r="J38" s="0" t="s">
        <v>18</v>
      </c>
      <c r="K38" s="0" t="s">
        <v>21</v>
      </c>
      <c r="L38" s="0" t="n">
        <v>5</v>
      </c>
      <c r="M38" s="0" t="n">
        <v>2</v>
      </c>
      <c r="N38" s="0" t="n">
        <v>84</v>
      </c>
      <c r="O38" s="0" t="n">
        <v>9</v>
      </c>
      <c r="P38" s="0" t="s">
        <v>1511</v>
      </c>
      <c r="R38" s="0" t="n">
        <f aca="false">SUM(L38:O38)</f>
        <v>100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n">
        <f aca="false">IF(D39="","",1)</f>
        <v>1</v>
      </c>
      <c r="D39" s="0" t="s">
        <v>1512</v>
      </c>
      <c r="E39" s="0" t="s">
        <v>1513</v>
      </c>
      <c r="F39" s="0" t="s">
        <v>1514</v>
      </c>
      <c r="G39" s="0" t="s">
        <v>1515</v>
      </c>
      <c r="H39" s="0" t="s">
        <v>1516</v>
      </c>
      <c r="I39" s="38" t="s">
        <v>5</v>
      </c>
      <c r="J39" s="0" t="s">
        <v>5</v>
      </c>
      <c r="K39" s="0" t="s">
        <v>21</v>
      </c>
      <c r="L39" s="0" t="n">
        <v>97</v>
      </c>
      <c r="M39" s="0" t="n">
        <v>1</v>
      </c>
      <c r="N39" s="0" t="n">
        <v>0</v>
      </c>
      <c r="O39" s="0" t="n">
        <v>2</v>
      </c>
      <c r="P39" s="0" t="s">
        <v>1517</v>
      </c>
      <c r="R39" s="0" t="n">
        <f aca="false">SUM(L39:O39)</f>
        <v>100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n">
        <f aca="false">IF(D40="","",1)</f>
        <v>1</v>
      </c>
      <c r="D40" s="0" t="s">
        <v>1518</v>
      </c>
      <c r="E40" s="0" t="s">
        <v>1519</v>
      </c>
      <c r="F40" s="0" t="s">
        <v>158</v>
      </c>
      <c r="G40" s="0" t="s">
        <v>731</v>
      </c>
      <c r="H40" s="0" t="s">
        <v>730</v>
      </c>
      <c r="I40" s="38" t="s">
        <v>21</v>
      </c>
      <c r="J40" s="0" t="s">
        <v>18</v>
      </c>
      <c r="K40" s="0" t="s">
        <v>21</v>
      </c>
      <c r="L40" s="0" t="n">
        <v>1</v>
      </c>
      <c r="M40" s="0" t="n">
        <v>16</v>
      </c>
      <c r="N40" s="0" t="n">
        <v>2</v>
      </c>
      <c r="O40" s="0" t="n">
        <v>81</v>
      </c>
      <c r="P40" s="0" t="s">
        <v>1520</v>
      </c>
      <c r="R40" s="0" t="n">
        <f aca="false">SUM(L40:O40)</f>
        <v>100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n">
        <f aca="false">IF(D41="","",1)</f>
        <v>1</v>
      </c>
      <c r="D41" s="0" t="s">
        <v>1521</v>
      </c>
      <c r="E41" s="0" t="s">
        <v>1522</v>
      </c>
      <c r="F41" s="0" t="s">
        <v>1523</v>
      </c>
      <c r="G41" s="0" t="s">
        <v>1524</v>
      </c>
      <c r="H41" s="0" t="s">
        <v>1525</v>
      </c>
      <c r="I41" s="38" t="s">
        <v>21</v>
      </c>
      <c r="J41" s="0" t="s">
        <v>5</v>
      </c>
      <c r="K41" s="0" t="s">
        <v>21</v>
      </c>
      <c r="L41" s="0" t="n">
        <v>1</v>
      </c>
      <c r="M41" s="0" t="n">
        <v>1</v>
      </c>
      <c r="N41" s="0" t="n">
        <v>24</v>
      </c>
      <c r="O41" s="0" t="n">
        <v>74</v>
      </c>
      <c r="P41" s="0" t="s">
        <v>1526</v>
      </c>
      <c r="R41" s="0" t="n">
        <f aca="false">SUM(L41:O41)</f>
        <v>100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n">
        <f aca="false">IF(D42="","",1)</f>
        <v>1</v>
      </c>
      <c r="D42" s="0" t="s">
        <v>1527</v>
      </c>
      <c r="E42" s="0" t="s">
        <v>1528</v>
      </c>
      <c r="F42" s="0" t="s">
        <v>1529</v>
      </c>
      <c r="G42" s="0" t="s">
        <v>1530</v>
      </c>
      <c r="H42" s="0" t="s">
        <v>1531</v>
      </c>
      <c r="I42" s="38" t="s">
        <v>15</v>
      </c>
      <c r="J42" s="0" t="s">
        <v>15</v>
      </c>
      <c r="K42" s="0" t="s">
        <v>18</v>
      </c>
      <c r="L42" s="0" t="n">
        <v>2</v>
      </c>
      <c r="M42" s="0" t="n">
        <v>92</v>
      </c>
      <c r="N42" s="0" t="n">
        <v>4</v>
      </c>
      <c r="O42" s="0" t="n">
        <v>2</v>
      </c>
      <c r="P42" s="0" t="s">
        <v>1532</v>
      </c>
      <c r="R42" s="0" t="n">
        <f aca="false">SUM(L42:O42)</f>
        <v>100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str">
        <f aca="false">IF(D43="","",1)</f>
        <v/>
      </c>
      <c r="R43" s="0" t="n">
        <f aca="false">SUM(L43:O43)</f>
        <v>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str">
        <f aca="false">IF(D44="","",1)</f>
        <v/>
      </c>
      <c r="R44" s="0" t="n">
        <f aca="false">SUM(L44:O44)</f>
        <v>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str">
        <f aca="false">IF(D45="","",1)</f>
        <v/>
      </c>
      <c r="R45" s="0" t="n">
        <f aca="false">SUM(L45:O45)</f>
        <v>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1.83287437248675</v>
      </c>
      <c r="E102" s="0" t="n">
        <f aca="false">IF(D102&lt;1.001,1,IF(D102&lt;2.001,2,IF(D102&lt;3.001,3,IF(D102&lt;4.001,4,IF(D102&lt;5.001,5,IF(D102&lt;6.001,6,IF(D102&lt;7.001,7,IF(D102&lt;8.001,8,(F102)))))))))</f>
        <v>2</v>
      </c>
      <c r="F102" s="0" t="n">
        <f aca="false">IF(D102&lt;9.001,9,IF(D102&lt;10.001,10,IF(D102&lt;11.001,11,IF(D102&lt;12.001,12,IF(D102&lt;13.001,13,IF(D102&lt;14.001,14,IF(D102&lt;15.001,15,(G102))))))))</f>
        <v>9</v>
      </c>
      <c r="G102" s="0" t="n">
        <f aca="false">IF(D102&lt;16.001,16,IF(D102&lt;17.001,17,IF(D102&lt;18.001,18,IF(D102&lt;19.001,19,IF(D102&lt;20.001,20,IF(D102&lt;21.001,21,IF(D102&lt;22.001,22,(H102))))))))</f>
        <v>16</v>
      </c>
      <c r="H102" s="0" t="n">
        <f aca="false">IF(D102&lt;23.001,23,IF(D102&lt;24.001,24,IF(D102&lt;25.001,25,IF(D102&lt;26.001,26,IF(D102&lt;27.001,27,IF(D102&lt;28.001,28,IF(D102&lt;29.001,29,(I102))))))))</f>
        <v>23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Where is the Sea of Tranquility, where "Eagle" landed in 1969</v>
      </c>
      <c r="E104" s="0" t="str">
        <f aca="false">IF($E$102=$A$2,(E2),IF($E$102=$A$3,(E3),IF($E$102=$A$4,(E4),IF($E$102=$A$5,(E5),IF($E$102=$A$6,(E6),IF($E$102=$A$7,(E7),IF($E$102=$A$8,(E8),IF($E$102=$A$9,(E9),(E105)))))))))</f>
        <v>In the Tasman Sea</v>
      </c>
      <c r="F104" s="0" t="str">
        <f aca="false">IF($E$102=$A$2,(F2),IF($E$102=$A$3,(F3),IF($E$102=$A$4,(F4),IF($E$102=$A$5,(F5),IF($E$102=$A$6,(F6),IF($E$102=$A$7,(F7),IF($E$102=$A$8,(F8),IF($E$102=$A$9,(F9),(F105)))))))))</f>
        <v>On the Moon</v>
      </c>
      <c r="G104" s="0" t="str">
        <f aca="false">IF($E$102=$A$2,(G2),IF($E$102=$A$3,(G3),IF($E$102=$A$4,(G4),IF($E$102=$A$5,(G5),IF($E$102=$A$6,(G6),IF($E$102=$A$7,(G7),IF($E$102=$A$8,(G8),IF($E$102=$A$9,(G9),(G105)))))))))</f>
        <v>In the Mediterian</v>
      </c>
      <c r="H104" s="0" t="str">
        <f aca="false">IF($E$102=$A$2,(H2),IF($E$102=$A$3,(H3),IF($E$102=$A$4,(H4),IF($E$102=$A$5,(H5),IF($E$102=$A$6,(H6),IF($E$102=$A$7,(H7),IF($E$102=$A$8,(H8),IF($E$102=$A$9,(H9),(H105)))))))))</f>
        <v>In the Pacific</v>
      </c>
      <c r="I104" s="38" t="str">
        <f aca="false">IF($E$102=$A$2,(I2),IF($E$102=$A$3,(I3),IF($E$102=$A$4,(I4),IF($E$102=$A$5,(I5),IF($E$102=$A$6,(I6),IF($E$102=$A$7,(I7),IF($E$102=$A$8,(I8),IF($E$102=$A$9,(I9),(I105)))))))))</f>
        <v>B</v>
      </c>
      <c r="J104" s="0" t="str">
        <f aca="false">IF(I104=E103,(E104),IF(I104=F103,(F104),IF(I104=G103,(G104),IF(I104=H103,(H104)))))</f>
        <v>On the Moon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B</v>
      </c>
      <c r="M104" s="0" t="n">
        <f aca="false">IF($E$102=$A$2,(L2),IF($E$102=$A$3,(L3),IF($E$102=$A$4,(L4),IF($E$102=$A$5,(L5),IF($E$102=$A$6,(L6),IF($E$102=$A$7,(L7),IF($E$102=$A$8,(L8),IF($E$102=$A$9,(L9),(M105)))))))))</f>
        <v>3</v>
      </c>
      <c r="N104" s="0" t="n">
        <f aca="false">IF($E$102=$A$2,(M2),IF($E$102=$A$3,(M3),IF($E$102=$A$4,(M4),IF($E$102=$A$5,(M5),IF($E$102=$A$6,(M6),IF($E$102=$A$7,(M7),IF($E$102=$A$8,(M8),IF($E$102=$A$9,(M9),(N105)))))))))</f>
        <v>67</v>
      </c>
      <c r="O104" s="0" t="n">
        <f aca="false">IF($E$102=$A$2,(N2),IF($E$102=$A$3,(N3),IF($E$102=$A$4,(N4),IF($E$102=$A$5,(N5),IF($E$102=$A$6,(N6),IF($E$102=$A$7,(N7),IF($E$102=$A$8,(N8),IF($E$102=$A$9,(N9),(O105)))))))))</f>
        <v>18</v>
      </c>
      <c r="P104" s="0" t="n">
        <f aca="false">IF($E$102=$A$2,(O2),IF($E$102=$A$3,(O3),IF($E$102=$A$4,(O4),IF($E$102=$A$5,(O5),IF($E$102=$A$6,(O6),IF($E$102=$A$7,(O7),IF($E$102=$A$8,(O8),IF($E$102=$A$9,(O9),(P105)))))))))</f>
        <v>12</v>
      </c>
      <c r="Q104" s="0" t="str">
        <f aca="false">IF($E$102=$A$2,(P2),IF($E$102=$A$3,(P3),IF($E$102=$A$4,(P4),IF($E$102=$A$5,(P5),IF($E$102=$A$6,(P6),IF($E$102=$A$7,(P7),IF($E$102=$A$8,(P8),IF($E$102=$A$9,(P9),(Q105)))))))))</f>
        <v>Its was on the moon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/>
      </c>
      <c r="E105" s="0" t="str">
        <f aca="false">IF($E$102=$A$10,(E10),IF($E$102=$A$11,(E11),IF($E$102=$A$12,(E12),IF($E$102=$A$13,(E13),IF($E$102=$A$14,(E14),IF($E$102=$A$15,(E15),IF($E$102=$A$16,(E16),IF($E$102=$A$17,(E17),(E106)))))))))</f>
        <v/>
      </c>
      <c r="F105" s="0" t="str">
        <f aca="false">IF($E$102=$A$10,(F10),IF($E$102=$A$11,(F11),IF($E$102=$A$12,(F12),IF($E$102=$A$13,(F13),IF($E$102=$A$14,(F14),IF($E$102=$A$15,(F15),IF($E$102=$A$16,(F16),IF($E$102=$A$17,(F17),(F106)))))))))</f>
        <v/>
      </c>
      <c r="G105" s="0" t="str">
        <f aca="false">IF($E$102=$A$10,(G10),IF($E$102=$A$11,(G11),IF($E$102=$A$12,(G12),IF($E$102=$A$13,(G13),IF($E$102=$A$14,(G14),IF($E$102=$A$15,(G15),IF($E$102=$A$16,(G16),IF($E$102=$A$17,(G17),(G106)))))))))</f>
        <v/>
      </c>
      <c r="H105" s="0" t="str">
        <f aca="false">IF($E$102=$A$10,(H10),IF($E$102=$A$11,(H11),IF($E$102=$A$12,(H12),IF($E$102=$A$13,(H13),IF($E$102=$A$14,(H14),IF($E$102=$A$15,(H15),IF($E$102=$A$16,(H16),IF($E$102=$A$17,(H17),(H106)))))))))</f>
        <v/>
      </c>
      <c r="I105" s="38" t="str">
        <f aca="false">IF($E$102=$A$10,(I10),IF($E$102=$A$11,(I11),IF($E$102=$A$12,(I12),IF($E$102=$A$13,(I13),IF($E$102=$A$14,(I14),IF($E$102=$A$15,(I15),IF($E$102=$A$16,(I16),IF($E$102=$A$17,(I17),(I106)))))))))</f>
        <v/>
      </c>
      <c r="K105" s="0" t="str">
        <f aca="false">IF($E$102=$A$10,(J10),IF($E$102=$A$11,(J11),IF($E$102=$A$12,(J12),IF($E$102=$A$13,(J13),IF($E$102=$A$14,(J14),IF($E$102=$A$15,(J15),IF($E$102=$A$16,(J16),IF($E$102=$A$17,(J17),(K106)))))))))</f>
        <v/>
      </c>
      <c r="L105" s="0" t="str">
        <f aca="false">IF($E$102=$A$10,(K10),IF($E$102=$A$11,(K11),IF($E$102=$A$12,(K12),IF($E$102=$A$13,(K13),IF($E$102=$A$14,(K14),IF($E$102=$A$15,(K15),IF($E$102=$A$16,(K16),IF($E$102=$A$17,(K17),(L106)))))))))</f>
        <v/>
      </c>
      <c r="M105" s="0" t="str">
        <f aca="false">IF($E$102=$A$10,(L10),IF($E$102=$A$11,(L11),IF($E$102=$A$12,(L12),IF($E$102=$A$13,(L13),IF($E$102=$A$14,(L14),IF($E$102=$A$15,(L15),IF($E$102=$A$16,(L16),IF($E$102=$A$17,(L17),(M106)))))))))</f>
        <v/>
      </c>
      <c r="N105" s="0" t="str">
        <f aca="false">IF($E$102=$A$10,(M10),IF($E$102=$A$11,(M11),IF($E$102=$A$12,(M12),IF($E$102=$A$13,(M13),IF($E$102=$A$14,(M14),IF($E$102=$A$15,(M15),IF($E$102=$A$16,(M16),IF($E$102=$A$17,(M17),(N106)))))))))</f>
        <v/>
      </c>
      <c r="O105" s="0" t="str">
        <f aca="false">IF($E$102=$A$10,(N10),IF($E$102=$A$11,(N11),IF($E$102=$A$12,(N12),IF($E$102=$A$13,(N13),IF($E$102=$A$14,(N14),IF($E$102=$A$15,(N15),IF($E$102=$A$16,(N16),IF($E$102=$A$17,(N17),(O106)))))))))</f>
        <v/>
      </c>
      <c r="P105" s="0" t="str">
        <f aca="false">IF($E$102=$A$10,(O10),IF($E$102=$A$11,(O11),IF($E$102=$A$12,(O12),IF($E$102=$A$13,(O13),IF($E$102=$A$14,(O14),IF($E$102=$A$15,(O15),IF($E$102=$A$16,(O16),IF($E$102=$A$17,(O17),(P106)))))))))</f>
        <v/>
      </c>
      <c r="Q105" s="0" t="str">
        <f aca="false">IF($E$102=$A$10,(P10),IF($E$102=$A$11,(P11),IF($E$102=$A$12,(P12),IF($E$102=$A$13,(P13),IF($E$102=$A$14,(P14),IF($E$102=$A$15,(P15),IF($E$102=$A$16,(P16),IF($E$102=$A$17,(P17),(Q106)))))))))</f>
        <v/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/>
      </c>
      <c r="E106" s="0" t="str">
        <f aca="false">IF($E$102=$A$18,(E18),IF($E$102=$A$19,(E19),IF($E$102=$A$20,(E20),IF($E$102=$A$21,(E21),IF($E$102=$A$22,(E22),IF($E$102=$A$23,(E23),IF($E$102=$A$24,(E24),IF($E$102=$A$25,(E25),(E107)))))))))</f>
        <v/>
      </c>
      <c r="F106" s="0" t="str">
        <f aca="false">IF($E$102=$A$18,(F18),IF($E$102=$A$19,(F19),IF($E$102=$A$20,(F20),IF($E$102=$A$21,(F21),IF($E$102=$A$22,(F22),IF($E$102=$A$23,(F23),IF($E$102=$A$24,(F24),IF($E$102=$A$25,(F25),(F107)))))))))</f>
        <v/>
      </c>
      <c r="G106" s="0" t="str">
        <f aca="false">IF($E$102=$A$18,(G18),IF($E$102=$A$19,(G19),IF($E$102=$A$20,(G20),IF($E$102=$A$21,(G21),IF($E$102=$A$22,(G22),IF($E$102=$A$23,(G23),IF($E$102=$A$24,(G24),IF($E$102=$A$25,(G25),(G107)))))))))</f>
        <v/>
      </c>
      <c r="H106" s="0" t="str">
        <f aca="false">IF($E$102=$A$18,(H18),IF($E$102=$A$19,(H19),IF($E$102=$A$20,(H20),IF($E$102=$A$21,(H21),IF($E$102=$A$22,(H22),IF($E$102=$A$23,(H23),IF($E$102=$A$24,(H24),IF($E$102=$A$25,(H25),(H107)))))))))</f>
        <v/>
      </c>
      <c r="I106" s="38" t="str">
        <f aca="false">IF($E$102=$A$18,(I18),IF($E$102=$A$19,(I19),IF($E$102=$A$20,(I20),IF($E$102=$A$21,(I21),IF($E$102=$A$22,(I22),IF($E$102=$A$23,(I23),IF($E$102=$A$24,(I24),IF($E$102=$A$25,(I25),(I107)))))))))</f>
        <v/>
      </c>
      <c r="K106" s="0" t="str">
        <f aca="false">IF($E$102=$A$18,(J18),IF($E$102=$A$19,(J19),IF($E$102=$A$20,(J20),IF($E$102=$A$21,(J21),IF($E$102=$A$22,(J22),IF($E$102=$A$23,(J23),IF($E$102=$A$24,(J24),IF($E$102=$A$25,(J25),(K107)))))))))</f>
        <v/>
      </c>
      <c r="L106" s="0" t="str">
        <f aca="false">IF($E$102=$A$18,(K18),IF($E$102=$A$19,(K19),IF($E$102=$A$20,(K20),IF($E$102=$A$21,(K21),IF($E$102=$A$22,(K22),IF($E$102=$A$23,(K23),IF($E$102=$A$24,(K24),IF($E$102=$A$25,(K25),(L107)))))))))</f>
        <v/>
      </c>
      <c r="M106" s="0" t="str">
        <f aca="false">IF($E$102=$A$18,(L18),IF($E$102=$A$19,(L19),IF($E$102=$A$20,(L20),IF($E$102=$A$21,(L21),IF($E$102=$A$22,(L22),IF($E$102=$A$23,(L23),IF($E$102=$A$24,(L24),IF($E$102=$A$25,(L25),(M107)))))))))</f>
        <v/>
      </c>
      <c r="N106" s="0" t="str">
        <f aca="false">IF($E$102=$A$18,(M18),IF($E$102=$A$19,(M19),IF($E$102=$A$20,(M20),IF($E$102=$A$21,(M21),IF($E$102=$A$22,(M22),IF($E$102=$A$23,(M23),IF($E$102=$A$24,(M24),IF($E$102=$A$25,(M25),(N107)))))))))</f>
        <v/>
      </c>
      <c r="O106" s="0" t="str">
        <f aca="false">IF($E$102=$A$18,(N18),IF($E$102=$A$19,(N19),IF($E$102=$A$20,(N20),IF($E$102=$A$21,(N21),IF($E$102=$A$22,(N22),IF($E$102=$A$23,(N23),IF($E$102=$A$24,(N24),IF($E$102=$A$25,(N25),(O107)))))))))</f>
        <v/>
      </c>
      <c r="P106" s="0" t="str">
        <f aca="false">IF($E$102=$A$18,(O18),IF($E$102=$A$19,(O19),IF($E$102=$A$20,(O20),IF($E$102=$A$21,(O21),IF($E$102=$A$22,(O22),IF($E$102=$A$23,(O23),IF($E$102=$A$24,(O24),IF($E$102=$A$25,(O25),(P107)))))))))</f>
        <v/>
      </c>
      <c r="Q106" s="0" t="str">
        <f aca="false">IF($E$102=$A$18,(P18),IF($E$102=$A$19,(P19),IF($E$102=$A$20,(P20),IF($E$102=$A$21,(P21),IF($E$102=$A$22,(P22),IF($E$102=$A$23,(P23),IF($E$102=$A$24,(P24),IF($E$102=$A$25,(P25),(Q107)))))))))</f>
        <v/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/>
      </c>
      <c r="E107" s="0" t="str">
        <f aca="false">IF($E$102=$A$26,(E26),IF($E$102=$A$27,(E27),IF($E$102=$A$28,(E28),IF($E$102=$A$29,(E29),IF($E$102=$A$30,(E30),IF($E$102=$A$31,(E31),IF($E$102=$A$32,(E32),IF($E$102=$A$33,(E33),(E108)))))))))</f>
        <v/>
      </c>
      <c r="F107" s="0" t="str">
        <f aca="false">IF($E$102=$A$26,(F26),IF($E$102=$A$27,(F27),IF($E$102=$A$28,(F28),IF($E$102=$A$29,(F29),IF($E$102=$A$30,(F30),IF($E$102=$A$31,(F31),IF($E$102=$A$32,(F32),IF($E$102=$A$33,(F33),(F108)))))))))</f>
        <v/>
      </c>
      <c r="G107" s="0" t="str">
        <f aca="false">IF($E$102=$A$26,(G26),IF($E$102=$A$27,(G27),IF($E$102=$A$28,(G28),IF($E$102=$A$29,(G29),IF($E$102=$A$30,(G30),IF($E$102=$A$31,(G31),IF($E$102=$A$32,(G32),IF($E$102=$A$33,(G33),(G108)))))))))</f>
        <v/>
      </c>
      <c r="H107" s="0" t="str">
        <f aca="false">IF($E$102=$A$26,(H26),IF($E$102=$A$27,(H27),IF($E$102=$A$28,(H28),IF($E$102=$A$29,(H29),IF($E$102=$A$30,(H30),IF($E$102=$A$31,(H31),IF($E$102=$A$32,(H32),IF($E$102=$A$33,(H33),(H108)))))))))</f>
        <v/>
      </c>
      <c r="I107" s="38" t="str">
        <f aca="false">IF($E$102=$A$26,(I26),IF($E$102=$A$27,(I27),IF($E$102=$A$28,(I28),IF($E$102=$A$29,(I29),IF($E$102=$A$30,(I30),IF($E$102=$A$31,(I31),IF($E$102=$A$32,(I32),IF($E$102=$A$33,(I33),(I108)))))))))</f>
        <v/>
      </c>
      <c r="K107" s="0" t="str">
        <f aca="false">IF($E$102=$A$26,(J26),IF($E$102=$A$27,(J27),IF($E$102=$A$28,(J28),IF($E$102=$A$29,(J29),IF($E$102=$A$30,(J30),IF($E$102=$A$31,(J31),IF($E$102=$A$32,(J32),IF($E$102=$A$33,(J33),(K108)))))))))</f>
        <v/>
      </c>
      <c r="L107" s="0" t="str">
        <f aca="false">IF($E$102=$A$26,(K26),IF($E$102=$A$27,(K27),IF($E$102=$A$28,(K28),IF($E$102=$A$29,(K29),IF($E$102=$A$30,(K30),IF($E$102=$A$31,(K31),IF($E$102=$A$32,(K32),IF($E$102=$A$33,(K33),(L108)))))))))</f>
        <v/>
      </c>
      <c r="M107" s="0" t="str">
        <f aca="false">IF($E$102=$A$26,(L26),IF($E$102=$A$27,(L27),IF($E$102=$A$28,(L28),IF($E$102=$A$29,(L29),IF($E$102=$A$30,(L30),IF($E$102=$A$31,(L31),IF($E$102=$A$32,(L32),IF($E$102=$A$33,(L33),(M108)))))))))</f>
        <v/>
      </c>
      <c r="N107" s="0" t="str">
        <f aca="false">IF($E$102=$A$26,(M26),IF($E$102=$A$27,(M27),IF($E$102=$A$28,(M28),IF($E$102=$A$29,(M29),IF($E$102=$A$30,(M30),IF($E$102=$A$31,(M31),IF($E$102=$A$32,(M32),IF($E$102=$A$33,(M33),(N108)))))))))</f>
        <v/>
      </c>
      <c r="O107" s="0" t="str">
        <f aca="false">IF($E$102=$A$26,(N26),IF($E$102=$A$27,(N27),IF($E$102=$A$28,(N28),IF($E$102=$A$29,(N29),IF($E$102=$A$30,(N30),IF($E$102=$A$31,(N31),IF($E$102=$A$32,(N32),IF($E$102=$A$33,(N33),(O108)))))))))</f>
        <v/>
      </c>
      <c r="P107" s="0" t="str">
        <f aca="false">IF($E$102=$A$26,(O26),IF($E$102=$A$27,(O27),IF($E$102=$A$28,(O28),IF($E$102=$A$29,(O29),IF($E$102=$A$30,(O30),IF($E$102=$A$31,(O31),IF($E$102=$A$32,(O32),IF($E$102=$A$33,(O33),(P108)))))))))</f>
        <v/>
      </c>
      <c r="Q107" s="0" t="str">
        <f aca="false">IF($E$102=$A$26,(P26),IF($E$102=$A$27,(P27),IF($E$102=$A$28,(P28),IF($E$102=$A$29,(P29),IF($E$102=$A$30,(P30),IF($E$102=$A$31,(P31),IF($E$102=$A$32,(P32),IF($E$102=$A$33,(P33),(Q108)))))))))</f>
        <v/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K91" colorId="64" zoomScale="100" zoomScaleNormal="100" zoomScalePageLayoutView="100" workbookViewId="0">
      <selection pane="topLeft" activeCell="Q103" activeCellId="0" sqref="Q1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4" min="4" style="0" width="34.56"/>
    <col collapsed="false" customWidth="true" hidden="false" outlineLevel="0" max="8" min="8" style="0" width="19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s">
        <v>1533</v>
      </c>
      <c r="B1" s="0" t="n">
        <v>0</v>
      </c>
      <c r="C1" s="0" t="n">
        <f aca="false">SUM(C2:C101)</f>
        <v>44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1534</v>
      </c>
      <c r="E2" s="0" t="s">
        <v>1535</v>
      </c>
      <c r="F2" s="0" t="s">
        <v>1536</v>
      </c>
      <c r="G2" s="0" t="s">
        <v>1537</v>
      </c>
      <c r="H2" s="0" t="s">
        <v>1538</v>
      </c>
      <c r="I2" s="38" t="s">
        <v>21</v>
      </c>
      <c r="J2" s="0" t="s">
        <v>5</v>
      </c>
      <c r="K2" s="0" t="s">
        <v>21</v>
      </c>
      <c r="L2" s="0" t="n">
        <v>42</v>
      </c>
      <c r="M2" s="0" t="n">
        <v>8</v>
      </c>
      <c r="N2" s="0" t="n">
        <v>3</v>
      </c>
      <c r="O2" s="0" t="n">
        <v>47</v>
      </c>
      <c r="P2" s="0" t="s">
        <v>1539</v>
      </c>
      <c r="Q2" s="0" t="n">
        <v>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1540</v>
      </c>
      <c r="E3" s="0" t="s">
        <v>1541</v>
      </c>
      <c r="F3" s="0" t="s">
        <v>1542</v>
      </c>
      <c r="G3" s="0" t="s">
        <v>1543</v>
      </c>
      <c r="H3" s="0" t="s">
        <v>1544</v>
      </c>
      <c r="I3" s="38" t="s">
        <v>15</v>
      </c>
      <c r="J3" s="0" t="s">
        <v>5</v>
      </c>
      <c r="K3" s="0" t="s">
        <v>15</v>
      </c>
      <c r="L3" s="0" t="n">
        <v>27</v>
      </c>
      <c r="M3" s="0" t="n">
        <v>56</v>
      </c>
      <c r="N3" s="0" t="n">
        <v>15</v>
      </c>
      <c r="O3" s="0" t="n">
        <v>2</v>
      </c>
      <c r="P3" s="0" t="s">
        <v>1545</v>
      </c>
      <c r="Q3" s="0" t="n">
        <v>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1546</v>
      </c>
      <c r="E4" s="0" t="s">
        <v>1547</v>
      </c>
      <c r="F4" s="0" t="s">
        <v>1548</v>
      </c>
      <c r="G4" s="0" t="s">
        <v>1549</v>
      </c>
      <c r="H4" s="0" t="s">
        <v>1550</v>
      </c>
      <c r="I4" s="38" t="s">
        <v>21</v>
      </c>
      <c r="J4" s="0" t="s">
        <v>18</v>
      </c>
      <c r="K4" s="0" t="s">
        <v>21</v>
      </c>
      <c r="L4" s="0" t="n">
        <v>10</v>
      </c>
      <c r="M4" s="0" t="n">
        <v>7</v>
      </c>
      <c r="N4" s="0" t="n">
        <v>1</v>
      </c>
      <c r="O4" s="0" t="n">
        <v>82</v>
      </c>
      <c r="P4" s="0" t="s">
        <v>166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1551</v>
      </c>
      <c r="E5" s="0" t="s">
        <v>1552</v>
      </c>
      <c r="F5" s="0" t="s">
        <v>1553</v>
      </c>
      <c r="G5" s="0" t="s">
        <v>1554</v>
      </c>
      <c r="H5" s="0" t="s">
        <v>1555</v>
      </c>
      <c r="I5" s="38" t="s">
        <v>18</v>
      </c>
      <c r="J5" s="0" t="s">
        <v>15</v>
      </c>
      <c r="K5" s="0" t="s">
        <v>18</v>
      </c>
      <c r="L5" s="0" t="n">
        <v>44</v>
      </c>
      <c r="M5" s="0" t="n">
        <v>8</v>
      </c>
      <c r="N5" s="0" t="n">
        <v>46</v>
      </c>
      <c r="O5" s="0" t="n">
        <v>2</v>
      </c>
      <c r="P5" s="0" t="s">
        <v>1556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1557</v>
      </c>
      <c r="E6" s="0" t="s">
        <v>1558</v>
      </c>
      <c r="F6" s="0" t="s">
        <v>1559</v>
      </c>
      <c r="G6" s="0" t="s">
        <v>1560</v>
      </c>
      <c r="H6" s="0" t="s">
        <v>1561</v>
      </c>
      <c r="I6" s="38" t="s">
        <v>18</v>
      </c>
      <c r="J6" s="0" t="s">
        <v>5</v>
      </c>
      <c r="K6" s="0" t="s">
        <v>18</v>
      </c>
      <c r="L6" s="0" t="n">
        <v>12</v>
      </c>
      <c r="M6" s="0" t="n">
        <v>27</v>
      </c>
      <c r="N6" s="0" t="n">
        <v>53</v>
      </c>
      <c r="O6" s="0" t="n">
        <v>8</v>
      </c>
      <c r="P6" s="0" t="s">
        <v>1562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1563</v>
      </c>
      <c r="E7" s="0" t="s">
        <v>1564</v>
      </c>
      <c r="F7" s="0" t="s">
        <v>1565</v>
      </c>
      <c r="G7" s="0" t="s">
        <v>1566</v>
      </c>
      <c r="H7" s="0" t="s">
        <v>1567</v>
      </c>
      <c r="I7" s="38" t="s">
        <v>5</v>
      </c>
      <c r="J7" s="0" t="s">
        <v>5</v>
      </c>
      <c r="K7" s="0" t="s">
        <v>15</v>
      </c>
      <c r="L7" s="0" t="n">
        <v>79</v>
      </c>
      <c r="M7" s="0" t="n">
        <v>2</v>
      </c>
      <c r="N7" s="0" t="n">
        <v>6</v>
      </c>
      <c r="O7" s="0" t="n">
        <v>13</v>
      </c>
      <c r="P7" s="0" t="s">
        <v>1568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1569</v>
      </c>
      <c r="E8" s="0" t="s">
        <v>1570</v>
      </c>
      <c r="F8" s="0" t="s">
        <v>1571</v>
      </c>
      <c r="G8" s="0" t="s">
        <v>1572</v>
      </c>
      <c r="H8" s="0" t="s">
        <v>1573</v>
      </c>
      <c r="I8" s="38" t="s">
        <v>15</v>
      </c>
      <c r="J8" s="0" t="s">
        <v>15</v>
      </c>
      <c r="K8" s="0" t="s">
        <v>21</v>
      </c>
      <c r="L8" s="0" t="n">
        <v>2</v>
      </c>
      <c r="M8" s="0" t="n">
        <v>56</v>
      </c>
      <c r="N8" s="0" t="n">
        <v>3</v>
      </c>
      <c r="O8" s="0" t="n">
        <v>39</v>
      </c>
      <c r="P8" s="0" t="s">
        <v>1574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1575</v>
      </c>
      <c r="E9" s="0" t="s">
        <v>1576</v>
      </c>
      <c r="F9" s="0" t="s">
        <v>1577</v>
      </c>
      <c r="G9" s="0" t="s">
        <v>1578</v>
      </c>
      <c r="H9" s="0" t="s">
        <v>1579</v>
      </c>
      <c r="I9" s="38" t="s">
        <v>15</v>
      </c>
      <c r="J9" s="0" t="s">
        <v>15</v>
      </c>
      <c r="K9" s="0" t="s">
        <v>21</v>
      </c>
      <c r="L9" s="0" t="n">
        <v>0</v>
      </c>
      <c r="M9" s="0" t="n">
        <v>59</v>
      </c>
      <c r="N9" s="0" t="n">
        <v>24</v>
      </c>
      <c r="O9" s="0" t="n">
        <v>17</v>
      </c>
      <c r="P9" s="0" t="s">
        <v>1580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1581</v>
      </c>
      <c r="E10" s="0" t="s">
        <v>1582</v>
      </c>
      <c r="F10" s="0" t="s">
        <v>1583</v>
      </c>
      <c r="G10" s="0" t="s">
        <v>1584</v>
      </c>
      <c r="H10" s="0" t="s">
        <v>1585</v>
      </c>
      <c r="I10" s="38" t="s">
        <v>18</v>
      </c>
      <c r="J10" s="0" t="s">
        <v>15</v>
      </c>
      <c r="K10" s="0" t="s">
        <v>18</v>
      </c>
      <c r="L10" s="0" t="n">
        <v>44</v>
      </c>
      <c r="M10" s="0" t="n">
        <v>2</v>
      </c>
      <c r="N10" s="0" t="n">
        <v>51</v>
      </c>
      <c r="O10" s="0" t="n">
        <v>3</v>
      </c>
      <c r="P10" s="0" t="s">
        <v>1586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1587</v>
      </c>
      <c r="E11" s="0" t="s">
        <v>1588</v>
      </c>
      <c r="F11" s="0" t="s">
        <v>1589</v>
      </c>
      <c r="G11" s="0" t="s">
        <v>1590</v>
      </c>
      <c r="H11" s="0" t="s">
        <v>1591</v>
      </c>
      <c r="I11" s="38" t="s">
        <v>21</v>
      </c>
      <c r="J11" s="0" t="s">
        <v>5</v>
      </c>
      <c r="K11" s="0" t="s">
        <v>21</v>
      </c>
      <c r="L11" s="0" t="n">
        <v>18</v>
      </c>
      <c r="M11" s="0" t="n">
        <v>10</v>
      </c>
      <c r="N11" s="0" t="n">
        <v>37</v>
      </c>
      <c r="O11" s="0" t="n">
        <v>35</v>
      </c>
      <c r="P11" s="0" t="s">
        <v>166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129</v>
      </c>
      <c r="E12" s="0" t="s">
        <v>130</v>
      </c>
      <c r="F12" s="0" t="s">
        <v>131</v>
      </c>
      <c r="G12" s="0" t="s">
        <v>132</v>
      </c>
      <c r="H12" s="0" t="s">
        <v>133</v>
      </c>
      <c r="I12" s="38" t="s">
        <v>18</v>
      </c>
      <c r="J12" s="0" t="s">
        <v>5</v>
      </c>
      <c r="K12" s="0" t="s">
        <v>18</v>
      </c>
      <c r="L12" s="0" t="n">
        <v>41</v>
      </c>
      <c r="M12" s="0" t="n">
        <v>7</v>
      </c>
      <c r="N12" s="0" t="n">
        <v>49</v>
      </c>
      <c r="O12" s="0" t="n">
        <v>3</v>
      </c>
      <c r="P12" s="0" t="s">
        <v>134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1592</v>
      </c>
      <c r="E13" s="0" t="s">
        <v>1593</v>
      </c>
      <c r="F13" s="0" t="s">
        <v>1358</v>
      </c>
      <c r="G13" s="0" t="s">
        <v>1594</v>
      </c>
      <c r="H13" s="0" t="s">
        <v>1595</v>
      </c>
      <c r="I13" s="38" t="s">
        <v>15</v>
      </c>
      <c r="J13" s="0" t="s">
        <v>15</v>
      </c>
      <c r="K13" s="0" t="s">
        <v>21</v>
      </c>
      <c r="L13" s="0" t="n">
        <v>3</v>
      </c>
      <c r="M13" s="0" t="n">
        <v>51</v>
      </c>
      <c r="N13" s="0" t="n">
        <v>42</v>
      </c>
      <c r="O13" s="0" t="n">
        <v>4</v>
      </c>
      <c r="P13" s="0" t="s">
        <v>1361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1596</v>
      </c>
      <c r="E14" s="0" t="s">
        <v>1597</v>
      </c>
      <c r="F14" s="0" t="s">
        <v>1598</v>
      </c>
      <c r="G14" s="0" t="s">
        <v>1599</v>
      </c>
      <c r="H14" s="0" t="s">
        <v>1600</v>
      </c>
      <c r="I14" s="38" t="s">
        <v>5</v>
      </c>
      <c r="J14" s="0" t="s">
        <v>5</v>
      </c>
      <c r="K14" s="0" t="s">
        <v>21</v>
      </c>
      <c r="L14" s="0" t="n">
        <v>12</v>
      </c>
      <c r="M14" s="0" t="n">
        <v>44</v>
      </c>
      <c r="N14" s="0" t="n">
        <v>8</v>
      </c>
      <c r="O14" s="0" t="n">
        <v>36</v>
      </c>
      <c r="P14" s="0" t="s">
        <v>1597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1601</v>
      </c>
      <c r="E15" s="0" t="s">
        <v>1602</v>
      </c>
      <c r="F15" s="0" t="s">
        <v>1603</v>
      </c>
      <c r="G15" s="0" t="s">
        <v>1604</v>
      </c>
      <c r="H15" s="0" t="s">
        <v>1605</v>
      </c>
      <c r="I15" s="38" t="s">
        <v>15</v>
      </c>
      <c r="J15" s="0" t="s">
        <v>15</v>
      </c>
      <c r="K15" s="0" t="s">
        <v>21</v>
      </c>
      <c r="L15" s="0" t="n">
        <v>3</v>
      </c>
      <c r="M15" s="0" t="n">
        <v>48</v>
      </c>
      <c r="N15" s="0" t="n">
        <v>44</v>
      </c>
      <c r="O15" s="0" t="n">
        <v>5</v>
      </c>
      <c r="P15" s="0" t="s">
        <v>1606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1607</v>
      </c>
      <c r="E16" s="0" t="s">
        <v>1608</v>
      </c>
      <c r="F16" s="0" t="s">
        <v>1609</v>
      </c>
      <c r="G16" s="0" t="s">
        <v>1610</v>
      </c>
      <c r="H16" s="0" t="s">
        <v>1611</v>
      </c>
      <c r="I16" s="38" t="s">
        <v>18</v>
      </c>
      <c r="J16" s="0" t="s">
        <v>5</v>
      </c>
      <c r="K16" s="0" t="s">
        <v>18</v>
      </c>
      <c r="L16" s="0" t="n">
        <v>42</v>
      </c>
      <c r="M16" s="0" t="n">
        <v>10</v>
      </c>
      <c r="N16" s="0" t="n">
        <v>40</v>
      </c>
      <c r="O16" s="0" t="n">
        <v>8</v>
      </c>
      <c r="P16" s="0" t="s">
        <v>1612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1613</v>
      </c>
      <c r="E17" s="0" t="s">
        <v>1614</v>
      </c>
      <c r="F17" s="0" t="s">
        <v>1615</v>
      </c>
      <c r="G17" s="0" t="s">
        <v>1616</v>
      </c>
      <c r="H17" s="0" t="s">
        <v>1617</v>
      </c>
      <c r="I17" s="38" t="s">
        <v>21</v>
      </c>
      <c r="J17" s="0" t="s">
        <v>18</v>
      </c>
      <c r="K17" s="0" t="s">
        <v>21</v>
      </c>
      <c r="L17" s="0" t="n">
        <v>1</v>
      </c>
      <c r="M17" s="0" t="n">
        <v>4</v>
      </c>
      <c r="N17" s="0" t="n">
        <v>7</v>
      </c>
      <c r="O17" s="0" t="n">
        <v>88</v>
      </c>
      <c r="P17" s="0" t="s">
        <v>1618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1619</v>
      </c>
      <c r="E18" s="0" t="s">
        <v>1620</v>
      </c>
      <c r="F18" s="0" t="s">
        <v>1621</v>
      </c>
      <c r="G18" s="0" t="s">
        <v>1622</v>
      </c>
      <c r="H18" s="0" t="s">
        <v>1623</v>
      </c>
      <c r="I18" s="38" t="s">
        <v>15</v>
      </c>
      <c r="J18" s="0" t="s">
        <v>5</v>
      </c>
      <c r="K18" s="0" t="s">
        <v>15</v>
      </c>
      <c r="L18" s="0" t="n">
        <v>88</v>
      </c>
      <c r="M18" s="0" t="n">
        <v>7</v>
      </c>
      <c r="N18" s="0" t="n">
        <v>4</v>
      </c>
      <c r="O18" s="0" t="n">
        <v>1</v>
      </c>
      <c r="P18" s="0" t="s">
        <v>1624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1625</v>
      </c>
      <c r="E19" s="0" t="s">
        <v>1626</v>
      </c>
      <c r="F19" s="0" t="s">
        <v>1627</v>
      </c>
      <c r="G19" s="0" t="s">
        <v>1628</v>
      </c>
      <c r="H19" s="0" t="s">
        <v>1629</v>
      </c>
      <c r="I19" s="38" t="s">
        <v>15</v>
      </c>
      <c r="J19" s="0" t="s">
        <v>5</v>
      </c>
      <c r="K19" s="0" t="s">
        <v>15</v>
      </c>
      <c r="L19" s="0" t="n">
        <v>12</v>
      </c>
      <c r="M19" s="0" t="n">
        <v>78</v>
      </c>
      <c r="N19" s="0" t="n">
        <v>2</v>
      </c>
      <c r="O19" s="0" t="n">
        <v>8</v>
      </c>
      <c r="P19" s="0" t="s">
        <v>1630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n">
        <f aca="false">IF(D20="","",1)</f>
        <v>1</v>
      </c>
      <c r="D20" s="0" t="s">
        <v>1631</v>
      </c>
      <c r="E20" s="0" t="s">
        <v>1632</v>
      </c>
      <c r="F20" s="0" t="s">
        <v>1633</v>
      </c>
      <c r="G20" s="0" t="s">
        <v>1634</v>
      </c>
      <c r="H20" s="0" t="s">
        <v>1635</v>
      </c>
      <c r="I20" s="38" t="s">
        <v>21</v>
      </c>
      <c r="J20" s="0" t="s">
        <v>15</v>
      </c>
      <c r="K20" s="0" t="s">
        <v>21</v>
      </c>
      <c r="L20" s="0" t="n">
        <v>1</v>
      </c>
      <c r="M20" s="0" t="n">
        <v>46</v>
      </c>
      <c r="N20" s="0" t="n">
        <v>2</v>
      </c>
      <c r="O20" s="0" t="n">
        <v>51</v>
      </c>
      <c r="P20" s="0" t="s">
        <v>1636</v>
      </c>
      <c r="R20" s="0" t="n">
        <f aca="false">SUM(L20:O20)</f>
        <v>100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n">
        <f aca="false">IF(D21="","",1)</f>
        <v>1</v>
      </c>
      <c r="D21" s="0" t="s">
        <v>1637</v>
      </c>
      <c r="E21" s="0" t="s">
        <v>1638</v>
      </c>
      <c r="F21" s="0" t="s">
        <v>1639</v>
      </c>
      <c r="G21" s="0" t="s">
        <v>1640</v>
      </c>
      <c r="H21" s="0" t="s">
        <v>1641</v>
      </c>
      <c r="I21" s="38" t="s">
        <v>21</v>
      </c>
      <c r="J21" s="0" t="s">
        <v>18</v>
      </c>
      <c r="K21" s="0" t="s">
        <v>21</v>
      </c>
      <c r="L21" s="0" t="n">
        <v>7</v>
      </c>
      <c r="M21" s="0" t="n">
        <v>12</v>
      </c>
      <c r="N21" s="0" t="n">
        <v>20</v>
      </c>
      <c r="O21" s="0" t="n">
        <v>61</v>
      </c>
      <c r="P21" s="0" t="s">
        <v>1642</v>
      </c>
      <c r="R21" s="0" t="n">
        <f aca="false">SUM(L21:O21)</f>
        <v>100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n">
        <f aca="false">IF(D22="","",1)</f>
        <v>1</v>
      </c>
      <c r="D22" s="0" t="s">
        <v>1643</v>
      </c>
      <c r="E22" s="0" t="s">
        <v>1644</v>
      </c>
      <c r="F22" s="0" t="s">
        <v>1645</v>
      </c>
      <c r="G22" s="0" t="s">
        <v>1646</v>
      </c>
      <c r="H22" s="0" t="s">
        <v>1647</v>
      </c>
      <c r="I22" s="38" t="s">
        <v>15</v>
      </c>
      <c r="J22" s="0" t="s">
        <v>5</v>
      </c>
      <c r="K22" s="0" t="s">
        <v>15</v>
      </c>
      <c r="L22" s="0" t="n">
        <v>45</v>
      </c>
      <c r="M22" s="0" t="n">
        <v>51</v>
      </c>
      <c r="N22" s="0" t="n">
        <v>4</v>
      </c>
      <c r="O22" s="0" t="n">
        <v>0</v>
      </c>
      <c r="P22" s="0" t="s">
        <v>1648</v>
      </c>
      <c r="R22" s="0" t="n">
        <f aca="false">SUM(L22:O22)</f>
        <v>100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n">
        <f aca="false">IF(D23="","",1)</f>
        <v>1</v>
      </c>
      <c r="D23" s="0" t="s">
        <v>1649</v>
      </c>
      <c r="E23" s="0" t="s">
        <v>1650</v>
      </c>
      <c r="F23" s="0" t="s">
        <v>1651</v>
      </c>
      <c r="G23" s="0" t="s">
        <v>1652</v>
      </c>
      <c r="H23" s="0" t="s">
        <v>1653</v>
      </c>
      <c r="I23" s="38" t="s">
        <v>18</v>
      </c>
      <c r="J23" s="0" t="s">
        <v>5</v>
      </c>
      <c r="K23" s="0" t="s">
        <v>18</v>
      </c>
      <c r="L23" s="0" t="n">
        <v>5</v>
      </c>
      <c r="M23" s="0" t="n">
        <v>9</v>
      </c>
      <c r="N23" s="0" t="n">
        <v>81</v>
      </c>
      <c r="O23" s="0" t="n">
        <v>5</v>
      </c>
      <c r="P23" s="0" t="s">
        <v>1654</v>
      </c>
      <c r="R23" s="0" t="n">
        <f aca="false">SUM(L23:O23)</f>
        <v>100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n">
        <f aca="false">IF(D24="","",1)</f>
        <v>1</v>
      </c>
      <c r="D24" s="0" t="s">
        <v>1655</v>
      </c>
      <c r="E24" s="0" t="s">
        <v>395</v>
      </c>
      <c r="F24" s="0" t="s">
        <v>154</v>
      </c>
      <c r="G24" s="0" t="s">
        <v>1656</v>
      </c>
      <c r="H24" s="0" t="s">
        <v>396</v>
      </c>
      <c r="I24" s="38" t="s">
        <v>21</v>
      </c>
      <c r="J24" s="0" t="s">
        <v>18</v>
      </c>
      <c r="K24" s="0" t="s">
        <v>21</v>
      </c>
      <c r="L24" s="0" t="n">
        <v>7</v>
      </c>
      <c r="M24" s="0" t="n">
        <v>21</v>
      </c>
      <c r="N24" s="0" t="n">
        <v>30</v>
      </c>
      <c r="O24" s="0" t="n">
        <v>42</v>
      </c>
      <c r="P24" s="0" t="s">
        <v>160</v>
      </c>
      <c r="R24" s="0" t="n">
        <f aca="false">SUM(L24:O24)</f>
        <v>100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n">
        <f aca="false">IF(D25="","",1)</f>
        <v>1</v>
      </c>
      <c r="D25" s="0" t="s">
        <v>1657</v>
      </c>
      <c r="E25" s="0" t="s">
        <v>1658</v>
      </c>
      <c r="F25" s="0" t="s">
        <v>1659</v>
      </c>
      <c r="G25" s="0" t="s">
        <v>1660</v>
      </c>
      <c r="H25" s="0" t="s">
        <v>1661</v>
      </c>
      <c r="I25" s="38" t="s">
        <v>15</v>
      </c>
      <c r="J25" s="0" t="s">
        <v>5</v>
      </c>
      <c r="K25" s="0" t="s">
        <v>15</v>
      </c>
      <c r="L25" s="0" t="n">
        <v>5</v>
      </c>
      <c r="M25" s="0" t="n">
        <v>64</v>
      </c>
      <c r="N25" s="0" t="n">
        <v>12</v>
      </c>
      <c r="O25" s="0" t="n">
        <v>19</v>
      </c>
      <c r="P25" s="0" t="s">
        <v>1568</v>
      </c>
      <c r="R25" s="0" t="n">
        <f aca="false">SUM(L25:O25)</f>
        <v>100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n">
        <f aca="false">IF(D26="","",1)</f>
        <v>1</v>
      </c>
      <c r="D26" s="0" t="s">
        <v>1662</v>
      </c>
      <c r="E26" s="0" t="s">
        <v>1663</v>
      </c>
      <c r="F26" s="0" t="s">
        <v>1664</v>
      </c>
      <c r="G26" s="0" t="s">
        <v>1665</v>
      </c>
      <c r="H26" s="0" t="s">
        <v>1666</v>
      </c>
      <c r="I26" s="38" t="s">
        <v>21</v>
      </c>
      <c r="J26" s="0" t="s">
        <v>18</v>
      </c>
      <c r="K26" s="0" t="s">
        <v>21</v>
      </c>
      <c r="L26" s="0" t="n">
        <v>3</v>
      </c>
      <c r="M26" s="0" t="n">
        <v>6</v>
      </c>
      <c r="N26" s="0" t="n">
        <v>4</v>
      </c>
      <c r="O26" s="0" t="n">
        <v>87</v>
      </c>
      <c r="P26" s="0" t="s">
        <v>1667</v>
      </c>
      <c r="R26" s="0" t="n">
        <f aca="false">SUM(L26:O26)</f>
        <v>100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n">
        <f aca="false">IF(D27="","",1)</f>
        <v>1</v>
      </c>
      <c r="D27" s="0" t="s">
        <v>1668</v>
      </c>
      <c r="E27" s="0" t="s">
        <v>1669</v>
      </c>
      <c r="F27" s="0" t="s">
        <v>1670</v>
      </c>
      <c r="G27" s="0" t="s">
        <v>1671</v>
      </c>
      <c r="H27" s="0" t="s">
        <v>669</v>
      </c>
      <c r="I27" s="38" t="s">
        <v>15</v>
      </c>
      <c r="J27" s="0" t="s">
        <v>15</v>
      </c>
      <c r="K27" s="0" t="s">
        <v>18</v>
      </c>
      <c r="L27" s="0" t="n">
        <v>5</v>
      </c>
      <c r="M27" s="0" t="n">
        <v>45</v>
      </c>
      <c r="N27" s="0" t="n">
        <v>41</v>
      </c>
      <c r="O27" s="0" t="n">
        <v>9</v>
      </c>
      <c r="P27" s="0" t="s">
        <v>1672</v>
      </c>
      <c r="R27" s="0" t="n">
        <f aca="false">SUM(L27:O27)</f>
        <v>100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n">
        <f aca="false">IF(D28="","",1)</f>
        <v>1</v>
      </c>
      <c r="D28" s="0" t="s">
        <v>1673</v>
      </c>
      <c r="E28" s="0" t="s">
        <v>1674</v>
      </c>
      <c r="F28" s="0" t="s">
        <v>1675</v>
      </c>
      <c r="G28" s="0" t="s">
        <v>1676</v>
      </c>
      <c r="H28" s="0" t="s">
        <v>1677</v>
      </c>
      <c r="I28" s="38" t="s">
        <v>15</v>
      </c>
      <c r="J28" s="0" t="s">
        <v>5</v>
      </c>
      <c r="K28" s="0" t="s">
        <v>15</v>
      </c>
      <c r="L28" s="0" t="n">
        <v>24</v>
      </c>
      <c r="M28" s="0" t="n">
        <v>54</v>
      </c>
      <c r="N28" s="0" t="n">
        <v>21</v>
      </c>
      <c r="O28" s="0" t="n">
        <v>1</v>
      </c>
      <c r="P28" s="0" t="s">
        <v>1678</v>
      </c>
      <c r="R28" s="0" t="n">
        <f aca="false">SUM(L28:O28)</f>
        <v>100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n">
        <f aca="false">IF(D29="","",1)</f>
        <v>1</v>
      </c>
      <c r="D29" s="0" t="s">
        <v>1679</v>
      </c>
      <c r="E29" s="0" t="s">
        <v>1500</v>
      </c>
      <c r="F29" s="0" t="s">
        <v>1680</v>
      </c>
      <c r="G29" s="0" t="s">
        <v>1681</v>
      </c>
      <c r="H29" s="0" t="s">
        <v>1682</v>
      </c>
      <c r="I29" s="38" t="s">
        <v>21</v>
      </c>
      <c r="J29" s="0" t="s">
        <v>15</v>
      </c>
      <c r="K29" s="0" t="s">
        <v>21</v>
      </c>
      <c r="L29" s="0" t="n">
        <v>12</v>
      </c>
      <c r="M29" s="0" t="n">
        <v>4</v>
      </c>
      <c r="N29" s="0" t="n">
        <v>0</v>
      </c>
      <c r="O29" s="0" t="n">
        <v>84</v>
      </c>
      <c r="P29" s="42" t="s">
        <v>1683</v>
      </c>
      <c r="R29" s="0" t="n">
        <f aca="false">SUM(L29:O29)</f>
        <v>100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n">
        <f aca="false">IF(D30="","",1)</f>
        <v>1</v>
      </c>
      <c r="D30" s="0" t="s">
        <v>1684</v>
      </c>
      <c r="E30" s="0" t="s">
        <v>1685</v>
      </c>
      <c r="F30" s="0" t="s">
        <v>1680</v>
      </c>
      <c r="G30" s="0" t="s">
        <v>1686</v>
      </c>
      <c r="H30" s="0" t="s">
        <v>1687</v>
      </c>
      <c r="I30" s="38" t="s">
        <v>21</v>
      </c>
      <c r="J30" s="0" t="s">
        <v>18</v>
      </c>
      <c r="K30" s="0" t="s">
        <v>21</v>
      </c>
      <c r="L30" s="0" t="n">
        <v>28</v>
      </c>
      <c r="M30" s="0" t="n">
        <v>0</v>
      </c>
      <c r="N30" s="0" t="n">
        <v>1</v>
      </c>
      <c r="O30" s="0" t="n">
        <v>71</v>
      </c>
      <c r="P30" s="42" t="s">
        <v>1688</v>
      </c>
      <c r="R30" s="0" t="n">
        <f aca="false">SUM(L30:O30)</f>
        <v>100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n">
        <f aca="false">IF(D31="","",1)</f>
        <v>1</v>
      </c>
      <c r="D31" s="0" t="s">
        <v>1689</v>
      </c>
      <c r="E31" s="0" t="s">
        <v>1690</v>
      </c>
      <c r="F31" s="0" t="s">
        <v>1691</v>
      </c>
      <c r="G31" s="0" t="s">
        <v>1692</v>
      </c>
      <c r="H31" s="0" t="s">
        <v>1693</v>
      </c>
      <c r="I31" s="38" t="s">
        <v>15</v>
      </c>
      <c r="J31" s="0" t="s">
        <v>15</v>
      </c>
      <c r="K31" s="0" t="s">
        <v>18</v>
      </c>
      <c r="L31" s="0" t="n">
        <v>2</v>
      </c>
      <c r="M31" s="0" t="n">
        <v>47</v>
      </c>
      <c r="N31" s="0" t="n">
        <v>39</v>
      </c>
      <c r="O31" s="0" t="n">
        <v>12</v>
      </c>
      <c r="P31" s="42" t="s">
        <v>1694</v>
      </c>
      <c r="R31" s="0" t="n">
        <f aca="false">SUM(L31:O31)</f>
        <v>100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n">
        <f aca="false">IF(D32="","",1)</f>
        <v>1</v>
      </c>
      <c r="D32" s="42" t="s">
        <v>1695</v>
      </c>
      <c r="E32" s="0" t="s">
        <v>130</v>
      </c>
      <c r="F32" s="0" t="s">
        <v>1696</v>
      </c>
      <c r="G32" s="0" t="s">
        <v>1697</v>
      </c>
      <c r="H32" s="0" t="s">
        <v>1698</v>
      </c>
      <c r="I32" s="38" t="s">
        <v>18</v>
      </c>
      <c r="J32" s="0" t="s">
        <v>18</v>
      </c>
      <c r="K32" s="0" t="s">
        <v>21</v>
      </c>
      <c r="L32" s="0" t="n">
        <v>3</v>
      </c>
      <c r="M32" s="0" t="n">
        <v>11</v>
      </c>
      <c r="N32" s="0" t="n">
        <v>57</v>
      </c>
      <c r="O32" s="0" t="n">
        <v>29</v>
      </c>
      <c r="P32" s="0" t="s">
        <v>1699</v>
      </c>
      <c r="R32" s="0" t="n">
        <f aca="false">SUM(L32:O32)</f>
        <v>100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n">
        <f aca="false">IF(D33="","",1)</f>
        <v>1</v>
      </c>
      <c r="D33" s="0" t="s">
        <v>1700</v>
      </c>
      <c r="E33" s="0" t="s">
        <v>1701</v>
      </c>
      <c r="F33" s="0" t="s">
        <v>1702</v>
      </c>
      <c r="G33" s="0" t="s">
        <v>1703</v>
      </c>
      <c r="H33" s="0" t="s">
        <v>1704</v>
      </c>
      <c r="I33" s="38" t="s">
        <v>21</v>
      </c>
      <c r="J33" s="0" t="s">
        <v>5</v>
      </c>
      <c r="K33" s="0" t="s">
        <v>21</v>
      </c>
      <c r="L33" s="0" t="n">
        <v>7</v>
      </c>
      <c r="M33" s="0" t="n">
        <v>2</v>
      </c>
      <c r="N33" s="0" t="n">
        <v>25</v>
      </c>
      <c r="O33" s="0" t="n">
        <v>66</v>
      </c>
      <c r="P33" s="0" t="s">
        <v>1705</v>
      </c>
      <c r="R33" s="0" t="n">
        <f aca="false">SUM(L33:O33)</f>
        <v>100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n">
        <f aca="false">IF(D34="","",1)</f>
        <v>1</v>
      </c>
      <c r="D34" s="0" t="s">
        <v>1706</v>
      </c>
      <c r="E34" s="0" t="s">
        <v>1707</v>
      </c>
      <c r="F34" s="0" t="s">
        <v>1708</v>
      </c>
      <c r="G34" s="0" t="s">
        <v>1709</v>
      </c>
      <c r="H34" s="0" t="s">
        <v>144</v>
      </c>
      <c r="I34" s="38" t="s">
        <v>15</v>
      </c>
      <c r="J34" s="0" t="s">
        <v>15</v>
      </c>
      <c r="K34" s="0" t="s">
        <v>21</v>
      </c>
      <c r="L34" s="0" t="n">
        <v>3</v>
      </c>
      <c r="M34" s="0" t="n">
        <v>42</v>
      </c>
      <c r="N34" s="0" t="n">
        <v>15</v>
      </c>
      <c r="O34" s="0" t="n">
        <v>40</v>
      </c>
      <c r="P34" s="0" t="s">
        <v>1710</v>
      </c>
      <c r="R34" s="0" t="n">
        <f aca="false">SUM(L34:O34)</f>
        <v>100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n">
        <f aca="false">IF(D35="","",1)</f>
        <v>1</v>
      </c>
      <c r="D35" s="0" t="s">
        <v>1711</v>
      </c>
      <c r="E35" s="0" t="s">
        <v>1712</v>
      </c>
      <c r="F35" s="0" t="s">
        <v>1713</v>
      </c>
      <c r="G35" s="0" t="s">
        <v>1714</v>
      </c>
      <c r="H35" s="0" t="s">
        <v>1715</v>
      </c>
      <c r="I35" s="38" t="s">
        <v>15</v>
      </c>
      <c r="J35" s="0" t="s">
        <v>5</v>
      </c>
      <c r="K35" s="0" t="s">
        <v>15</v>
      </c>
      <c r="L35" s="0" t="n">
        <v>41</v>
      </c>
      <c r="M35" s="0" t="n">
        <v>47</v>
      </c>
      <c r="N35" s="0" t="n">
        <v>1</v>
      </c>
      <c r="O35" s="0" t="n">
        <v>11</v>
      </c>
      <c r="P35" s="0" t="s">
        <v>1716</v>
      </c>
      <c r="R35" s="0" t="n">
        <f aca="false">SUM(L35:O35)</f>
        <v>100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n">
        <f aca="false">IF(D36="","",1)</f>
        <v>1</v>
      </c>
      <c r="D36" s="0" t="s">
        <v>1717</v>
      </c>
      <c r="E36" s="0" t="s">
        <v>1421</v>
      </c>
      <c r="F36" s="0" t="s">
        <v>331</v>
      </c>
      <c r="G36" s="0" t="s">
        <v>1718</v>
      </c>
      <c r="H36" s="0" t="s">
        <v>1719</v>
      </c>
      <c r="I36" s="38" t="s">
        <v>18</v>
      </c>
      <c r="J36" s="0" t="s">
        <v>18</v>
      </c>
      <c r="K36" s="0" t="s">
        <v>21</v>
      </c>
      <c r="L36" s="0" t="n">
        <v>0</v>
      </c>
      <c r="M36" s="0" t="n">
        <v>47</v>
      </c>
      <c r="N36" s="0" t="n">
        <v>52</v>
      </c>
      <c r="O36" s="0" t="n">
        <v>1</v>
      </c>
      <c r="P36" s="0" t="s">
        <v>1720</v>
      </c>
      <c r="R36" s="0" t="n">
        <f aca="false">SUM(L36:O36)</f>
        <v>100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n">
        <f aca="false">IF(D37="","",1)</f>
        <v>1</v>
      </c>
      <c r="D37" s="0" t="s">
        <v>1721</v>
      </c>
      <c r="E37" s="0" t="s">
        <v>1722</v>
      </c>
      <c r="F37" s="0" t="s">
        <v>1723</v>
      </c>
      <c r="G37" s="0" t="s">
        <v>1724</v>
      </c>
      <c r="H37" s="0" t="s">
        <v>1725</v>
      </c>
      <c r="I37" s="38" t="s">
        <v>18</v>
      </c>
      <c r="J37" s="0" t="s">
        <v>5</v>
      </c>
      <c r="K37" s="0" t="s">
        <v>18</v>
      </c>
      <c r="L37" s="0" t="n">
        <v>3</v>
      </c>
      <c r="M37" s="0" t="n">
        <v>5</v>
      </c>
      <c r="N37" s="0" t="n">
        <v>68</v>
      </c>
      <c r="O37" s="0" t="n">
        <v>24</v>
      </c>
      <c r="P37" s="0" t="s">
        <v>1726</v>
      </c>
      <c r="R37" s="0" t="n">
        <f aca="false">SUM(L37:O37)</f>
        <v>100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n">
        <f aca="false">IF(D38="","",1)</f>
        <v>1</v>
      </c>
      <c r="D38" s="0" t="s">
        <v>1727</v>
      </c>
      <c r="E38" s="0" t="s">
        <v>1728</v>
      </c>
      <c r="F38" s="0" t="s">
        <v>1729</v>
      </c>
      <c r="G38" s="0" t="s">
        <v>1730</v>
      </c>
      <c r="H38" s="0" t="s">
        <v>1731</v>
      </c>
      <c r="I38" s="38" t="s">
        <v>5</v>
      </c>
      <c r="J38" s="0" t="s">
        <v>5</v>
      </c>
      <c r="K38" s="0" t="s">
        <v>18</v>
      </c>
      <c r="L38" s="0" t="n">
        <v>72</v>
      </c>
      <c r="M38" s="0" t="n">
        <v>2</v>
      </c>
      <c r="N38" s="0" t="n">
        <v>26</v>
      </c>
      <c r="O38" s="0" t="n">
        <v>0</v>
      </c>
      <c r="P38" s="0" t="s">
        <v>1732</v>
      </c>
      <c r="R38" s="0" t="n">
        <f aca="false">SUM(L38:O38)</f>
        <v>100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n">
        <f aca="false">IF(D39="","",1)</f>
        <v>1</v>
      </c>
      <c r="D39" s="0" t="s">
        <v>1733</v>
      </c>
      <c r="E39" s="0" t="s">
        <v>1734</v>
      </c>
      <c r="F39" s="0" t="s">
        <v>1735</v>
      </c>
      <c r="G39" s="0" t="s">
        <v>1736</v>
      </c>
      <c r="H39" s="0" t="s">
        <v>1737</v>
      </c>
      <c r="I39" s="38" t="s">
        <v>18</v>
      </c>
      <c r="J39" s="0" t="s">
        <v>15</v>
      </c>
      <c r="K39" s="0" t="s">
        <v>18</v>
      </c>
      <c r="L39" s="0" t="n">
        <v>4</v>
      </c>
      <c r="M39" s="0" t="n">
        <v>13</v>
      </c>
      <c r="N39" s="0" t="n">
        <v>58</v>
      </c>
      <c r="O39" s="0" t="n">
        <v>25</v>
      </c>
      <c r="P39" s="0" t="s">
        <v>1738</v>
      </c>
      <c r="R39" s="0" t="n">
        <f aca="false">SUM(L39:O39)</f>
        <v>100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n">
        <f aca="false">IF(D40="","",1)</f>
        <v>1</v>
      </c>
      <c r="D40" s="0" t="s">
        <v>1739</v>
      </c>
      <c r="E40" s="0" t="s">
        <v>1740</v>
      </c>
      <c r="F40" s="0" t="s">
        <v>1741</v>
      </c>
      <c r="G40" s="0" t="s">
        <v>1742</v>
      </c>
      <c r="H40" s="0" t="s">
        <v>1743</v>
      </c>
      <c r="I40" s="38" t="s">
        <v>15</v>
      </c>
      <c r="J40" s="0" t="s">
        <v>15</v>
      </c>
      <c r="K40" s="0" t="s">
        <v>21</v>
      </c>
      <c r="L40" s="0" t="n">
        <v>0</v>
      </c>
      <c r="M40" s="0" t="n">
        <v>82</v>
      </c>
      <c r="N40" s="0" t="n">
        <v>14</v>
      </c>
      <c r="O40" s="0" t="n">
        <v>4</v>
      </c>
      <c r="P40" s="0" t="s">
        <v>1744</v>
      </c>
      <c r="R40" s="0" t="n">
        <f aca="false">SUM(L40:O40)</f>
        <v>100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n">
        <f aca="false">IF(D41="","",1)</f>
        <v>1</v>
      </c>
      <c r="D41" s="0" t="s">
        <v>1745</v>
      </c>
      <c r="E41" s="0" t="s">
        <v>1746</v>
      </c>
      <c r="F41" s="0" t="s">
        <v>1747</v>
      </c>
      <c r="G41" s="0" t="s">
        <v>1748</v>
      </c>
      <c r="H41" s="0" t="s">
        <v>1749</v>
      </c>
      <c r="I41" s="38" t="s">
        <v>5</v>
      </c>
      <c r="J41" s="0" t="s">
        <v>5</v>
      </c>
      <c r="K41" s="0" t="s">
        <v>18</v>
      </c>
      <c r="L41" s="0" t="n">
        <v>81</v>
      </c>
      <c r="M41" s="0" t="n">
        <v>14</v>
      </c>
      <c r="N41" s="0" t="n">
        <v>4</v>
      </c>
      <c r="O41" s="0" t="n">
        <v>1</v>
      </c>
      <c r="P41" s="0" t="s">
        <v>1750</v>
      </c>
      <c r="R41" s="0" t="n">
        <f aca="false">SUM(L41:O41)</f>
        <v>100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n">
        <f aca="false">IF(D42="","",1)</f>
        <v>1</v>
      </c>
      <c r="D42" s="0" t="s">
        <v>1751</v>
      </c>
      <c r="E42" s="0" t="s">
        <v>1752</v>
      </c>
      <c r="F42" s="0" t="s">
        <v>1753</v>
      </c>
      <c r="G42" s="0" t="s">
        <v>1754</v>
      </c>
      <c r="H42" s="0" t="s">
        <v>1755</v>
      </c>
      <c r="I42" s="38" t="s">
        <v>21</v>
      </c>
      <c r="J42" s="0" t="s">
        <v>18</v>
      </c>
      <c r="K42" s="0" t="s">
        <v>21</v>
      </c>
      <c r="L42" s="0" t="n">
        <v>1</v>
      </c>
      <c r="M42" s="0" t="n">
        <v>11</v>
      </c>
      <c r="N42" s="0" t="n">
        <v>7</v>
      </c>
      <c r="O42" s="0" t="n">
        <v>81</v>
      </c>
      <c r="P42" s="0" t="s">
        <v>1756</v>
      </c>
      <c r="R42" s="0" t="n">
        <f aca="false">SUM(L42:O42)</f>
        <v>100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n">
        <f aca="false">IF(D43="","",1)</f>
        <v>1</v>
      </c>
      <c r="D43" s="0" t="s">
        <v>1757</v>
      </c>
      <c r="E43" s="0" t="s">
        <v>1758</v>
      </c>
      <c r="F43" s="0" t="s">
        <v>1759</v>
      </c>
      <c r="G43" s="0" t="s">
        <v>1760</v>
      </c>
      <c r="H43" s="0" t="s">
        <v>1761</v>
      </c>
      <c r="I43" s="38" t="s">
        <v>15</v>
      </c>
      <c r="J43" s="0" t="s">
        <v>5</v>
      </c>
      <c r="K43" s="0" t="s">
        <v>15</v>
      </c>
      <c r="L43" s="0" t="n">
        <v>6</v>
      </c>
      <c r="M43" s="0" t="n">
        <v>82</v>
      </c>
      <c r="N43" s="0" t="n">
        <v>7</v>
      </c>
      <c r="O43" s="0" t="n">
        <v>5</v>
      </c>
      <c r="P43" s="0" t="s">
        <v>1762</v>
      </c>
      <c r="R43" s="0" t="n">
        <f aca="false">SUM(L43:O43)</f>
        <v>100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n">
        <f aca="false">IF(D44="","",1)</f>
        <v>1</v>
      </c>
      <c r="D44" s="0" t="s">
        <v>1763</v>
      </c>
      <c r="E44" s="0" t="s">
        <v>1764</v>
      </c>
      <c r="F44" s="0" t="s">
        <v>1765</v>
      </c>
      <c r="G44" s="0" t="s">
        <v>1766</v>
      </c>
      <c r="H44" s="0" t="s">
        <v>1767</v>
      </c>
      <c r="I44" s="38" t="s">
        <v>21</v>
      </c>
      <c r="J44" s="0" t="s">
        <v>18</v>
      </c>
      <c r="K44" s="0" t="s">
        <v>21</v>
      </c>
      <c r="L44" s="0" t="n">
        <v>1</v>
      </c>
      <c r="M44" s="0" t="n">
        <v>6</v>
      </c>
      <c r="N44" s="0" t="n">
        <v>27</v>
      </c>
      <c r="O44" s="0" t="n">
        <v>66</v>
      </c>
      <c r="P44" s="0" t="s">
        <v>1768</v>
      </c>
      <c r="R44" s="0" t="n">
        <f aca="false">SUM(L44:O44)</f>
        <v>100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n">
        <f aca="false">IF(D45="","",1)</f>
        <v>1</v>
      </c>
      <c r="D45" s="0" t="s">
        <v>1769</v>
      </c>
      <c r="E45" s="0" t="s">
        <v>1770</v>
      </c>
      <c r="F45" s="0" t="s">
        <v>1771</v>
      </c>
      <c r="G45" s="0" t="s">
        <v>1772</v>
      </c>
      <c r="H45" s="0" t="s">
        <v>1773</v>
      </c>
      <c r="I45" s="38" t="s">
        <v>5</v>
      </c>
      <c r="J45" s="0" t="s">
        <v>5</v>
      </c>
      <c r="K45" s="0" t="s">
        <v>15</v>
      </c>
      <c r="L45" s="0" t="n">
        <v>35</v>
      </c>
      <c r="M45" s="0" t="n">
        <v>32</v>
      </c>
      <c r="N45" s="0" t="n">
        <v>25</v>
      </c>
      <c r="O45" s="0" t="n">
        <v>8</v>
      </c>
      <c r="P45" s="0" t="s">
        <v>1774</v>
      </c>
      <c r="R45" s="0" t="n">
        <f aca="false">SUM(L45:O45)</f>
        <v>100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16.1451114914824</v>
      </c>
      <c r="E102" s="0" t="n">
        <f aca="false">IF(D102&lt;1.001,1,IF(D102&lt;2.001,2,IF(D102&lt;3.001,3,IF(D102&lt;4.001,4,IF(D102&lt;5.001,5,IF(D102&lt;6.001,6,IF(D102&lt;7.001,7,IF(D102&lt;8.001,8,(F102)))))))))</f>
        <v>17</v>
      </c>
      <c r="F102" s="0" t="n">
        <f aca="false">IF(D102&lt;9.001,9,IF(D102&lt;10.001,10,IF(D102&lt;11.001,11,IF(D102&lt;12.001,12,IF(D102&lt;13.001,13,IF(D102&lt;14.001,14,IF(D102&lt;15.001,15,(G102))))))))</f>
        <v>17</v>
      </c>
      <c r="G102" s="0" t="n">
        <f aca="false">IF(D102&lt;16.001,16,IF(D102&lt;17.001,17,IF(D102&lt;18.001,18,IF(D102&lt;19.001,19,IF(D102&lt;20.001,20,IF(D102&lt;21.001,21,IF(D102&lt;22.001,22,(H102))))))))</f>
        <v>17</v>
      </c>
      <c r="H102" s="0" t="n">
        <f aca="false">IF(D102&lt;23.001,23,IF(D102&lt;24.001,24,IF(D102&lt;25.001,25,IF(D102&lt;26.001,26,IF(D102&lt;27.001,27,IF(D102&lt;28.001,28,IF(D102&lt;29.001,29,(I102))))))))</f>
        <v>23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What was Elvis Presleys middle name</v>
      </c>
      <c r="E104" s="0" t="str">
        <f aca="false">IF($E$102=$A$2,(E2),IF($E$102=$A$3,(E3),IF($E$102=$A$4,(E4),IF($E$102=$A$5,(E5),IF($E$102=$A$6,(E6),IF($E$102=$A$7,(E7),IF($E$102=$A$8,(E8),IF($E$102=$A$9,(E9),(E105)))))))))</f>
        <v>Andrew</v>
      </c>
      <c r="F104" s="0" t="str">
        <f aca="false">IF($E$102=$A$2,(F2),IF($E$102=$A$3,(F3),IF($E$102=$A$4,(F4),IF($E$102=$A$5,(F5),IF($E$102=$A$6,(F6),IF($E$102=$A$7,(F7),IF($E$102=$A$8,(F8),IF($E$102=$A$9,(F9),(F105)))))))))</f>
        <v>Aaron</v>
      </c>
      <c r="G104" s="0" t="str">
        <f aca="false">IF($E$102=$A$2,(G2),IF($E$102=$A$3,(G3),IF($E$102=$A$4,(G4),IF($E$102=$A$5,(G5),IF($E$102=$A$6,(G6),IF($E$102=$A$7,(G7),IF($E$102=$A$8,(G8),IF($E$102=$A$9,(G9),(G105)))))))))</f>
        <v>Alan</v>
      </c>
      <c r="H104" s="0" t="str">
        <f aca="false">IF($E$102=$A$2,(H2),IF($E$102=$A$3,(H3),IF($E$102=$A$4,(H4),IF($E$102=$A$5,(H5),IF($E$102=$A$6,(H6),IF($E$102=$A$7,(H7),IF($E$102=$A$8,(H8),IF($E$102=$A$9,(H9),(H105)))))))))</f>
        <v>Darren</v>
      </c>
      <c r="I104" s="38" t="str">
        <f aca="false">IF($E$102=$A$2,(I2),IF($E$102=$A$3,(I3),IF($E$102=$A$4,(I4),IF($E$102=$A$5,(I5),IF($E$102=$A$6,(I6),IF($E$102=$A$7,(I7),IF($E$102=$A$8,(I8),IF($E$102=$A$9,(I9),(I105)))))))))</f>
        <v>B</v>
      </c>
      <c r="J104" s="0" t="str">
        <f aca="false">IF(I104=E103,(E104),IF(I104=F103,(F104),IF(I104=G103,(G104),IF(I104=H103,(H104)))))</f>
        <v>Aaron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B</v>
      </c>
      <c r="M104" s="0" t="n">
        <f aca="false">IF($E$102=$A$2,(L2),IF($E$102=$A$3,(L3),IF($E$102=$A$4,(L4),IF($E$102=$A$5,(L5),IF($E$102=$A$6,(L6),IF($E$102=$A$7,(L7),IF($E$102=$A$8,(L8),IF($E$102=$A$9,(L9),(M105)))))))))</f>
        <v>88</v>
      </c>
      <c r="N104" s="0" t="n">
        <f aca="false">IF($E$102=$A$2,(M2),IF($E$102=$A$3,(M3),IF($E$102=$A$4,(M4),IF($E$102=$A$5,(M5),IF($E$102=$A$6,(M6),IF($E$102=$A$7,(M7),IF($E$102=$A$8,(M8),IF($E$102=$A$9,(M9),(N105)))))))))</f>
        <v>7</v>
      </c>
      <c r="O104" s="0" t="n">
        <f aca="false">IF($E$102=$A$2,(N2),IF($E$102=$A$3,(N3),IF($E$102=$A$4,(N4),IF($E$102=$A$5,(N5),IF($E$102=$A$6,(N6),IF($E$102=$A$7,(N7),IF($E$102=$A$8,(N8),IF($E$102=$A$9,(N9),(O105)))))))))</f>
        <v>4</v>
      </c>
      <c r="P104" s="0" t="n">
        <f aca="false">IF($E$102=$A$2,(O2),IF($E$102=$A$3,(O3),IF($E$102=$A$4,(O4),IF($E$102=$A$5,(O5),IF($E$102=$A$6,(O6),IF($E$102=$A$7,(O7),IF($E$102=$A$8,(O8),IF($E$102=$A$9,(O9),(P105)))))))))</f>
        <v>1</v>
      </c>
      <c r="Q104" s="0" t="str">
        <f aca="false">IF($E$102=$A$2,(P2),IF($E$102=$A$3,(P3),IF($E$102=$A$4,(P4),IF($E$102=$A$5,(P5),IF($E$102=$A$6,(P6),IF($E$102=$A$7,(P7),IF($E$102=$A$8,(P8),IF($E$102=$A$9,(P9),(Q105)))))))))</f>
        <v>Its Aaron, Good Luck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>What was Elvis Presleys middle name</v>
      </c>
      <c r="E105" s="0" t="str">
        <f aca="false">IF($E$102=$A$10,(E10),IF($E$102=$A$11,(E11),IF($E$102=$A$12,(E12),IF($E$102=$A$13,(E13),IF($E$102=$A$14,(E14),IF($E$102=$A$15,(E15),IF($E$102=$A$16,(E16),IF($E$102=$A$17,(E17),(E106)))))))))</f>
        <v>Andrew</v>
      </c>
      <c r="F105" s="0" t="str">
        <f aca="false">IF($E$102=$A$10,(F10),IF($E$102=$A$11,(F11),IF($E$102=$A$12,(F12),IF($E$102=$A$13,(F13),IF($E$102=$A$14,(F14),IF($E$102=$A$15,(F15),IF($E$102=$A$16,(F16),IF($E$102=$A$17,(F17),(F106)))))))))</f>
        <v>Aaron</v>
      </c>
      <c r="G105" s="0" t="str">
        <f aca="false">IF($E$102=$A$10,(G10),IF($E$102=$A$11,(G11),IF($E$102=$A$12,(G12),IF($E$102=$A$13,(G13),IF($E$102=$A$14,(G14),IF($E$102=$A$15,(G15),IF($E$102=$A$16,(G16),IF($E$102=$A$17,(G17),(G106)))))))))</f>
        <v>Alan</v>
      </c>
      <c r="H105" s="0" t="str">
        <f aca="false">IF($E$102=$A$10,(H10),IF($E$102=$A$11,(H11),IF($E$102=$A$12,(H12),IF($E$102=$A$13,(H13),IF($E$102=$A$14,(H14),IF($E$102=$A$15,(H15),IF($E$102=$A$16,(H16),IF($E$102=$A$17,(H17),(H106)))))))))</f>
        <v>Darren</v>
      </c>
      <c r="I105" s="38" t="str">
        <f aca="false">IF($E$102=$A$10,(I10),IF($E$102=$A$11,(I11),IF($E$102=$A$12,(I12),IF($E$102=$A$13,(I13),IF($E$102=$A$14,(I14),IF($E$102=$A$15,(I15),IF($E$102=$A$16,(I16),IF($E$102=$A$17,(I17),(I106)))))))))</f>
        <v>B</v>
      </c>
      <c r="K105" s="0" t="str">
        <f aca="false">IF($E$102=$A$10,(J10),IF($E$102=$A$11,(J11),IF($E$102=$A$12,(J12),IF($E$102=$A$13,(J13),IF($E$102=$A$14,(J14),IF($E$102=$A$15,(J15),IF($E$102=$A$16,(J16),IF($E$102=$A$17,(J17),(K106)))))))))</f>
        <v>A</v>
      </c>
      <c r="L105" s="0" t="str">
        <f aca="false">IF($E$102=$A$10,(K10),IF($E$102=$A$11,(K11),IF($E$102=$A$12,(K12),IF($E$102=$A$13,(K13),IF($E$102=$A$14,(K14),IF($E$102=$A$15,(K15),IF($E$102=$A$16,(K16),IF($E$102=$A$17,(K17),(L106)))))))))</f>
        <v>B</v>
      </c>
      <c r="M105" s="0" t="n">
        <f aca="false">IF($E$102=$A$10,(L10),IF($E$102=$A$11,(L11),IF($E$102=$A$12,(L12),IF($E$102=$A$13,(L13),IF($E$102=$A$14,(L14),IF($E$102=$A$15,(L15),IF($E$102=$A$16,(L16),IF($E$102=$A$17,(L17),(M106)))))))))</f>
        <v>88</v>
      </c>
      <c r="N105" s="0" t="n">
        <f aca="false">IF($E$102=$A$10,(M10),IF($E$102=$A$11,(M11),IF($E$102=$A$12,(M12),IF($E$102=$A$13,(M13),IF($E$102=$A$14,(M14),IF($E$102=$A$15,(M15),IF($E$102=$A$16,(M16),IF($E$102=$A$17,(M17),(N106)))))))))</f>
        <v>7</v>
      </c>
      <c r="O105" s="0" t="n">
        <f aca="false">IF($E$102=$A$10,(N10),IF($E$102=$A$11,(N11),IF($E$102=$A$12,(N12),IF($E$102=$A$13,(N13),IF($E$102=$A$14,(N14),IF($E$102=$A$15,(N15),IF($E$102=$A$16,(N16),IF($E$102=$A$17,(N17),(O106)))))))))</f>
        <v>4</v>
      </c>
      <c r="P105" s="0" t="n">
        <f aca="false">IF($E$102=$A$10,(O10),IF($E$102=$A$11,(O11),IF($E$102=$A$12,(O12),IF($E$102=$A$13,(O13),IF($E$102=$A$14,(O14),IF($E$102=$A$15,(O15),IF($E$102=$A$16,(O16),IF($E$102=$A$17,(O17),(P106)))))))))</f>
        <v>1</v>
      </c>
      <c r="Q105" s="0" t="str">
        <f aca="false">IF($E$102=$A$10,(P10),IF($E$102=$A$11,(P11),IF($E$102=$A$12,(P12),IF($E$102=$A$13,(P13),IF($E$102=$A$14,(P14),IF($E$102=$A$15,(P15),IF($E$102=$A$16,(P16),IF($E$102=$A$17,(P17),(Q106)))))))))</f>
        <v>Its Aaron, Good Luck</v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>What was Elvis Presleys middle name</v>
      </c>
      <c r="E106" s="0" t="str">
        <f aca="false">IF($E$102=$A$18,(E18),IF($E$102=$A$19,(E19),IF($E$102=$A$20,(E20),IF($E$102=$A$21,(E21),IF($E$102=$A$22,(E22),IF($E$102=$A$23,(E23),IF($E$102=$A$24,(E24),IF($E$102=$A$25,(E25),(E107)))))))))</f>
        <v>Andrew</v>
      </c>
      <c r="F106" s="0" t="str">
        <f aca="false">IF($E$102=$A$18,(F18),IF($E$102=$A$19,(F19),IF($E$102=$A$20,(F20),IF($E$102=$A$21,(F21),IF($E$102=$A$22,(F22),IF($E$102=$A$23,(F23),IF($E$102=$A$24,(F24),IF($E$102=$A$25,(F25),(F107)))))))))</f>
        <v>Aaron</v>
      </c>
      <c r="G106" s="0" t="str">
        <f aca="false">IF($E$102=$A$18,(G18),IF($E$102=$A$19,(G19),IF($E$102=$A$20,(G20),IF($E$102=$A$21,(G21),IF($E$102=$A$22,(G22),IF($E$102=$A$23,(G23),IF($E$102=$A$24,(G24),IF($E$102=$A$25,(G25),(G107)))))))))</f>
        <v>Alan</v>
      </c>
      <c r="H106" s="0" t="str">
        <f aca="false">IF($E$102=$A$18,(H18),IF($E$102=$A$19,(H19),IF($E$102=$A$20,(H20),IF($E$102=$A$21,(H21),IF($E$102=$A$22,(H22),IF($E$102=$A$23,(H23),IF($E$102=$A$24,(H24),IF($E$102=$A$25,(H25),(H107)))))))))</f>
        <v>Darren</v>
      </c>
      <c r="I106" s="38" t="str">
        <f aca="false">IF($E$102=$A$18,(I18),IF($E$102=$A$19,(I19),IF($E$102=$A$20,(I20),IF($E$102=$A$21,(I21),IF($E$102=$A$22,(I22),IF($E$102=$A$23,(I23),IF($E$102=$A$24,(I24),IF($E$102=$A$25,(I25),(I107)))))))))</f>
        <v>B</v>
      </c>
      <c r="K106" s="0" t="str">
        <f aca="false">IF($E$102=$A$18,(J18),IF($E$102=$A$19,(J19),IF($E$102=$A$20,(J20),IF($E$102=$A$21,(J21),IF($E$102=$A$22,(J22),IF($E$102=$A$23,(J23),IF($E$102=$A$24,(J24),IF($E$102=$A$25,(J25),(K107)))))))))</f>
        <v>A</v>
      </c>
      <c r="L106" s="0" t="str">
        <f aca="false">IF($E$102=$A$18,(K18),IF($E$102=$A$19,(K19),IF($E$102=$A$20,(K20),IF($E$102=$A$21,(K21),IF($E$102=$A$22,(K22),IF($E$102=$A$23,(K23),IF($E$102=$A$24,(K24),IF($E$102=$A$25,(K25),(L107)))))))))</f>
        <v>B</v>
      </c>
      <c r="M106" s="0" t="n">
        <f aca="false">IF($E$102=$A$18,(L18),IF($E$102=$A$19,(L19),IF($E$102=$A$20,(L20),IF($E$102=$A$21,(L21),IF($E$102=$A$22,(L22),IF($E$102=$A$23,(L23),IF($E$102=$A$24,(L24),IF($E$102=$A$25,(L25),(M107)))))))))</f>
        <v>88</v>
      </c>
      <c r="N106" s="0" t="n">
        <f aca="false">IF($E$102=$A$18,(M18),IF($E$102=$A$19,(M19),IF($E$102=$A$20,(M20),IF($E$102=$A$21,(M21),IF($E$102=$A$22,(M22),IF($E$102=$A$23,(M23),IF($E$102=$A$24,(M24),IF($E$102=$A$25,(M25),(N107)))))))))</f>
        <v>7</v>
      </c>
      <c r="O106" s="0" t="n">
        <f aca="false">IF($E$102=$A$18,(N18),IF($E$102=$A$19,(N19),IF($E$102=$A$20,(N20),IF($E$102=$A$21,(N21),IF($E$102=$A$22,(N22),IF($E$102=$A$23,(N23),IF($E$102=$A$24,(N24),IF($E$102=$A$25,(N25),(O107)))))))))</f>
        <v>4</v>
      </c>
      <c r="P106" s="0" t="n">
        <f aca="false">IF($E$102=$A$18,(O18),IF($E$102=$A$19,(O19),IF($E$102=$A$20,(O20),IF($E$102=$A$21,(O21),IF($E$102=$A$22,(O22),IF($E$102=$A$23,(O23),IF($E$102=$A$24,(O24),IF($E$102=$A$25,(O25),(P107)))))))))</f>
        <v>1</v>
      </c>
      <c r="Q106" s="0" t="str">
        <f aca="false">IF($E$102=$A$18,(P18),IF($E$102=$A$19,(P19),IF($E$102=$A$20,(P20),IF($E$102=$A$21,(P21),IF($E$102=$A$22,(P22),IF($E$102=$A$23,(P23),IF($E$102=$A$24,(P24),IF($E$102=$A$25,(P25),(Q107)))))))))</f>
        <v>Its Aaron, Good Luck</v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/>
      </c>
      <c r="E107" s="0" t="str">
        <f aca="false">IF($E$102=$A$26,(E26),IF($E$102=$A$27,(E27),IF($E$102=$A$28,(E28),IF($E$102=$A$29,(E29),IF($E$102=$A$30,(E30),IF($E$102=$A$31,(E31),IF($E$102=$A$32,(E32),IF($E$102=$A$33,(E33),(E108)))))))))</f>
        <v/>
      </c>
      <c r="F107" s="0" t="str">
        <f aca="false">IF($E$102=$A$26,(F26),IF($E$102=$A$27,(F27),IF($E$102=$A$28,(F28),IF($E$102=$A$29,(F29),IF($E$102=$A$30,(F30),IF($E$102=$A$31,(F31),IF($E$102=$A$32,(F32),IF($E$102=$A$33,(F33),(F108)))))))))</f>
        <v/>
      </c>
      <c r="G107" s="0" t="str">
        <f aca="false">IF($E$102=$A$26,(G26),IF($E$102=$A$27,(G27),IF($E$102=$A$28,(G28),IF($E$102=$A$29,(G29),IF($E$102=$A$30,(G30),IF($E$102=$A$31,(G31),IF($E$102=$A$32,(G32),IF($E$102=$A$33,(G33),(G108)))))))))</f>
        <v/>
      </c>
      <c r="H107" s="0" t="str">
        <f aca="false">IF($E$102=$A$26,(H26),IF($E$102=$A$27,(H27),IF($E$102=$A$28,(H28),IF($E$102=$A$29,(H29),IF($E$102=$A$30,(H30),IF($E$102=$A$31,(H31),IF($E$102=$A$32,(H32),IF($E$102=$A$33,(H33),(H108)))))))))</f>
        <v/>
      </c>
      <c r="I107" s="38" t="str">
        <f aca="false">IF($E$102=$A$26,(I26),IF($E$102=$A$27,(I27),IF($E$102=$A$28,(I28),IF($E$102=$A$29,(I29),IF($E$102=$A$30,(I30),IF($E$102=$A$31,(I31),IF($E$102=$A$32,(I32),IF($E$102=$A$33,(I33),(I108)))))))))</f>
        <v/>
      </c>
      <c r="K107" s="0" t="str">
        <f aca="false">IF($E$102=$A$26,(J26),IF($E$102=$A$27,(J27),IF($E$102=$A$28,(J28),IF($E$102=$A$29,(J29),IF($E$102=$A$30,(J30),IF($E$102=$A$31,(J31),IF($E$102=$A$32,(J32),IF($E$102=$A$33,(J33),(K108)))))))))</f>
        <v/>
      </c>
      <c r="L107" s="0" t="str">
        <f aca="false">IF($E$102=$A$26,(K26),IF($E$102=$A$27,(K27),IF($E$102=$A$28,(K28),IF($E$102=$A$29,(K29),IF($E$102=$A$30,(K30),IF($E$102=$A$31,(K31),IF($E$102=$A$32,(K32),IF($E$102=$A$33,(K33),(L108)))))))))</f>
        <v/>
      </c>
      <c r="M107" s="0" t="str">
        <f aca="false">IF($E$102=$A$26,(L26),IF($E$102=$A$27,(L27),IF($E$102=$A$28,(L28),IF($E$102=$A$29,(L29),IF($E$102=$A$30,(L30),IF($E$102=$A$31,(L31),IF($E$102=$A$32,(L32),IF($E$102=$A$33,(L33),(M108)))))))))</f>
        <v/>
      </c>
      <c r="N107" s="0" t="str">
        <f aca="false">IF($E$102=$A$26,(M26),IF($E$102=$A$27,(M27),IF($E$102=$A$28,(M28),IF($E$102=$A$29,(M29),IF($E$102=$A$30,(M30),IF($E$102=$A$31,(M31),IF($E$102=$A$32,(M32),IF($E$102=$A$33,(M33),(N108)))))))))</f>
        <v/>
      </c>
      <c r="O107" s="0" t="str">
        <f aca="false">IF($E$102=$A$26,(N26),IF($E$102=$A$27,(N27),IF($E$102=$A$28,(N28),IF($E$102=$A$29,(N29),IF($E$102=$A$30,(N30),IF($E$102=$A$31,(N31),IF($E$102=$A$32,(N32),IF($E$102=$A$33,(N33),(O108)))))))))</f>
        <v/>
      </c>
      <c r="P107" s="0" t="str">
        <f aca="false">IF($E$102=$A$26,(O26),IF($E$102=$A$27,(O27),IF($E$102=$A$28,(O28),IF($E$102=$A$29,(O29),IF($E$102=$A$30,(O30),IF($E$102=$A$31,(O31),IF($E$102=$A$32,(O32),IF($E$102=$A$33,(O33),(P108)))))))))</f>
        <v/>
      </c>
      <c r="Q107" s="0" t="str">
        <f aca="false">IF($E$102=$A$26,(P26),IF($E$102=$A$27,(P27),IF($E$102=$A$28,(P28),IF($E$102=$A$29,(P29),IF($E$102=$A$30,(P30),IF($E$102=$A$31,(P31),IF($E$102=$A$32,(P32),IF($E$102=$A$33,(P33),(Q108)))))))))</f>
        <v/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E40" activeCellId="0" sqref="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s">
        <v>1775</v>
      </c>
      <c r="B1" s="0" t="n">
        <v>0</v>
      </c>
      <c r="C1" s="0" t="n">
        <f aca="false">SUM(C2:C101)</f>
        <v>43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1776</v>
      </c>
      <c r="E2" s="0" t="s">
        <v>538</v>
      </c>
      <c r="F2" s="0" t="s">
        <v>759</v>
      </c>
      <c r="G2" s="0" t="s">
        <v>1777</v>
      </c>
      <c r="H2" s="0" t="s">
        <v>540</v>
      </c>
      <c r="I2" s="38" t="s">
        <v>15</v>
      </c>
      <c r="J2" s="0" t="s">
        <v>5</v>
      </c>
      <c r="K2" s="0" t="s">
        <v>15</v>
      </c>
      <c r="L2" s="0" t="n">
        <v>38</v>
      </c>
      <c r="M2" s="0" t="n">
        <v>41</v>
      </c>
      <c r="N2" s="0" t="n">
        <v>18</v>
      </c>
      <c r="O2" s="0" t="n">
        <v>3</v>
      </c>
      <c r="P2" s="0" t="s">
        <v>1778</v>
      </c>
      <c r="Q2" s="0" t="n">
        <v>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1779</v>
      </c>
      <c r="E3" s="0" t="s">
        <v>1780</v>
      </c>
      <c r="F3" s="0" t="s">
        <v>1781</v>
      </c>
      <c r="G3" s="0" t="s">
        <v>1782</v>
      </c>
      <c r="H3" s="0" t="s">
        <v>1783</v>
      </c>
      <c r="I3" s="38" t="s">
        <v>5</v>
      </c>
      <c r="J3" s="0" t="s">
        <v>5</v>
      </c>
      <c r="K3" s="0" t="s">
        <v>15</v>
      </c>
      <c r="L3" s="0" t="n">
        <v>87</v>
      </c>
      <c r="M3" s="0" t="n">
        <v>1</v>
      </c>
      <c r="N3" s="0" t="n">
        <v>9</v>
      </c>
      <c r="O3" s="0" t="n">
        <v>3</v>
      </c>
      <c r="P3" s="0" t="s">
        <v>1784</v>
      </c>
      <c r="Q3" s="0" t="n">
        <v>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1785</v>
      </c>
      <c r="E4" s="0" t="s">
        <v>983</v>
      </c>
      <c r="F4" s="0" t="s">
        <v>1061</v>
      </c>
      <c r="G4" s="0" t="s">
        <v>1786</v>
      </c>
      <c r="H4" s="0" t="s">
        <v>1787</v>
      </c>
      <c r="I4" s="38" t="s">
        <v>21</v>
      </c>
      <c r="J4" s="0" t="s">
        <v>5</v>
      </c>
      <c r="K4" s="0" t="s">
        <v>21</v>
      </c>
      <c r="L4" s="0" t="n">
        <v>3</v>
      </c>
      <c r="M4" s="0" t="n">
        <v>41</v>
      </c>
      <c r="N4" s="0" t="n">
        <v>47</v>
      </c>
      <c r="O4" s="0" t="n">
        <v>9</v>
      </c>
      <c r="P4" s="0" t="s">
        <v>1788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1789</v>
      </c>
      <c r="E5" s="0" t="s">
        <v>1600</v>
      </c>
      <c r="F5" s="0" t="s">
        <v>1790</v>
      </c>
      <c r="G5" s="0" t="s">
        <v>225</v>
      </c>
      <c r="H5" s="0" t="s">
        <v>1791</v>
      </c>
      <c r="I5" s="38" t="s">
        <v>15</v>
      </c>
      <c r="J5" s="0" t="s">
        <v>15</v>
      </c>
      <c r="K5" s="0" t="s">
        <v>18</v>
      </c>
      <c r="L5" s="0" t="n">
        <v>2</v>
      </c>
      <c r="M5" s="0" t="n">
        <v>52</v>
      </c>
      <c r="N5" s="0" t="n">
        <v>5</v>
      </c>
      <c r="O5" s="0" t="n">
        <v>41</v>
      </c>
      <c r="P5" s="0" t="s">
        <v>1792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1793</v>
      </c>
      <c r="E6" s="0" t="s">
        <v>1794</v>
      </c>
      <c r="F6" s="0" t="s">
        <v>1795</v>
      </c>
      <c r="G6" s="0" t="s">
        <v>1796</v>
      </c>
      <c r="H6" s="0" t="s">
        <v>1797</v>
      </c>
      <c r="I6" s="38" t="s">
        <v>18</v>
      </c>
      <c r="J6" s="0" t="s">
        <v>5</v>
      </c>
      <c r="K6" s="0" t="s">
        <v>18</v>
      </c>
      <c r="L6" s="0" t="n">
        <v>0</v>
      </c>
      <c r="M6" s="0" t="n">
        <v>26</v>
      </c>
      <c r="N6" s="0" t="n">
        <v>71</v>
      </c>
      <c r="O6" s="0" t="n">
        <v>3</v>
      </c>
      <c r="P6" s="0" t="s">
        <v>1798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1799</v>
      </c>
      <c r="E7" s="0" t="s">
        <v>1800</v>
      </c>
      <c r="F7" s="0" t="s">
        <v>1801</v>
      </c>
      <c r="G7" s="0" t="s">
        <v>1802</v>
      </c>
      <c r="H7" s="0" t="s">
        <v>785</v>
      </c>
      <c r="I7" s="38" t="s">
        <v>18</v>
      </c>
      <c r="J7" s="0" t="s">
        <v>5</v>
      </c>
      <c r="K7" s="0" t="s">
        <v>18</v>
      </c>
      <c r="L7" s="0" t="n">
        <v>1</v>
      </c>
      <c r="M7" s="0" t="n">
        <v>9</v>
      </c>
      <c r="N7" s="0" t="n">
        <v>88</v>
      </c>
      <c r="O7" s="0" t="n">
        <v>2</v>
      </c>
      <c r="P7" s="0" t="s">
        <v>1803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1804</v>
      </c>
      <c r="E8" s="0" t="s">
        <v>1805</v>
      </c>
      <c r="F8" s="0" t="s">
        <v>1806</v>
      </c>
      <c r="G8" s="0" t="s">
        <v>1807</v>
      </c>
      <c r="H8" s="0" t="s">
        <v>1808</v>
      </c>
      <c r="I8" s="38" t="s">
        <v>18</v>
      </c>
      <c r="J8" s="0" t="s">
        <v>15</v>
      </c>
      <c r="K8" s="0" t="s">
        <v>18</v>
      </c>
      <c r="L8" s="0" t="n">
        <v>2</v>
      </c>
      <c r="M8" s="0" t="n">
        <v>54</v>
      </c>
      <c r="N8" s="0" t="n">
        <v>36</v>
      </c>
      <c r="O8" s="0" t="n">
        <v>8</v>
      </c>
      <c r="P8" s="0" t="s">
        <v>1809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1810</v>
      </c>
      <c r="E9" s="0" t="s">
        <v>1811</v>
      </c>
      <c r="F9" s="0" t="s">
        <v>1812</v>
      </c>
      <c r="G9" s="0" t="s">
        <v>1813</v>
      </c>
      <c r="H9" s="0" t="s">
        <v>1814</v>
      </c>
      <c r="I9" s="38" t="s">
        <v>21</v>
      </c>
      <c r="J9" s="0" t="s">
        <v>5</v>
      </c>
      <c r="K9" s="0" t="s">
        <v>21</v>
      </c>
      <c r="L9" s="0" t="n">
        <v>2</v>
      </c>
      <c r="M9" s="0" t="n">
        <v>5</v>
      </c>
      <c r="N9" s="0" t="n">
        <v>21</v>
      </c>
      <c r="O9" s="0" t="n">
        <v>72</v>
      </c>
      <c r="P9" s="0" t="s">
        <v>1815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1816</v>
      </c>
      <c r="E10" s="0" t="s">
        <v>1817</v>
      </c>
      <c r="F10" s="0" t="s">
        <v>1818</v>
      </c>
      <c r="G10" s="0" t="s">
        <v>1819</v>
      </c>
      <c r="H10" s="0" t="s">
        <v>1820</v>
      </c>
      <c r="I10" s="38" t="s">
        <v>21</v>
      </c>
      <c r="J10" s="0" t="s">
        <v>18</v>
      </c>
      <c r="K10" s="0" t="s">
        <v>21</v>
      </c>
      <c r="L10" s="0" t="n">
        <v>0</v>
      </c>
      <c r="M10" s="0" t="n">
        <v>2</v>
      </c>
      <c r="N10" s="0" t="n">
        <v>0</v>
      </c>
      <c r="O10" s="0" t="n">
        <v>98</v>
      </c>
      <c r="P10" s="0" t="s">
        <v>1821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1822</v>
      </c>
      <c r="E11" s="0" t="s">
        <v>1823</v>
      </c>
      <c r="F11" s="0" t="s">
        <v>1824</v>
      </c>
      <c r="G11" s="0" t="s">
        <v>1825</v>
      </c>
      <c r="H11" s="0" t="s">
        <v>1826</v>
      </c>
      <c r="I11" s="38" t="s">
        <v>21</v>
      </c>
      <c r="J11" s="0" t="s">
        <v>5</v>
      </c>
      <c r="K11" s="0" t="s">
        <v>21</v>
      </c>
      <c r="L11" s="0" t="n">
        <v>26</v>
      </c>
      <c r="M11" s="0" t="n">
        <v>17</v>
      </c>
      <c r="N11" s="0" t="n">
        <v>6</v>
      </c>
      <c r="O11" s="0" t="n">
        <v>51</v>
      </c>
      <c r="P11" s="0" t="s">
        <v>1827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1828</v>
      </c>
      <c r="E12" s="0" t="s">
        <v>1829</v>
      </c>
      <c r="F12" s="0" t="s">
        <v>1830</v>
      </c>
      <c r="G12" s="0" t="s">
        <v>1831</v>
      </c>
      <c r="H12" s="0" t="s">
        <v>1832</v>
      </c>
      <c r="I12" s="38" t="s">
        <v>5</v>
      </c>
      <c r="J12" s="0" t="s">
        <v>5</v>
      </c>
      <c r="K12" s="0" t="s">
        <v>15</v>
      </c>
      <c r="L12" s="0" t="n">
        <v>62</v>
      </c>
      <c r="M12" s="0" t="n">
        <v>24</v>
      </c>
      <c r="N12" s="0" t="n">
        <v>4</v>
      </c>
      <c r="O12" s="0" t="n">
        <v>10</v>
      </c>
      <c r="P12" s="0" t="s">
        <v>1833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1834</v>
      </c>
      <c r="E13" s="0" t="s">
        <v>1835</v>
      </c>
      <c r="F13" s="0" t="s">
        <v>1836</v>
      </c>
      <c r="G13" s="0" t="s">
        <v>1837</v>
      </c>
      <c r="H13" s="0" t="s">
        <v>1838</v>
      </c>
      <c r="I13" s="38" t="s">
        <v>21</v>
      </c>
      <c r="J13" s="0" t="s">
        <v>5</v>
      </c>
      <c r="K13" s="0" t="s">
        <v>21</v>
      </c>
      <c r="L13" s="0" t="n">
        <v>5</v>
      </c>
      <c r="M13" s="0" t="n">
        <v>24</v>
      </c>
      <c r="N13" s="0" t="n">
        <v>22</v>
      </c>
      <c r="O13" s="0" t="n">
        <v>49</v>
      </c>
      <c r="P13" s="0" t="s">
        <v>1839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1840</v>
      </c>
      <c r="E14" s="0" t="s">
        <v>1638</v>
      </c>
      <c r="F14" s="0" t="s">
        <v>1841</v>
      </c>
      <c r="G14" s="0" t="s">
        <v>493</v>
      </c>
      <c r="H14" s="0" t="s">
        <v>1842</v>
      </c>
      <c r="I14" s="38" t="s">
        <v>21</v>
      </c>
      <c r="J14" s="0" t="s">
        <v>5</v>
      </c>
      <c r="K14" s="0" t="s">
        <v>21</v>
      </c>
      <c r="L14" s="0" t="n">
        <v>2</v>
      </c>
      <c r="M14" s="0" t="n">
        <v>0</v>
      </c>
      <c r="N14" s="0" t="n">
        <v>16</v>
      </c>
      <c r="O14" s="0" t="n">
        <v>82</v>
      </c>
      <c r="P14" s="0" t="s">
        <v>1843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1844</v>
      </c>
      <c r="E15" s="0" t="s">
        <v>1845</v>
      </c>
      <c r="F15" s="0" t="s">
        <v>1846</v>
      </c>
      <c r="G15" s="0" t="s">
        <v>758</v>
      </c>
      <c r="H15" s="0" t="s">
        <v>1847</v>
      </c>
      <c r="I15" s="38" t="s">
        <v>21</v>
      </c>
      <c r="J15" s="0" t="s">
        <v>18</v>
      </c>
      <c r="K15" s="0" t="s">
        <v>21</v>
      </c>
      <c r="L15" s="0" t="n">
        <v>27</v>
      </c>
      <c r="M15" s="0" t="n">
        <v>24</v>
      </c>
      <c r="N15" s="0" t="n">
        <v>24</v>
      </c>
      <c r="O15" s="0" t="n">
        <v>25</v>
      </c>
      <c r="P15" s="0" t="s">
        <v>1848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1849</v>
      </c>
      <c r="E16" s="0" t="s">
        <v>1850</v>
      </c>
      <c r="F16" s="0" t="s">
        <v>1851</v>
      </c>
      <c r="G16" s="0" t="s">
        <v>1852</v>
      </c>
      <c r="H16" s="0" t="s">
        <v>1853</v>
      </c>
      <c r="I16" s="38" t="s">
        <v>15</v>
      </c>
      <c r="J16" s="0" t="s">
        <v>15</v>
      </c>
      <c r="K16" s="0" t="s">
        <v>18</v>
      </c>
      <c r="L16" s="0" t="n">
        <v>10</v>
      </c>
      <c r="M16" s="0" t="n">
        <v>41</v>
      </c>
      <c r="N16" s="0" t="n">
        <v>42</v>
      </c>
      <c r="O16" s="0" t="n">
        <v>7</v>
      </c>
      <c r="P16" s="0" t="s">
        <v>1854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1855</v>
      </c>
      <c r="E17" s="0" t="s">
        <v>1856</v>
      </c>
      <c r="F17" s="0" t="s">
        <v>1857</v>
      </c>
      <c r="G17" s="0" t="s">
        <v>1858</v>
      </c>
      <c r="H17" s="0" t="s">
        <v>1859</v>
      </c>
      <c r="I17" s="38" t="s">
        <v>21</v>
      </c>
      <c r="J17" s="0" t="s">
        <v>5</v>
      </c>
      <c r="K17" s="0" t="s">
        <v>21</v>
      </c>
      <c r="L17" s="0" t="n">
        <v>42</v>
      </c>
      <c r="M17" s="0" t="n">
        <v>10</v>
      </c>
      <c r="N17" s="0" t="n">
        <v>8</v>
      </c>
      <c r="O17" s="0" t="n">
        <v>40</v>
      </c>
      <c r="P17" s="0" t="s">
        <v>1860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135</v>
      </c>
      <c r="E18" s="0" t="s">
        <v>136</v>
      </c>
      <c r="F18" s="0" t="s">
        <v>137</v>
      </c>
      <c r="G18" s="0" t="s">
        <v>138</v>
      </c>
      <c r="H18" s="0" t="s">
        <v>139</v>
      </c>
      <c r="I18" s="38" t="s">
        <v>15</v>
      </c>
      <c r="J18" s="0" t="s">
        <v>15</v>
      </c>
      <c r="K18" s="0" t="s">
        <v>21</v>
      </c>
      <c r="L18" s="0" t="n">
        <v>4</v>
      </c>
      <c r="M18" s="0" t="n">
        <v>36</v>
      </c>
      <c r="N18" s="0" t="n">
        <v>6</v>
      </c>
      <c r="O18" s="0" t="n">
        <v>54</v>
      </c>
      <c r="P18" s="0" t="s">
        <v>140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1861</v>
      </c>
      <c r="E19" s="0" t="s">
        <v>1862</v>
      </c>
      <c r="F19" s="0" t="s">
        <v>1863</v>
      </c>
      <c r="G19" s="0" t="s">
        <v>526</v>
      </c>
      <c r="H19" s="0" t="s">
        <v>1864</v>
      </c>
      <c r="I19" s="38" t="s">
        <v>15</v>
      </c>
      <c r="J19" s="0" t="s">
        <v>5</v>
      </c>
      <c r="K19" s="0" t="s">
        <v>15</v>
      </c>
      <c r="L19" s="0" t="n">
        <v>22</v>
      </c>
      <c r="M19" s="0" t="n">
        <v>63</v>
      </c>
      <c r="N19" s="0" t="n">
        <v>6</v>
      </c>
      <c r="O19" s="0" t="n">
        <v>9</v>
      </c>
      <c r="P19" s="0" t="s">
        <v>1865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n">
        <f aca="false">IF(D20="","",1)</f>
        <v>1</v>
      </c>
      <c r="D20" s="0" t="s">
        <v>1866</v>
      </c>
      <c r="E20" s="0" t="s">
        <v>1867</v>
      </c>
      <c r="F20" s="0" t="s">
        <v>1868</v>
      </c>
      <c r="G20" s="0" t="s">
        <v>1869</v>
      </c>
      <c r="H20" s="0" t="s">
        <v>1870</v>
      </c>
      <c r="I20" s="38" t="s">
        <v>18</v>
      </c>
      <c r="J20" s="0" t="s">
        <v>18</v>
      </c>
      <c r="K20" s="0" t="s">
        <v>21</v>
      </c>
      <c r="L20" s="0" t="n">
        <v>19</v>
      </c>
      <c r="M20" s="0" t="n">
        <v>4</v>
      </c>
      <c r="N20" s="0" t="n">
        <v>54</v>
      </c>
      <c r="O20" s="0" t="n">
        <v>23</v>
      </c>
      <c r="P20" s="0" t="s">
        <v>1871</v>
      </c>
      <c r="R20" s="0" t="n">
        <f aca="false">SUM(L20:O20)</f>
        <v>100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n">
        <f aca="false">IF(D21="","",1)</f>
        <v>1</v>
      </c>
      <c r="D21" s="0" t="s">
        <v>1872</v>
      </c>
      <c r="E21" s="0" t="s">
        <v>1873</v>
      </c>
      <c r="F21" s="0" t="s">
        <v>1874</v>
      </c>
      <c r="G21" s="0" t="s">
        <v>1875</v>
      </c>
      <c r="H21" s="0" t="s">
        <v>1876</v>
      </c>
      <c r="I21" s="38" t="s">
        <v>18</v>
      </c>
      <c r="J21" s="0" t="s">
        <v>5</v>
      </c>
      <c r="K21" s="0" t="s">
        <v>18</v>
      </c>
      <c r="L21" s="0" t="n">
        <v>16</v>
      </c>
      <c r="M21" s="0" t="n">
        <v>0</v>
      </c>
      <c r="N21" s="0" t="n">
        <v>82</v>
      </c>
      <c r="O21" s="0" t="n">
        <v>2</v>
      </c>
      <c r="P21" s="0" t="s">
        <v>1877</v>
      </c>
      <c r="R21" s="0" t="n">
        <f aca="false">SUM(L21:O21)</f>
        <v>100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n">
        <f aca="false">IF(D22="","",1)</f>
        <v>1</v>
      </c>
      <c r="D22" s="0" t="s">
        <v>1878</v>
      </c>
      <c r="E22" s="0" t="s">
        <v>1879</v>
      </c>
      <c r="F22" s="0" t="s">
        <v>1880</v>
      </c>
      <c r="G22" s="0" t="s">
        <v>1881</v>
      </c>
      <c r="H22" s="0" t="s">
        <v>1882</v>
      </c>
      <c r="I22" s="38" t="s">
        <v>5</v>
      </c>
      <c r="J22" s="0" t="s">
        <v>5</v>
      </c>
      <c r="K22" s="0" t="s">
        <v>15</v>
      </c>
      <c r="L22" s="0" t="n">
        <v>78</v>
      </c>
      <c r="M22" s="0" t="n">
        <v>21</v>
      </c>
      <c r="N22" s="0" t="n">
        <v>1</v>
      </c>
      <c r="O22" s="0" t="n">
        <v>0</v>
      </c>
      <c r="P22" s="0" t="s">
        <v>1883</v>
      </c>
      <c r="R22" s="0" t="n">
        <f aca="false">SUM(L22:O22)</f>
        <v>100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n">
        <f aca="false">IF(D23="","",1)</f>
        <v>1</v>
      </c>
      <c r="D23" s="0" t="s">
        <v>1884</v>
      </c>
      <c r="E23" s="0" t="s">
        <v>1885</v>
      </c>
      <c r="F23" s="0" t="s">
        <v>1886</v>
      </c>
      <c r="G23" s="0" t="s">
        <v>1887</v>
      </c>
      <c r="H23" s="0" t="s">
        <v>1888</v>
      </c>
      <c r="I23" s="38" t="s">
        <v>21</v>
      </c>
      <c r="J23" s="0" t="s">
        <v>18</v>
      </c>
      <c r="K23" s="0" t="s">
        <v>21</v>
      </c>
      <c r="L23" s="0" t="n">
        <v>3</v>
      </c>
      <c r="M23" s="0" t="n">
        <v>5</v>
      </c>
      <c r="N23" s="0" t="n">
        <v>52</v>
      </c>
      <c r="O23" s="0" t="n">
        <v>40</v>
      </c>
      <c r="P23" s="0" t="s">
        <v>1889</v>
      </c>
      <c r="R23" s="0" t="n">
        <f aca="false">SUM(L23:O23)</f>
        <v>100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n">
        <f aca="false">IF(D24="","",1)</f>
        <v>1</v>
      </c>
      <c r="D24" s="0" t="s">
        <v>1890</v>
      </c>
      <c r="E24" s="0" t="s">
        <v>1460</v>
      </c>
      <c r="F24" s="0" t="s">
        <v>1458</v>
      </c>
      <c r="G24" s="0" t="s">
        <v>1461</v>
      </c>
      <c r="H24" s="0" t="s">
        <v>1459</v>
      </c>
      <c r="I24" s="38" t="s">
        <v>18</v>
      </c>
      <c r="J24" s="0" t="s">
        <v>5</v>
      </c>
      <c r="K24" s="0" t="s">
        <v>18</v>
      </c>
      <c r="L24" s="0" t="n">
        <v>2</v>
      </c>
      <c r="M24" s="0" t="n">
        <v>6</v>
      </c>
      <c r="N24" s="0" t="n">
        <v>68</v>
      </c>
      <c r="O24" s="0" t="n">
        <v>24</v>
      </c>
      <c r="P24" s="0" t="s">
        <v>1827</v>
      </c>
      <c r="R24" s="0" t="n">
        <f aca="false">SUM(L24:O24)</f>
        <v>100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n">
        <f aca="false">IF(D25="","",1)</f>
        <v>1</v>
      </c>
      <c r="D25" s="0" t="s">
        <v>1891</v>
      </c>
      <c r="E25" s="0" t="s">
        <v>1892</v>
      </c>
      <c r="F25" s="0" t="s">
        <v>1893</v>
      </c>
      <c r="G25" s="0" t="s">
        <v>1894</v>
      </c>
      <c r="H25" s="0" t="s">
        <v>1895</v>
      </c>
      <c r="I25" s="38" t="s">
        <v>18</v>
      </c>
      <c r="J25" s="0" t="s">
        <v>18</v>
      </c>
      <c r="K25" s="0" t="s">
        <v>21</v>
      </c>
      <c r="L25" s="0" t="n">
        <v>3</v>
      </c>
      <c r="M25" s="0" t="n">
        <v>4</v>
      </c>
      <c r="N25" s="0" t="n">
        <v>45</v>
      </c>
      <c r="O25" s="0" t="n">
        <v>48</v>
      </c>
      <c r="P25" s="0" t="s">
        <v>1896</v>
      </c>
      <c r="R25" s="0" t="n">
        <f aca="false">SUM(L25:O25)</f>
        <v>100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n">
        <f aca="false">IF(D26="","",1)</f>
        <v>1</v>
      </c>
      <c r="D26" s="0" t="s">
        <v>1897</v>
      </c>
      <c r="E26" s="0" t="s">
        <v>1558</v>
      </c>
      <c r="F26" s="0" t="s">
        <v>1364</v>
      </c>
      <c r="G26" s="0" t="s">
        <v>1559</v>
      </c>
      <c r="H26" s="0" t="s">
        <v>1898</v>
      </c>
      <c r="I26" s="38" t="s">
        <v>18</v>
      </c>
      <c r="J26" s="0" t="s">
        <v>18</v>
      </c>
      <c r="K26" s="0" t="s">
        <v>21</v>
      </c>
      <c r="L26" s="0" t="n">
        <v>11</v>
      </c>
      <c r="M26" s="0" t="n">
        <v>1</v>
      </c>
      <c r="N26" s="0" t="n">
        <v>64</v>
      </c>
      <c r="O26" s="0" t="n">
        <v>24</v>
      </c>
      <c r="P26" s="0" t="s">
        <v>1899</v>
      </c>
      <c r="R26" s="0" t="n">
        <f aca="false">SUM(L26:O26)</f>
        <v>100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n">
        <f aca="false">IF(D27="","",1)</f>
        <v>1</v>
      </c>
      <c r="D27" s="0" t="s">
        <v>1900</v>
      </c>
      <c r="E27" s="0" t="s">
        <v>1901</v>
      </c>
      <c r="F27" s="0" t="s">
        <v>1902</v>
      </c>
      <c r="G27" s="0" t="s">
        <v>1903</v>
      </c>
      <c r="H27" s="0" t="s">
        <v>1904</v>
      </c>
      <c r="I27" s="38" t="s">
        <v>5</v>
      </c>
      <c r="J27" s="0" t="s">
        <v>5</v>
      </c>
      <c r="K27" s="0" t="s">
        <v>15</v>
      </c>
      <c r="L27" s="0" t="n">
        <v>84</v>
      </c>
      <c r="M27" s="0" t="n">
        <v>14</v>
      </c>
      <c r="N27" s="0" t="n">
        <v>0</v>
      </c>
      <c r="O27" s="0" t="n">
        <v>2</v>
      </c>
      <c r="P27" s="0" t="s">
        <v>1905</v>
      </c>
      <c r="R27" s="0" t="n">
        <f aca="false">SUM(L27:O27)</f>
        <v>100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n">
        <f aca="false">IF(D28="","",1)</f>
        <v>1</v>
      </c>
      <c r="D28" s="0" t="s">
        <v>1906</v>
      </c>
      <c r="E28" s="0" t="s">
        <v>1907</v>
      </c>
      <c r="F28" s="0" t="s">
        <v>1908</v>
      </c>
      <c r="G28" s="0" t="s">
        <v>1909</v>
      </c>
      <c r="H28" s="0" t="s">
        <v>1910</v>
      </c>
      <c r="I28" s="38" t="s">
        <v>18</v>
      </c>
      <c r="J28" s="0" t="s">
        <v>18</v>
      </c>
      <c r="K28" s="0" t="s">
        <v>21</v>
      </c>
      <c r="L28" s="0" t="n">
        <v>0</v>
      </c>
      <c r="M28" s="0" t="n">
        <v>21</v>
      </c>
      <c r="N28" s="0" t="n">
        <v>77</v>
      </c>
      <c r="O28" s="0" t="n">
        <v>2</v>
      </c>
      <c r="P28" s="0" t="s">
        <v>1911</v>
      </c>
      <c r="R28" s="0" t="n">
        <f aca="false">SUM(L28:O28)</f>
        <v>100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n">
        <f aca="false">IF(D29="","",1)</f>
        <v>1</v>
      </c>
      <c r="D29" s="0" t="s">
        <v>1912</v>
      </c>
      <c r="E29" s="0" t="s">
        <v>1913</v>
      </c>
      <c r="F29" s="0" t="s">
        <v>1914</v>
      </c>
      <c r="G29" s="0" t="s">
        <v>1915</v>
      </c>
      <c r="H29" s="0" t="s">
        <v>1916</v>
      </c>
      <c r="I29" s="38" t="s">
        <v>15</v>
      </c>
      <c r="J29" s="0" t="s">
        <v>5</v>
      </c>
      <c r="K29" s="0" t="s">
        <v>15</v>
      </c>
      <c r="L29" s="0" t="n">
        <v>3</v>
      </c>
      <c r="M29" s="0" t="n">
        <v>67</v>
      </c>
      <c r="N29" s="0" t="n">
        <v>29</v>
      </c>
      <c r="O29" s="0" t="n">
        <v>1</v>
      </c>
      <c r="P29" s="0" t="s">
        <v>1917</v>
      </c>
      <c r="R29" s="0" t="n">
        <f aca="false">SUM(L29:O29)</f>
        <v>100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n">
        <f aca="false">IF(D30="","",1)</f>
        <v>1</v>
      </c>
      <c r="D30" s="0" t="s">
        <v>1918</v>
      </c>
      <c r="E30" s="0" t="s">
        <v>1919</v>
      </c>
      <c r="F30" s="0" t="s">
        <v>1920</v>
      </c>
      <c r="G30" s="0" t="s">
        <v>1135</v>
      </c>
      <c r="H30" s="0" t="s">
        <v>1420</v>
      </c>
      <c r="I30" s="38" t="s">
        <v>21</v>
      </c>
      <c r="J30" s="0" t="s">
        <v>18</v>
      </c>
      <c r="K30" s="0" t="s">
        <v>21</v>
      </c>
      <c r="L30" s="0" t="n">
        <v>13</v>
      </c>
      <c r="M30" s="0" t="n">
        <v>31</v>
      </c>
      <c r="N30" s="0" t="n">
        <v>27</v>
      </c>
      <c r="O30" s="0" t="n">
        <v>29</v>
      </c>
      <c r="P30" s="0" t="s">
        <v>1921</v>
      </c>
      <c r="R30" s="0" t="n">
        <f aca="false">SUM(L30:O30)</f>
        <v>100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n">
        <f aca="false">IF(D31="","",1)</f>
        <v>1</v>
      </c>
      <c r="D31" s="0" t="s">
        <v>1922</v>
      </c>
      <c r="E31" s="0" t="s">
        <v>1923</v>
      </c>
      <c r="F31" s="0" t="s">
        <v>1924</v>
      </c>
      <c r="G31" s="0" t="s">
        <v>1925</v>
      </c>
      <c r="H31" s="0" t="s">
        <v>1926</v>
      </c>
      <c r="I31" s="38" t="s">
        <v>21</v>
      </c>
      <c r="J31" s="0" t="s">
        <v>18</v>
      </c>
      <c r="K31" s="0" t="s">
        <v>21</v>
      </c>
      <c r="L31" s="0" t="n">
        <v>4</v>
      </c>
      <c r="M31" s="0" t="n">
        <v>3</v>
      </c>
      <c r="N31" s="0" t="n">
        <v>2</v>
      </c>
      <c r="O31" s="0" t="n">
        <v>91</v>
      </c>
      <c r="P31" s="0" t="s">
        <v>1927</v>
      </c>
      <c r="R31" s="0" t="n">
        <f aca="false">SUM(L31:O31)</f>
        <v>100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n">
        <f aca="false">IF(D32="","",1)</f>
        <v>1</v>
      </c>
      <c r="D32" s="0" t="s">
        <v>1928</v>
      </c>
      <c r="E32" s="0" t="s">
        <v>1929</v>
      </c>
      <c r="F32" s="0" t="s">
        <v>1930</v>
      </c>
      <c r="G32" s="0" t="s">
        <v>1931</v>
      </c>
      <c r="H32" s="0" t="s">
        <v>1932</v>
      </c>
      <c r="I32" s="38" t="s">
        <v>18</v>
      </c>
      <c r="J32" s="0" t="s">
        <v>18</v>
      </c>
      <c r="K32" s="0" t="s">
        <v>21</v>
      </c>
      <c r="L32" s="0" t="n">
        <v>4</v>
      </c>
      <c r="M32" s="0" t="n">
        <v>2</v>
      </c>
      <c r="N32" s="0" t="n">
        <v>70</v>
      </c>
      <c r="O32" s="0" t="n">
        <v>24</v>
      </c>
      <c r="P32" s="0" t="s">
        <v>1933</v>
      </c>
      <c r="R32" s="0" t="n">
        <f aca="false">SUM(L32:O32)</f>
        <v>100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n">
        <f aca="false">IF(D33="","",1)</f>
        <v>1</v>
      </c>
      <c r="D33" s="0" t="s">
        <v>1934</v>
      </c>
      <c r="E33" s="0" t="s">
        <v>1935</v>
      </c>
      <c r="F33" s="0" t="s">
        <v>1936</v>
      </c>
      <c r="G33" s="0" t="s">
        <v>1937</v>
      </c>
      <c r="H33" s="0" t="s">
        <v>1938</v>
      </c>
      <c r="I33" s="38" t="s">
        <v>5</v>
      </c>
      <c r="J33" s="0" t="s">
        <v>5</v>
      </c>
      <c r="K33" s="0" t="s">
        <v>18</v>
      </c>
      <c r="L33" s="0" t="n">
        <v>74</v>
      </c>
      <c r="M33" s="0" t="n">
        <v>1</v>
      </c>
      <c r="N33" s="0" t="n">
        <v>18</v>
      </c>
      <c r="O33" s="0" t="n">
        <v>7</v>
      </c>
      <c r="P33" s="0" t="s">
        <v>1939</v>
      </c>
      <c r="R33" s="0" t="n">
        <f aca="false">SUM(L33:O33)</f>
        <v>100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n">
        <f aca="false">IF(D34="","",1)</f>
        <v>1</v>
      </c>
      <c r="D34" s="0" t="s">
        <v>1940</v>
      </c>
      <c r="E34" s="0" t="s">
        <v>1941</v>
      </c>
      <c r="F34" s="0" t="s">
        <v>950</v>
      </c>
      <c r="G34" s="0" t="s">
        <v>1942</v>
      </c>
      <c r="H34" s="0" t="s">
        <v>1943</v>
      </c>
      <c r="I34" s="38" t="s">
        <v>15</v>
      </c>
      <c r="J34" s="0" t="s">
        <v>5</v>
      </c>
      <c r="K34" s="0" t="s">
        <v>15</v>
      </c>
      <c r="L34" s="0" t="n">
        <v>12</v>
      </c>
      <c r="M34" s="0" t="n">
        <v>42</v>
      </c>
      <c r="N34" s="0" t="n">
        <v>27</v>
      </c>
      <c r="O34" s="0" t="n">
        <v>19</v>
      </c>
      <c r="P34" s="0" t="s">
        <v>1944</v>
      </c>
      <c r="R34" s="0" t="n">
        <f aca="false">SUM(L34:O34)</f>
        <v>100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n">
        <f aca="false">IF(D35="","",1)</f>
        <v>1</v>
      </c>
      <c r="D35" s="0" t="s">
        <v>1945</v>
      </c>
      <c r="E35" s="0" t="s">
        <v>1946</v>
      </c>
      <c r="F35" s="0" t="s">
        <v>1947</v>
      </c>
      <c r="G35" s="0" t="s">
        <v>1948</v>
      </c>
      <c r="H35" s="0" t="s">
        <v>1949</v>
      </c>
      <c r="I35" s="38" t="s">
        <v>5</v>
      </c>
      <c r="J35" s="0" t="s">
        <v>5</v>
      </c>
      <c r="K35" s="0" t="s">
        <v>18</v>
      </c>
      <c r="L35" s="0" t="n">
        <v>49</v>
      </c>
      <c r="M35" s="0" t="n">
        <v>27</v>
      </c>
      <c r="N35" s="0" t="n">
        <v>15</v>
      </c>
      <c r="O35" s="0" t="n">
        <v>9</v>
      </c>
      <c r="P35" s="0" t="s">
        <v>1950</v>
      </c>
      <c r="R35" s="0" t="n">
        <f aca="false">SUM(L35:O35)</f>
        <v>100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n">
        <f aca="false">IF(D36="","",1)</f>
        <v>1</v>
      </c>
      <c r="D36" s="0" t="s">
        <v>1951</v>
      </c>
      <c r="E36" s="0" t="s">
        <v>1952</v>
      </c>
      <c r="F36" s="0" t="s">
        <v>1953</v>
      </c>
      <c r="G36" s="0" t="s">
        <v>1954</v>
      </c>
      <c r="H36" s="0" t="s">
        <v>1955</v>
      </c>
      <c r="I36" s="38" t="s">
        <v>5</v>
      </c>
      <c r="J36" s="0" t="s">
        <v>5</v>
      </c>
      <c r="K36" s="0" t="s">
        <v>21</v>
      </c>
      <c r="L36" s="0" t="n">
        <v>71</v>
      </c>
      <c r="M36" s="0" t="n">
        <v>24</v>
      </c>
      <c r="N36" s="0" t="n">
        <v>4</v>
      </c>
      <c r="O36" s="0" t="n">
        <v>1</v>
      </c>
      <c r="P36" s="0" t="s">
        <v>1956</v>
      </c>
      <c r="R36" s="0" t="n">
        <f aca="false">SUM(L36:O36)</f>
        <v>100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n">
        <f aca="false">IF(D37="","",1)</f>
        <v>1</v>
      </c>
      <c r="D37" s="0" t="s">
        <v>1957</v>
      </c>
      <c r="E37" s="0" t="s">
        <v>1958</v>
      </c>
      <c r="F37" s="0" t="s">
        <v>1959</v>
      </c>
      <c r="G37" s="0" t="s">
        <v>1960</v>
      </c>
      <c r="H37" s="0" t="s">
        <v>1961</v>
      </c>
      <c r="I37" s="38" t="s">
        <v>15</v>
      </c>
      <c r="J37" s="0" t="s">
        <v>15</v>
      </c>
      <c r="K37" s="0" t="s">
        <v>18</v>
      </c>
      <c r="L37" s="0" t="n">
        <v>42</v>
      </c>
      <c r="M37" s="0" t="n">
        <v>49</v>
      </c>
      <c r="N37" s="0" t="n">
        <v>9</v>
      </c>
      <c r="O37" s="0" t="n">
        <v>0</v>
      </c>
      <c r="P37" s="0" t="s">
        <v>1962</v>
      </c>
      <c r="R37" s="0" t="n">
        <f aca="false">SUM(L37:O37)</f>
        <v>100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n">
        <f aca="false">IF(D38="","",1)</f>
        <v>1</v>
      </c>
      <c r="D38" s="0" t="s">
        <v>1963</v>
      </c>
      <c r="E38" s="0" t="s">
        <v>1964</v>
      </c>
      <c r="F38" s="0" t="s">
        <v>1965</v>
      </c>
      <c r="G38" s="0" t="s">
        <v>1966</v>
      </c>
      <c r="H38" s="0" t="s">
        <v>1967</v>
      </c>
      <c r="I38" s="38" t="s">
        <v>18</v>
      </c>
      <c r="J38" s="0" t="s">
        <v>5</v>
      </c>
      <c r="K38" s="0" t="s">
        <v>18</v>
      </c>
      <c r="L38" s="0" t="n">
        <v>7</v>
      </c>
      <c r="M38" s="0" t="n">
        <v>12</v>
      </c>
      <c r="N38" s="0" t="n">
        <v>62</v>
      </c>
      <c r="O38" s="0" t="n">
        <v>19</v>
      </c>
      <c r="P38" s="0" t="s">
        <v>1968</v>
      </c>
      <c r="R38" s="0" t="n">
        <f aca="false">SUM(L38:O38)</f>
        <v>100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n">
        <f aca="false">IF(D39="","",1)</f>
        <v>1</v>
      </c>
      <c r="D39" s="0" t="s">
        <v>1969</v>
      </c>
      <c r="E39" s="0" t="s">
        <v>1970</v>
      </c>
      <c r="F39" s="0" t="s">
        <v>1971</v>
      </c>
      <c r="G39" s="0" t="s">
        <v>540</v>
      </c>
      <c r="H39" s="0" t="s">
        <v>538</v>
      </c>
      <c r="I39" s="38" t="s">
        <v>15</v>
      </c>
      <c r="J39" s="0" t="s">
        <v>5</v>
      </c>
      <c r="K39" s="0" t="s">
        <v>15</v>
      </c>
      <c r="L39" s="0" t="n">
        <v>1</v>
      </c>
      <c r="M39" s="0" t="n">
        <v>57</v>
      </c>
      <c r="N39" s="0" t="n">
        <v>24</v>
      </c>
      <c r="O39" s="0" t="n">
        <v>18</v>
      </c>
      <c r="P39" s="0" t="s">
        <v>1972</v>
      </c>
      <c r="R39" s="0" t="n">
        <f aca="false">SUM(L39:O39)</f>
        <v>100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n">
        <f aca="false">IF(D40="","",1)</f>
        <v>1</v>
      </c>
      <c r="D40" s="0" t="s">
        <v>1973</v>
      </c>
      <c r="E40" s="0" t="s">
        <v>1974</v>
      </c>
      <c r="F40" s="0" t="s">
        <v>1975</v>
      </c>
      <c r="G40" s="0" t="s">
        <v>1976</v>
      </c>
      <c r="H40" s="0" t="s">
        <v>1977</v>
      </c>
      <c r="I40" s="38" t="s">
        <v>21</v>
      </c>
      <c r="J40" s="0" t="s">
        <v>5</v>
      </c>
      <c r="K40" s="0" t="s">
        <v>21</v>
      </c>
      <c r="L40" s="0" t="n">
        <v>2</v>
      </c>
      <c r="M40" s="0" t="n">
        <v>1</v>
      </c>
      <c r="N40" s="0" t="n">
        <v>16</v>
      </c>
      <c r="O40" s="0" t="n">
        <v>81</v>
      </c>
      <c r="P40" s="0" t="s">
        <v>1978</v>
      </c>
      <c r="R40" s="0" t="n">
        <f aca="false">SUM(L40:O40)</f>
        <v>100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n">
        <f aca="false">IF(D41="","",1)</f>
        <v>1</v>
      </c>
      <c r="D41" s="0" t="s">
        <v>1979</v>
      </c>
      <c r="E41" s="0" t="s">
        <v>1980</v>
      </c>
      <c r="F41" s="0" t="s">
        <v>1981</v>
      </c>
      <c r="G41" s="0" t="s">
        <v>1982</v>
      </c>
      <c r="H41" s="0" t="s">
        <v>1983</v>
      </c>
      <c r="I41" s="38" t="s">
        <v>15</v>
      </c>
      <c r="J41" s="0" t="s">
        <v>15</v>
      </c>
      <c r="K41" s="0" t="s">
        <v>18</v>
      </c>
      <c r="L41" s="0" t="n">
        <v>2</v>
      </c>
      <c r="M41" s="0" t="n">
        <v>75</v>
      </c>
      <c r="N41" s="0" t="n">
        <v>12</v>
      </c>
      <c r="O41" s="0" t="n">
        <v>11</v>
      </c>
      <c r="P41" s="0" t="s">
        <v>1984</v>
      </c>
      <c r="R41" s="0" t="n">
        <f aca="false">SUM(L41:O41)</f>
        <v>100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n">
        <f aca="false">IF(D42="","",1)</f>
        <v>1</v>
      </c>
      <c r="D42" s="0" t="s">
        <v>1985</v>
      </c>
      <c r="E42" s="0" t="s">
        <v>1986</v>
      </c>
      <c r="F42" s="0" t="s">
        <v>1987</v>
      </c>
      <c r="G42" s="0" t="s">
        <v>1988</v>
      </c>
      <c r="H42" s="0" t="s">
        <v>1989</v>
      </c>
      <c r="I42" s="38" t="s">
        <v>18</v>
      </c>
      <c r="J42" s="0" t="s">
        <v>5</v>
      </c>
      <c r="K42" s="0" t="s">
        <v>18</v>
      </c>
      <c r="L42" s="0" t="n">
        <v>2</v>
      </c>
      <c r="M42" s="0" t="n">
        <v>15</v>
      </c>
      <c r="N42" s="0" t="n">
        <v>57</v>
      </c>
      <c r="O42" s="0" t="n">
        <v>26</v>
      </c>
      <c r="P42" s="0" t="s">
        <v>1990</v>
      </c>
      <c r="R42" s="0" t="n">
        <f aca="false">SUM(L42:O42)</f>
        <v>100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n">
        <f aca="false">IF(D43="","",1)</f>
        <v>1</v>
      </c>
      <c r="D43" s="0" t="s">
        <v>1991</v>
      </c>
      <c r="E43" s="0" t="s">
        <v>1992</v>
      </c>
      <c r="F43" s="0" t="s">
        <v>1993</v>
      </c>
      <c r="G43" s="0" t="s">
        <v>1994</v>
      </c>
      <c r="H43" s="0" t="s">
        <v>1995</v>
      </c>
      <c r="I43" s="38" t="s">
        <v>21</v>
      </c>
      <c r="J43" s="0" t="s">
        <v>5</v>
      </c>
      <c r="K43" s="0" t="s">
        <v>21</v>
      </c>
      <c r="L43" s="0" t="n">
        <v>2</v>
      </c>
      <c r="M43" s="0" t="n">
        <v>11</v>
      </c>
      <c r="N43" s="0" t="n">
        <v>16</v>
      </c>
      <c r="O43" s="0" t="n">
        <v>71</v>
      </c>
      <c r="P43" s="0" t="s">
        <v>1996</v>
      </c>
      <c r="R43" s="0" t="n">
        <f aca="false">SUM(L43:O43)</f>
        <v>100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n">
        <f aca="false">IF(D44="","",1)</f>
        <v>1</v>
      </c>
      <c r="D44" s="0" t="s">
        <v>1997</v>
      </c>
      <c r="E44" s="0" t="s">
        <v>1998</v>
      </c>
      <c r="F44" s="0" t="s">
        <v>1999</v>
      </c>
      <c r="G44" s="0" t="s">
        <v>2000</v>
      </c>
      <c r="H44" s="0" t="s">
        <v>2001</v>
      </c>
      <c r="I44" s="38" t="s">
        <v>5</v>
      </c>
      <c r="J44" s="0" t="s">
        <v>5</v>
      </c>
      <c r="K44" s="0" t="s">
        <v>18</v>
      </c>
      <c r="L44" s="0" t="n">
        <v>67</v>
      </c>
      <c r="M44" s="0" t="n">
        <v>10</v>
      </c>
      <c r="N44" s="0" t="n">
        <v>1</v>
      </c>
      <c r="O44" s="0" t="n">
        <v>22</v>
      </c>
      <c r="P44" s="0" t="s">
        <v>2002</v>
      </c>
      <c r="R44" s="0" t="n">
        <f aca="false">SUM(L44:O44)</f>
        <v>100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str">
        <f aca="false">IF(D45="","",1)</f>
        <v/>
      </c>
      <c r="R45" s="0" t="n">
        <f aca="false">SUM(L45:O45)</f>
        <v>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1.93047429675432</v>
      </c>
      <c r="E102" s="0" t="n">
        <f aca="false">IF(D102&lt;1.001,1,IF(D102&lt;2.001,2,IF(D102&lt;3.001,3,IF(D102&lt;4.001,4,IF(D102&lt;5.001,5,IF(D102&lt;6.001,6,IF(D102&lt;7.001,7,IF(D102&lt;8.001,8,(F102)))))))))</f>
        <v>2</v>
      </c>
      <c r="F102" s="0" t="n">
        <f aca="false">IF(D102&lt;9.001,9,IF(D102&lt;10.001,10,IF(D102&lt;11.001,11,IF(D102&lt;12.001,12,IF(D102&lt;13.001,13,IF(D102&lt;14.001,14,IF(D102&lt;15.001,15,(G102))))))))</f>
        <v>9</v>
      </c>
      <c r="G102" s="0" t="n">
        <f aca="false">IF(D102&lt;16.001,16,IF(D102&lt;17.001,17,IF(D102&lt;18.001,18,IF(D102&lt;19.001,19,IF(D102&lt;20.001,20,IF(D102&lt;21.001,21,IF(D102&lt;22.001,22,(H102))))))))</f>
        <v>16</v>
      </c>
      <c r="H102" s="0" t="n">
        <f aca="false">IF(D102&lt;23.001,23,IF(D102&lt;24.001,24,IF(D102&lt;25.001,25,IF(D102&lt;26.001,26,IF(D102&lt;27.001,27,IF(D102&lt;28.001,28,IF(D102&lt;29.001,29,(I102))))))))</f>
        <v>23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Which of these flags is hoisted on ship about to leave port</v>
      </c>
      <c r="E104" s="0" t="str">
        <f aca="false">IF($E$102=$A$2,(E2),IF($E$102=$A$3,(E3),IF($E$102=$A$4,(E4),IF($E$102=$A$5,(E5),IF($E$102=$A$6,(E6),IF($E$102=$A$7,(E7),IF($E$102=$A$8,(E8),IF($E$102=$A$9,(E9),(E105)))))))))</f>
        <v>Blue Peter</v>
      </c>
      <c r="F104" s="0" t="str">
        <f aca="false">IF($E$102=$A$2,(F2),IF($E$102=$A$3,(F3),IF($E$102=$A$4,(F4),IF($E$102=$A$5,(F5),IF($E$102=$A$6,(F6),IF($E$102=$A$7,(F7),IF($E$102=$A$8,(F8),IF($E$102=$A$9,(F9),(F105)))))))))</f>
        <v>Red Ensign</v>
      </c>
      <c r="G104" s="0" t="str">
        <f aca="false">IF($E$102=$A$2,(G2),IF($E$102=$A$3,(G3),IF($E$102=$A$4,(G4),IF($E$102=$A$5,(G5),IF($E$102=$A$6,(G6),IF($E$102=$A$7,(G7),IF($E$102=$A$8,(G8),IF($E$102=$A$9,(G9),(G105)))))))))</f>
        <v>Union Jack</v>
      </c>
      <c r="H104" s="0" t="str">
        <f aca="false">IF($E$102=$A$2,(H2),IF($E$102=$A$3,(H3),IF($E$102=$A$4,(H4),IF($E$102=$A$5,(H5),IF($E$102=$A$6,(H6),IF($E$102=$A$7,(H7),IF($E$102=$A$8,(H8),IF($E$102=$A$9,(H9),(H105)))))))))</f>
        <v>White Ensign</v>
      </c>
      <c r="I104" s="38" t="str">
        <f aca="false">IF($E$102=$A$2,(I2),IF($E$102=$A$3,(I3),IF($E$102=$A$4,(I4),IF($E$102=$A$5,(I5),IF($E$102=$A$6,(I6),IF($E$102=$A$7,(I7),IF($E$102=$A$8,(I8),IF($E$102=$A$9,(I9),(I105)))))))))</f>
        <v>A</v>
      </c>
      <c r="J104" s="0" t="str">
        <f aca="false">IF(I104=E103,(E104),IF(I104=F103,(F104),IF(I104=G103,(G104),IF(I104=H103,(H104)))))</f>
        <v>Blue Peter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B</v>
      </c>
      <c r="M104" s="0" t="n">
        <f aca="false">IF($E$102=$A$2,(L2),IF($E$102=$A$3,(L3),IF($E$102=$A$4,(L4),IF($E$102=$A$5,(L5),IF($E$102=$A$6,(L6),IF($E$102=$A$7,(L7),IF($E$102=$A$8,(L8),IF($E$102=$A$9,(L9),(M105)))))))))</f>
        <v>87</v>
      </c>
      <c r="N104" s="0" t="n">
        <f aca="false">IF($E$102=$A$2,(M2),IF($E$102=$A$3,(M3),IF($E$102=$A$4,(M4),IF($E$102=$A$5,(M5),IF($E$102=$A$6,(M6),IF($E$102=$A$7,(M7),IF($E$102=$A$8,(M8),IF($E$102=$A$9,(M9),(N105)))))))))</f>
        <v>1</v>
      </c>
      <c r="O104" s="0" t="n">
        <f aca="false">IF($E$102=$A$2,(N2),IF($E$102=$A$3,(N3),IF($E$102=$A$4,(N4),IF($E$102=$A$5,(N5),IF($E$102=$A$6,(N6),IF($E$102=$A$7,(N7),IF($E$102=$A$8,(N8),IF($E$102=$A$9,(N9),(O105)))))))))</f>
        <v>9</v>
      </c>
      <c r="P104" s="0" t="n">
        <f aca="false">IF($E$102=$A$2,(O2),IF($E$102=$A$3,(O3),IF($E$102=$A$4,(O4),IF($E$102=$A$5,(O5),IF($E$102=$A$6,(O6),IF($E$102=$A$7,(O7),IF($E$102=$A$8,(O8),IF($E$102=$A$9,(O9),(P105)))))))))</f>
        <v>3</v>
      </c>
      <c r="Q104" s="0" t="str">
        <f aca="false">IF($E$102=$A$2,(P2),IF($E$102=$A$3,(P3),IF($E$102=$A$4,(P4),IF($E$102=$A$5,(P5),IF($E$102=$A$6,(P6),IF($E$102=$A$7,(P7),IF($E$102=$A$8,(P8),IF($E$102=$A$9,(P9),(Q105)))))))))</f>
        <v>Im sure its Blue Peter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/>
      </c>
      <c r="E105" s="0" t="str">
        <f aca="false">IF($E$102=$A$10,(E10),IF($E$102=$A$11,(E11),IF($E$102=$A$12,(E12),IF($E$102=$A$13,(E13),IF($E$102=$A$14,(E14),IF($E$102=$A$15,(E15),IF($E$102=$A$16,(E16),IF($E$102=$A$17,(E17),(E106)))))))))</f>
        <v/>
      </c>
      <c r="F105" s="0" t="str">
        <f aca="false">IF($E$102=$A$10,(F10),IF($E$102=$A$11,(F11),IF($E$102=$A$12,(F12),IF($E$102=$A$13,(F13),IF($E$102=$A$14,(F14),IF($E$102=$A$15,(F15),IF($E$102=$A$16,(F16),IF($E$102=$A$17,(F17),(F106)))))))))</f>
        <v/>
      </c>
      <c r="G105" s="0" t="str">
        <f aca="false">IF($E$102=$A$10,(G10),IF($E$102=$A$11,(G11),IF($E$102=$A$12,(G12),IF($E$102=$A$13,(G13),IF($E$102=$A$14,(G14),IF($E$102=$A$15,(G15),IF($E$102=$A$16,(G16),IF($E$102=$A$17,(G17),(G106)))))))))</f>
        <v/>
      </c>
      <c r="H105" s="0" t="str">
        <f aca="false">IF($E$102=$A$10,(H10),IF($E$102=$A$11,(H11),IF($E$102=$A$12,(H12),IF($E$102=$A$13,(H13),IF($E$102=$A$14,(H14),IF($E$102=$A$15,(H15),IF($E$102=$A$16,(H16),IF($E$102=$A$17,(H17),(H106)))))))))</f>
        <v/>
      </c>
      <c r="I105" s="38" t="str">
        <f aca="false">IF($E$102=$A$10,(I10),IF($E$102=$A$11,(I11),IF($E$102=$A$12,(I12),IF($E$102=$A$13,(I13),IF($E$102=$A$14,(I14),IF($E$102=$A$15,(I15),IF($E$102=$A$16,(I16),IF($E$102=$A$17,(I17),(I106)))))))))</f>
        <v/>
      </c>
      <c r="K105" s="0" t="str">
        <f aca="false">IF($E$102=$A$10,(J10),IF($E$102=$A$11,(J11),IF($E$102=$A$12,(J12),IF($E$102=$A$13,(J13),IF($E$102=$A$14,(J14),IF($E$102=$A$15,(J15),IF($E$102=$A$16,(J16),IF($E$102=$A$17,(J17),(K106)))))))))</f>
        <v/>
      </c>
      <c r="L105" s="0" t="str">
        <f aca="false">IF($E$102=$A$10,(K10),IF($E$102=$A$11,(K11),IF($E$102=$A$12,(K12),IF($E$102=$A$13,(K13),IF($E$102=$A$14,(K14),IF($E$102=$A$15,(K15),IF($E$102=$A$16,(K16),IF($E$102=$A$17,(K17),(L106)))))))))</f>
        <v/>
      </c>
      <c r="M105" s="0" t="str">
        <f aca="false">IF($E$102=$A$10,(L10),IF($E$102=$A$11,(L11),IF($E$102=$A$12,(L12),IF($E$102=$A$13,(L13),IF($E$102=$A$14,(L14),IF($E$102=$A$15,(L15),IF($E$102=$A$16,(L16),IF($E$102=$A$17,(L17),(M106)))))))))</f>
        <v/>
      </c>
      <c r="N105" s="0" t="str">
        <f aca="false">IF($E$102=$A$10,(M10),IF($E$102=$A$11,(M11),IF($E$102=$A$12,(M12),IF($E$102=$A$13,(M13),IF($E$102=$A$14,(M14),IF($E$102=$A$15,(M15),IF($E$102=$A$16,(M16),IF($E$102=$A$17,(M17),(N106)))))))))</f>
        <v/>
      </c>
      <c r="O105" s="0" t="str">
        <f aca="false">IF($E$102=$A$10,(N10),IF($E$102=$A$11,(N11),IF($E$102=$A$12,(N12),IF($E$102=$A$13,(N13),IF($E$102=$A$14,(N14),IF($E$102=$A$15,(N15),IF($E$102=$A$16,(N16),IF($E$102=$A$17,(N17),(O106)))))))))</f>
        <v/>
      </c>
      <c r="P105" s="0" t="str">
        <f aca="false">IF($E$102=$A$10,(O10),IF($E$102=$A$11,(O11),IF($E$102=$A$12,(O12),IF($E$102=$A$13,(O13),IF($E$102=$A$14,(O14),IF($E$102=$A$15,(O15),IF($E$102=$A$16,(O16),IF($E$102=$A$17,(O17),(P106)))))))))</f>
        <v/>
      </c>
      <c r="Q105" s="0" t="str">
        <f aca="false">IF($E$102=$A$10,(P10),IF($E$102=$A$11,(P11),IF($E$102=$A$12,(P12),IF($E$102=$A$13,(P13),IF($E$102=$A$14,(P14),IF($E$102=$A$15,(P15),IF($E$102=$A$16,(P16),IF($E$102=$A$17,(P17),(Q106)))))))))</f>
        <v/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/>
      </c>
      <c r="E106" s="0" t="str">
        <f aca="false">IF($E$102=$A$18,(E18),IF($E$102=$A$19,(E19),IF($E$102=$A$20,(E20),IF($E$102=$A$21,(E21),IF($E$102=$A$22,(E22),IF($E$102=$A$23,(E23),IF($E$102=$A$24,(E24),IF($E$102=$A$25,(E25),(E107)))))))))</f>
        <v/>
      </c>
      <c r="F106" s="0" t="str">
        <f aca="false">IF($E$102=$A$18,(F18),IF($E$102=$A$19,(F19),IF($E$102=$A$20,(F20),IF($E$102=$A$21,(F21),IF($E$102=$A$22,(F22),IF($E$102=$A$23,(F23),IF($E$102=$A$24,(F24),IF($E$102=$A$25,(F25),(F107)))))))))</f>
        <v/>
      </c>
      <c r="G106" s="0" t="str">
        <f aca="false">IF($E$102=$A$18,(G18),IF($E$102=$A$19,(G19),IF($E$102=$A$20,(G20),IF($E$102=$A$21,(G21),IF($E$102=$A$22,(G22),IF($E$102=$A$23,(G23),IF($E$102=$A$24,(G24),IF($E$102=$A$25,(G25),(G107)))))))))</f>
        <v/>
      </c>
      <c r="H106" s="0" t="str">
        <f aca="false">IF($E$102=$A$18,(H18),IF($E$102=$A$19,(H19),IF($E$102=$A$20,(H20),IF($E$102=$A$21,(H21),IF($E$102=$A$22,(H22),IF($E$102=$A$23,(H23),IF($E$102=$A$24,(H24),IF($E$102=$A$25,(H25),(H107)))))))))</f>
        <v/>
      </c>
      <c r="I106" s="38" t="str">
        <f aca="false">IF($E$102=$A$18,(I18),IF($E$102=$A$19,(I19),IF($E$102=$A$20,(I20),IF($E$102=$A$21,(I21),IF($E$102=$A$22,(I22),IF($E$102=$A$23,(I23),IF($E$102=$A$24,(I24),IF($E$102=$A$25,(I25),(I107)))))))))</f>
        <v/>
      </c>
      <c r="K106" s="0" t="str">
        <f aca="false">IF($E$102=$A$18,(J18),IF($E$102=$A$19,(J19),IF($E$102=$A$20,(J20),IF($E$102=$A$21,(J21),IF($E$102=$A$22,(J22),IF($E$102=$A$23,(J23),IF($E$102=$A$24,(J24),IF($E$102=$A$25,(J25),(K107)))))))))</f>
        <v/>
      </c>
      <c r="L106" s="0" t="str">
        <f aca="false">IF($E$102=$A$18,(K18),IF($E$102=$A$19,(K19),IF($E$102=$A$20,(K20),IF($E$102=$A$21,(K21),IF($E$102=$A$22,(K22),IF($E$102=$A$23,(K23),IF($E$102=$A$24,(K24),IF($E$102=$A$25,(K25),(L107)))))))))</f>
        <v/>
      </c>
      <c r="M106" s="0" t="str">
        <f aca="false">IF($E$102=$A$18,(L18),IF($E$102=$A$19,(L19),IF($E$102=$A$20,(L20),IF($E$102=$A$21,(L21),IF($E$102=$A$22,(L22),IF($E$102=$A$23,(L23),IF($E$102=$A$24,(L24),IF($E$102=$A$25,(L25),(M107)))))))))</f>
        <v/>
      </c>
      <c r="N106" s="0" t="str">
        <f aca="false">IF($E$102=$A$18,(M18),IF($E$102=$A$19,(M19),IF($E$102=$A$20,(M20),IF($E$102=$A$21,(M21),IF($E$102=$A$22,(M22),IF($E$102=$A$23,(M23),IF($E$102=$A$24,(M24),IF($E$102=$A$25,(M25),(N107)))))))))</f>
        <v/>
      </c>
      <c r="O106" s="0" t="str">
        <f aca="false">IF($E$102=$A$18,(N18),IF($E$102=$A$19,(N19),IF($E$102=$A$20,(N20),IF($E$102=$A$21,(N21),IF($E$102=$A$22,(N22),IF($E$102=$A$23,(N23),IF($E$102=$A$24,(N24),IF($E$102=$A$25,(N25),(O107)))))))))</f>
        <v/>
      </c>
      <c r="P106" s="0" t="str">
        <f aca="false">IF($E$102=$A$18,(O18),IF($E$102=$A$19,(O19),IF($E$102=$A$20,(O20),IF($E$102=$A$21,(O21),IF($E$102=$A$22,(O22),IF($E$102=$A$23,(O23),IF($E$102=$A$24,(O24),IF($E$102=$A$25,(O25),(P107)))))))))</f>
        <v/>
      </c>
      <c r="Q106" s="0" t="str">
        <f aca="false">IF($E$102=$A$18,(P18),IF($E$102=$A$19,(P19),IF($E$102=$A$20,(P20),IF($E$102=$A$21,(P21),IF($E$102=$A$22,(P22),IF($E$102=$A$23,(P23),IF($E$102=$A$24,(P24),IF($E$102=$A$25,(P25),(Q107)))))))))</f>
        <v/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/>
      </c>
      <c r="E107" s="0" t="str">
        <f aca="false">IF($E$102=$A$26,(E26),IF($E$102=$A$27,(E27),IF($E$102=$A$28,(E28),IF($E$102=$A$29,(E29),IF($E$102=$A$30,(E30),IF($E$102=$A$31,(E31),IF($E$102=$A$32,(E32),IF($E$102=$A$33,(E33),(E108)))))))))</f>
        <v/>
      </c>
      <c r="F107" s="0" t="str">
        <f aca="false">IF($E$102=$A$26,(F26),IF($E$102=$A$27,(F27),IF($E$102=$A$28,(F28),IF($E$102=$A$29,(F29),IF($E$102=$A$30,(F30),IF($E$102=$A$31,(F31),IF($E$102=$A$32,(F32),IF($E$102=$A$33,(F33),(F108)))))))))</f>
        <v/>
      </c>
      <c r="G107" s="0" t="str">
        <f aca="false">IF($E$102=$A$26,(G26),IF($E$102=$A$27,(G27),IF($E$102=$A$28,(G28),IF($E$102=$A$29,(G29),IF($E$102=$A$30,(G30),IF($E$102=$A$31,(G31),IF($E$102=$A$32,(G32),IF($E$102=$A$33,(G33),(G108)))))))))</f>
        <v/>
      </c>
      <c r="H107" s="0" t="str">
        <f aca="false">IF($E$102=$A$26,(H26),IF($E$102=$A$27,(H27),IF($E$102=$A$28,(H28),IF($E$102=$A$29,(H29),IF($E$102=$A$30,(H30),IF($E$102=$A$31,(H31),IF($E$102=$A$32,(H32),IF($E$102=$A$33,(H33),(H108)))))))))</f>
        <v/>
      </c>
      <c r="I107" s="38" t="str">
        <f aca="false">IF($E$102=$A$26,(I26),IF($E$102=$A$27,(I27),IF($E$102=$A$28,(I28),IF($E$102=$A$29,(I29),IF($E$102=$A$30,(I30),IF($E$102=$A$31,(I31),IF($E$102=$A$32,(I32),IF($E$102=$A$33,(I33),(I108)))))))))</f>
        <v/>
      </c>
      <c r="K107" s="0" t="str">
        <f aca="false">IF($E$102=$A$26,(J26),IF($E$102=$A$27,(J27),IF($E$102=$A$28,(J28),IF($E$102=$A$29,(J29),IF($E$102=$A$30,(J30),IF($E$102=$A$31,(J31),IF($E$102=$A$32,(J32),IF($E$102=$A$33,(J33),(K108)))))))))</f>
        <v/>
      </c>
      <c r="L107" s="0" t="str">
        <f aca="false">IF($E$102=$A$26,(K26),IF($E$102=$A$27,(K27),IF($E$102=$A$28,(K28),IF($E$102=$A$29,(K29),IF($E$102=$A$30,(K30),IF($E$102=$A$31,(K31),IF($E$102=$A$32,(K32),IF($E$102=$A$33,(K33),(L108)))))))))</f>
        <v/>
      </c>
      <c r="M107" s="0" t="str">
        <f aca="false">IF($E$102=$A$26,(L26),IF($E$102=$A$27,(L27),IF($E$102=$A$28,(L28),IF($E$102=$A$29,(L29),IF($E$102=$A$30,(L30),IF($E$102=$A$31,(L31),IF($E$102=$A$32,(L32),IF($E$102=$A$33,(L33),(M108)))))))))</f>
        <v/>
      </c>
      <c r="N107" s="0" t="str">
        <f aca="false">IF($E$102=$A$26,(M26),IF($E$102=$A$27,(M27),IF($E$102=$A$28,(M28),IF($E$102=$A$29,(M29),IF($E$102=$A$30,(M30),IF($E$102=$A$31,(M31),IF($E$102=$A$32,(M32),IF($E$102=$A$33,(M33),(N108)))))))))</f>
        <v/>
      </c>
      <c r="O107" s="0" t="str">
        <f aca="false">IF($E$102=$A$26,(N26),IF($E$102=$A$27,(N27),IF($E$102=$A$28,(N28),IF($E$102=$A$29,(N29),IF($E$102=$A$30,(N30),IF($E$102=$A$31,(N31),IF($E$102=$A$32,(N32),IF($E$102=$A$33,(N33),(O108)))))))))</f>
        <v/>
      </c>
      <c r="P107" s="0" t="str">
        <f aca="false">IF($E$102=$A$26,(O26),IF($E$102=$A$27,(O27),IF($E$102=$A$28,(O28),IF($E$102=$A$29,(O29),IF($E$102=$A$30,(O30),IF($E$102=$A$31,(O31),IF($E$102=$A$32,(O32),IF($E$102=$A$33,(O33),(P108)))))))))</f>
        <v/>
      </c>
      <c r="Q107" s="0" t="str">
        <f aca="false">IF($E$102=$A$26,(P26),IF($E$102=$A$27,(P27),IF($E$102=$A$28,(P28),IF($E$102=$A$29,(P29),IF($E$102=$A$30,(P30),IF($E$102=$A$31,(P31),IF($E$102=$A$32,(P32),IF($E$102=$A$33,(P33),(Q108)))))))))</f>
        <v/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s">
        <v>2003</v>
      </c>
      <c r="B1" s="0" t="n">
        <v>0</v>
      </c>
      <c r="C1" s="0" t="n">
        <f aca="false">SUM(C2:C101)</f>
        <v>38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2004</v>
      </c>
      <c r="E2" s="0" t="s">
        <v>1196</v>
      </c>
      <c r="F2" s="0" t="s">
        <v>265</v>
      </c>
      <c r="G2" s="0" t="s">
        <v>2005</v>
      </c>
      <c r="H2" s="0" t="s">
        <v>264</v>
      </c>
      <c r="I2" s="38" t="s">
        <v>21</v>
      </c>
      <c r="J2" s="0" t="s">
        <v>5</v>
      </c>
      <c r="K2" s="0" t="s">
        <v>21</v>
      </c>
      <c r="L2" s="0" t="n">
        <v>3</v>
      </c>
      <c r="M2" s="0" t="n">
        <v>7</v>
      </c>
      <c r="N2" s="0" t="n">
        <v>32</v>
      </c>
      <c r="O2" s="0" t="n">
        <v>58</v>
      </c>
      <c r="P2" s="0" t="s">
        <v>2006</v>
      </c>
      <c r="Q2" s="0" t="n">
        <f aca="false">SUM(L2:O2)</f>
        <v>100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2007</v>
      </c>
      <c r="E3" s="0" t="s">
        <v>2008</v>
      </c>
      <c r="F3" s="0" t="s">
        <v>2009</v>
      </c>
      <c r="G3" s="0" t="s">
        <v>2010</v>
      </c>
      <c r="H3" s="0" t="s">
        <v>2011</v>
      </c>
      <c r="I3" s="38" t="s">
        <v>21</v>
      </c>
      <c r="J3" s="0" t="s">
        <v>18</v>
      </c>
      <c r="K3" s="0" t="s">
        <v>21</v>
      </c>
      <c r="L3" s="0" t="n">
        <v>10</v>
      </c>
      <c r="M3" s="0" t="n">
        <v>36</v>
      </c>
      <c r="N3" s="0" t="n">
        <v>15</v>
      </c>
      <c r="O3" s="0" t="n">
        <v>39</v>
      </c>
      <c r="P3" s="0" t="s">
        <v>2012</v>
      </c>
      <c r="Q3" s="0" t="n">
        <f aca="false">SUM(L3:O3)</f>
        <v>100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2013</v>
      </c>
      <c r="E4" s="0" t="s">
        <v>1935</v>
      </c>
      <c r="F4" s="0" t="s">
        <v>2014</v>
      </c>
      <c r="G4" s="0" t="s">
        <v>2015</v>
      </c>
      <c r="H4" s="0" t="s">
        <v>2016</v>
      </c>
      <c r="I4" s="38" t="s">
        <v>21</v>
      </c>
      <c r="J4" s="0" t="s">
        <v>5</v>
      </c>
      <c r="K4" s="0" t="s">
        <v>21</v>
      </c>
      <c r="L4" s="0" t="n">
        <v>18</v>
      </c>
      <c r="M4" s="0" t="n">
        <v>35</v>
      </c>
      <c r="N4" s="0" t="n">
        <v>4</v>
      </c>
      <c r="O4" s="0" t="n">
        <v>43</v>
      </c>
      <c r="P4" s="0" t="s">
        <v>2017</v>
      </c>
      <c r="Q4" s="0" t="n">
        <f aca="false">SUM(L4:O4)</f>
        <v>100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2018</v>
      </c>
      <c r="E5" s="0" t="s">
        <v>983</v>
      </c>
      <c r="F5" s="0" t="s">
        <v>2019</v>
      </c>
      <c r="G5" s="0" t="s">
        <v>1357</v>
      </c>
      <c r="H5" s="0" t="s">
        <v>1358</v>
      </c>
      <c r="I5" s="38" t="s">
        <v>15</v>
      </c>
      <c r="J5" s="0" t="s">
        <v>15</v>
      </c>
      <c r="K5" s="0" t="s">
        <v>18</v>
      </c>
      <c r="L5" s="0" t="n">
        <v>37</v>
      </c>
      <c r="M5" s="0" t="n">
        <v>39</v>
      </c>
      <c r="N5" s="0" t="n">
        <v>3</v>
      </c>
      <c r="O5" s="0" t="n">
        <v>21</v>
      </c>
      <c r="P5" s="0" t="s">
        <v>2020</v>
      </c>
      <c r="Q5" s="0" t="n">
        <f aca="false">SUM(L5:O5)</f>
        <v>100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2021</v>
      </c>
      <c r="E6" s="0" t="s">
        <v>2022</v>
      </c>
      <c r="F6" s="0" t="s">
        <v>2023</v>
      </c>
      <c r="G6" s="0" t="s">
        <v>2024</v>
      </c>
      <c r="H6" s="0" t="s">
        <v>2025</v>
      </c>
      <c r="I6" s="38" t="s">
        <v>15</v>
      </c>
      <c r="J6" s="0" t="s">
        <v>5</v>
      </c>
      <c r="K6" s="0" t="s">
        <v>15</v>
      </c>
      <c r="L6" s="0" t="n">
        <v>5</v>
      </c>
      <c r="M6" s="0" t="n">
        <v>71</v>
      </c>
      <c r="N6" s="0" t="n">
        <v>18</v>
      </c>
      <c r="O6" s="0" t="n">
        <v>6</v>
      </c>
      <c r="P6" s="0" t="s">
        <v>160</v>
      </c>
      <c r="Q6" s="0" t="n">
        <f aca="false">SUM(L6:O6)</f>
        <v>100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2026</v>
      </c>
      <c r="E7" s="0" t="s">
        <v>2027</v>
      </c>
      <c r="F7" s="0" t="s">
        <v>2028</v>
      </c>
      <c r="G7" s="0" t="s">
        <v>2029</v>
      </c>
      <c r="H7" s="0" t="s">
        <v>2030</v>
      </c>
      <c r="I7" s="38" t="s">
        <v>5</v>
      </c>
      <c r="J7" s="0" t="s">
        <v>5</v>
      </c>
      <c r="K7" s="0" t="s">
        <v>18</v>
      </c>
      <c r="L7" s="0" t="n">
        <v>44</v>
      </c>
      <c r="M7" s="0" t="n">
        <v>31</v>
      </c>
      <c r="N7" s="0" t="n">
        <v>12</v>
      </c>
      <c r="O7" s="0" t="n">
        <v>13</v>
      </c>
      <c r="P7" s="0" t="s">
        <v>2031</v>
      </c>
      <c r="Q7" s="0" t="n">
        <f aca="false">SUM(L7:O7)</f>
        <v>100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2032</v>
      </c>
      <c r="E8" s="0" t="s">
        <v>2033</v>
      </c>
      <c r="F8" s="0" t="s">
        <v>2034</v>
      </c>
      <c r="G8" s="0" t="s">
        <v>2035</v>
      </c>
      <c r="H8" s="0" t="s">
        <v>2036</v>
      </c>
      <c r="I8" s="38" t="s">
        <v>18</v>
      </c>
      <c r="J8" s="0" t="s">
        <v>15</v>
      </c>
      <c r="K8" s="0" t="s">
        <v>18</v>
      </c>
      <c r="L8" s="0" t="n">
        <v>27</v>
      </c>
      <c r="M8" s="0" t="n">
        <v>24</v>
      </c>
      <c r="N8" s="0" t="n">
        <v>32</v>
      </c>
      <c r="O8" s="0" t="n">
        <v>17</v>
      </c>
      <c r="P8" s="0" t="s">
        <v>2037</v>
      </c>
      <c r="Q8" s="0" t="n">
        <f aca="false">SUM(L8:O8)</f>
        <v>100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2038</v>
      </c>
      <c r="E9" s="0" t="s">
        <v>2039</v>
      </c>
      <c r="F9" s="0" t="s">
        <v>2040</v>
      </c>
      <c r="G9" s="0" t="s">
        <v>364</v>
      </c>
      <c r="H9" s="0" t="s">
        <v>2041</v>
      </c>
      <c r="I9" s="38" t="s">
        <v>18</v>
      </c>
      <c r="J9" s="0" t="s">
        <v>18</v>
      </c>
      <c r="K9" s="0" t="s">
        <v>21</v>
      </c>
      <c r="L9" s="0" t="n">
        <v>1</v>
      </c>
      <c r="M9" s="0" t="n">
        <v>45</v>
      </c>
      <c r="N9" s="0" t="n">
        <v>49</v>
      </c>
      <c r="O9" s="0" t="n">
        <v>5</v>
      </c>
      <c r="P9" s="0" t="s">
        <v>2042</v>
      </c>
      <c r="Q9" s="0" t="n">
        <f aca="false">SUM(L9:O9)</f>
        <v>100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2043</v>
      </c>
      <c r="E10" s="0" t="s">
        <v>2044</v>
      </c>
      <c r="F10" s="0" t="s">
        <v>472</v>
      </c>
      <c r="G10" s="0" t="s">
        <v>2045</v>
      </c>
      <c r="H10" s="0" t="s">
        <v>2046</v>
      </c>
      <c r="I10" s="38" t="s">
        <v>21</v>
      </c>
      <c r="J10" s="0" t="s">
        <v>15</v>
      </c>
      <c r="K10" s="0" t="s">
        <v>21</v>
      </c>
      <c r="L10" s="0" t="n">
        <v>25</v>
      </c>
      <c r="M10" s="0" t="n">
        <v>2</v>
      </c>
      <c r="N10" s="0" t="n">
        <v>31</v>
      </c>
      <c r="O10" s="0" t="n">
        <v>42</v>
      </c>
      <c r="P10" s="0" t="s">
        <v>2047</v>
      </c>
      <c r="Q10" s="0" t="n">
        <f aca="false">SUM(L10:O10)</f>
        <v>100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2048</v>
      </c>
      <c r="E11" s="0" t="s">
        <v>2049</v>
      </c>
      <c r="F11" s="0" t="s">
        <v>2050</v>
      </c>
      <c r="G11" s="0" t="s">
        <v>661</v>
      </c>
      <c r="H11" s="0" t="s">
        <v>2051</v>
      </c>
      <c r="I11" s="38" t="s">
        <v>15</v>
      </c>
      <c r="J11" s="0" t="s">
        <v>5</v>
      </c>
      <c r="K11" s="0" t="s">
        <v>15</v>
      </c>
      <c r="L11" s="0" t="n">
        <v>5</v>
      </c>
      <c r="M11" s="0" t="n">
        <v>41</v>
      </c>
      <c r="N11" s="0" t="n">
        <v>29</v>
      </c>
      <c r="O11" s="0" t="n">
        <v>25</v>
      </c>
      <c r="P11" s="0" t="s">
        <v>2052</v>
      </c>
      <c r="Q11" s="0" t="n">
        <f aca="false">SUM(L11:O11)</f>
        <v>100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2053</v>
      </c>
      <c r="E12" s="0" t="s">
        <v>2054</v>
      </c>
      <c r="F12" s="0" t="s">
        <v>2055</v>
      </c>
      <c r="G12" s="0" t="s">
        <v>2056</v>
      </c>
      <c r="H12" s="0" t="s">
        <v>2057</v>
      </c>
      <c r="I12" s="38" t="s">
        <v>21</v>
      </c>
      <c r="J12" s="0" t="s">
        <v>18</v>
      </c>
      <c r="K12" s="0" t="s">
        <v>21</v>
      </c>
      <c r="L12" s="0" t="n">
        <v>7</v>
      </c>
      <c r="M12" s="0" t="n">
        <v>10</v>
      </c>
      <c r="N12" s="0" t="n">
        <v>31</v>
      </c>
      <c r="O12" s="0" t="n">
        <v>52</v>
      </c>
      <c r="P12" s="0" t="s">
        <v>2058</v>
      </c>
      <c r="Q12" s="0" t="n">
        <f aca="false">SUM(L12:O12)</f>
        <v>100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2059</v>
      </c>
      <c r="E13" s="0" t="s">
        <v>2060</v>
      </c>
      <c r="F13" s="0" t="s">
        <v>2061</v>
      </c>
      <c r="G13" s="0" t="s">
        <v>2062</v>
      </c>
      <c r="H13" s="0" t="s">
        <v>2063</v>
      </c>
      <c r="I13" s="38" t="s">
        <v>18</v>
      </c>
      <c r="J13" s="0" t="s">
        <v>5</v>
      </c>
      <c r="K13" s="0" t="s">
        <v>18</v>
      </c>
      <c r="L13" s="0" t="n">
        <v>52</v>
      </c>
      <c r="M13" s="0" t="n">
        <v>1</v>
      </c>
      <c r="N13" s="0" t="n">
        <v>47</v>
      </c>
      <c r="O13" s="0" t="n">
        <v>0</v>
      </c>
      <c r="P13" s="0" t="s">
        <v>2064</v>
      </c>
      <c r="Q13" s="0" t="n">
        <f aca="false">SUM(L13:O13)</f>
        <v>100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2065</v>
      </c>
      <c r="E14" s="0" t="s">
        <v>2066</v>
      </c>
      <c r="F14" s="0" t="s">
        <v>1791</v>
      </c>
      <c r="G14" s="0" t="s">
        <v>2067</v>
      </c>
      <c r="H14" s="0" t="s">
        <v>2068</v>
      </c>
      <c r="I14" s="38" t="s">
        <v>21</v>
      </c>
      <c r="J14" s="0" t="s">
        <v>15</v>
      </c>
      <c r="K14" s="0" t="s">
        <v>21</v>
      </c>
      <c r="L14" s="0" t="n">
        <v>20</v>
      </c>
      <c r="M14" s="0" t="n">
        <v>24</v>
      </c>
      <c r="N14" s="0" t="n">
        <v>19</v>
      </c>
      <c r="O14" s="0" t="n">
        <v>37</v>
      </c>
      <c r="P14" s="0" t="s">
        <v>2069</v>
      </c>
      <c r="Q14" s="0" t="n">
        <f aca="false">SUM(L14:O14)</f>
        <v>100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141</v>
      </c>
      <c r="E15" s="0" t="s">
        <v>142</v>
      </c>
      <c r="F15" s="0" t="s">
        <v>143</v>
      </c>
      <c r="G15" s="0" t="s">
        <v>144</v>
      </c>
      <c r="H15" s="0" t="s">
        <v>145</v>
      </c>
      <c r="I15" s="38" t="s">
        <v>5</v>
      </c>
      <c r="J15" s="0" t="s">
        <v>5</v>
      </c>
      <c r="K15" s="0" t="s">
        <v>15</v>
      </c>
      <c r="L15" s="0" t="n">
        <v>74</v>
      </c>
      <c r="M15" s="0" t="n">
        <v>1</v>
      </c>
      <c r="N15" s="0" t="n">
        <v>5</v>
      </c>
      <c r="O15" s="0" t="n">
        <v>20</v>
      </c>
      <c r="P15" s="0" t="s">
        <v>146</v>
      </c>
      <c r="Q15" s="0" t="n">
        <f aca="false">SUM(L15:O15)</f>
        <v>100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2070</v>
      </c>
      <c r="E16" s="0" t="s">
        <v>2071</v>
      </c>
      <c r="F16" s="0" t="s">
        <v>2072</v>
      </c>
      <c r="G16" s="0" t="s">
        <v>2073</v>
      </c>
      <c r="H16" s="0" t="s">
        <v>2074</v>
      </c>
      <c r="I16" s="38" t="s">
        <v>18</v>
      </c>
      <c r="J16" s="0" t="s">
        <v>18</v>
      </c>
      <c r="K16" s="0" t="s">
        <v>21</v>
      </c>
      <c r="L16" s="0" t="n">
        <v>2</v>
      </c>
      <c r="M16" s="0" t="n">
        <v>4</v>
      </c>
      <c r="N16" s="0" t="n">
        <v>76</v>
      </c>
      <c r="O16" s="0" t="n">
        <v>18</v>
      </c>
      <c r="P16" s="42" t="s">
        <v>160</v>
      </c>
      <c r="Q16" s="0" t="n">
        <f aca="false">SUM(L16:O16)</f>
        <v>100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2075</v>
      </c>
      <c r="E17" s="0" t="s">
        <v>2076</v>
      </c>
      <c r="F17" s="0" t="s">
        <v>2077</v>
      </c>
      <c r="G17" s="0" t="s">
        <v>2078</v>
      </c>
      <c r="H17" s="0" t="s">
        <v>2079</v>
      </c>
      <c r="I17" s="38" t="s">
        <v>5</v>
      </c>
      <c r="J17" s="0" t="s">
        <v>5</v>
      </c>
      <c r="K17" s="0" t="s">
        <v>15</v>
      </c>
      <c r="L17" s="0" t="n">
        <v>47</v>
      </c>
      <c r="M17" s="0" t="n">
        <v>42</v>
      </c>
      <c r="N17" s="0" t="n">
        <v>10</v>
      </c>
      <c r="O17" s="0" t="n">
        <v>1</v>
      </c>
      <c r="P17" s="42" t="s">
        <v>2080</v>
      </c>
      <c r="Q17" s="0" t="n">
        <f aca="false">SUM(L17:O17)</f>
        <v>100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2081</v>
      </c>
      <c r="E18" s="0" t="s">
        <v>2082</v>
      </c>
      <c r="F18" s="0" t="s">
        <v>2083</v>
      </c>
      <c r="G18" s="0" t="s">
        <v>2084</v>
      </c>
      <c r="H18" s="0" t="s">
        <v>2085</v>
      </c>
      <c r="I18" s="38" t="s">
        <v>18</v>
      </c>
      <c r="J18" s="0" t="s">
        <v>15</v>
      </c>
      <c r="K18" s="0" t="s">
        <v>18</v>
      </c>
      <c r="L18" s="0" t="n">
        <v>20</v>
      </c>
      <c r="M18" s="0" t="n">
        <v>27</v>
      </c>
      <c r="N18" s="0" t="n">
        <v>45</v>
      </c>
      <c r="O18" s="0" t="n">
        <v>8</v>
      </c>
      <c r="P18" s="42" t="s">
        <v>2086</v>
      </c>
      <c r="Q18" s="0" t="n">
        <f aca="false">SUM(L18:O18)</f>
        <v>100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2087</v>
      </c>
      <c r="E19" s="0" t="s">
        <v>2088</v>
      </c>
      <c r="F19" s="0" t="s">
        <v>2089</v>
      </c>
      <c r="G19" s="0" t="s">
        <v>2090</v>
      </c>
      <c r="H19" s="0" t="s">
        <v>2091</v>
      </c>
      <c r="I19" s="38" t="s">
        <v>5</v>
      </c>
      <c r="J19" s="0" t="s">
        <v>5</v>
      </c>
      <c r="K19" s="0" t="s">
        <v>15</v>
      </c>
      <c r="L19" s="0" t="n">
        <v>74</v>
      </c>
      <c r="M19" s="0" t="n">
        <v>20</v>
      </c>
      <c r="N19" s="0" t="n">
        <v>5</v>
      </c>
      <c r="O19" s="0" t="n">
        <v>1</v>
      </c>
      <c r="P19" s="42" t="s">
        <v>2092</v>
      </c>
      <c r="Q19" s="0" t="n">
        <f aca="false">SUM(L19:O19)</f>
        <v>100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n">
        <f aca="false">IF(D20="","",1)</f>
        <v>1</v>
      </c>
      <c r="D20" s="0" t="s">
        <v>2093</v>
      </c>
      <c r="E20" s="0" t="s">
        <v>2094</v>
      </c>
      <c r="F20" s="0" t="s">
        <v>2095</v>
      </c>
      <c r="G20" s="0" t="s">
        <v>2096</v>
      </c>
      <c r="H20" s="0" t="s">
        <v>2097</v>
      </c>
      <c r="I20" s="38" t="s">
        <v>5</v>
      </c>
      <c r="J20" s="0" t="s">
        <v>5</v>
      </c>
      <c r="K20" s="0" t="s">
        <v>15</v>
      </c>
      <c r="L20" s="0" t="n">
        <v>62</v>
      </c>
      <c r="M20" s="0" t="n">
        <v>34</v>
      </c>
      <c r="N20" s="0" t="n">
        <v>3</v>
      </c>
      <c r="O20" s="0" t="n">
        <v>1</v>
      </c>
      <c r="P20" s="42" t="s">
        <v>2098</v>
      </c>
      <c r="Q20" s="0" t="n">
        <f aca="false">SUM(L20:O20)</f>
        <v>100</v>
      </c>
      <c r="R20" s="0" t="n">
        <f aca="false">SUM(L20:O20)</f>
        <v>100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n">
        <f aca="false">IF(D21="","",1)</f>
        <v>1</v>
      </c>
      <c r="D21" s="0" t="s">
        <v>2099</v>
      </c>
      <c r="E21" s="0" t="s">
        <v>2100</v>
      </c>
      <c r="F21" s="0" t="s">
        <v>2101</v>
      </c>
      <c r="G21" s="0" t="s">
        <v>2102</v>
      </c>
      <c r="H21" s="0" t="s">
        <v>2103</v>
      </c>
      <c r="I21" s="38" t="s">
        <v>5</v>
      </c>
      <c r="J21" s="0" t="s">
        <v>5</v>
      </c>
      <c r="K21" s="0" t="s">
        <v>15</v>
      </c>
      <c r="L21" s="0" t="n">
        <v>68</v>
      </c>
      <c r="M21" s="0" t="n">
        <v>6</v>
      </c>
      <c r="N21" s="0" t="n">
        <v>2</v>
      </c>
      <c r="O21" s="0" t="n">
        <v>24</v>
      </c>
      <c r="P21" s="42" t="s">
        <v>2104</v>
      </c>
      <c r="Q21" s="0" t="n">
        <f aca="false">SUM(L21:O21)</f>
        <v>100</v>
      </c>
      <c r="R21" s="0" t="n">
        <f aca="false">SUM(L21:O21)</f>
        <v>100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n">
        <f aca="false">IF(D22="","",1)</f>
        <v>1</v>
      </c>
      <c r="D22" s="0" t="s">
        <v>2105</v>
      </c>
      <c r="E22" s="0" t="s">
        <v>292</v>
      </c>
      <c r="F22" s="0" t="s">
        <v>782</v>
      </c>
      <c r="G22" s="0" t="s">
        <v>2106</v>
      </c>
      <c r="H22" s="0" t="s">
        <v>2107</v>
      </c>
      <c r="I22" s="38" t="s">
        <v>15</v>
      </c>
      <c r="J22" s="0" t="s">
        <v>15</v>
      </c>
      <c r="K22" s="0" t="s">
        <v>18</v>
      </c>
      <c r="L22" s="0" t="n">
        <v>48</v>
      </c>
      <c r="M22" s="0" t="n">
        <v>2</v>
      </c>
      <c r="N22" s="0" t="n">
        <v>3</v>
      </c>
      <c r="O22" s="0" t="n">
        <v>47</v>
      </c>
      <c r="P22" s="42" t="s">
        <v>2108</v>
      </c>
      <c r="Q22" s="0" t="n">
        <f aca="false">SUM(L22:O22)</f>
        <v>100</v>
      </c>
      <c r="R22" s="0" t="n">
        <f aca="false">SUM(L22:O22)</f>
        <v>100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n">
        <f aca="false">IF(D23="","",1)</f>
        <v>1</v>
      </c>
      <c r="D23" s="0" t="s">
        <v>2109</v>
      </c>
      <c r="E23" s="0" t="s">
        <v>905</v>
      </c>
      <c r="F23" s="0" t="s">
        <v>2110</v>
      </c>
      <c r="G23" s="0" t="s">
        <v>921</v>
      </c>
      <c r="H23" s="0" t="s">
        <v>2111</v>
      </c>
      <c r="I23" s="38" t="s">
        <v>15</v>
      </c>
      <c r="J23" s="0" t="s">
        <v>15</v>
      </c>
      <c r="K23" s="0" t="s">
        <v>21</v>
      </c>
      <c r="L23" s="0" t="n">
        <v>1</v>
      </c>
      <c r="M23" s="0" t="n">
        <v>89</v>
      </c>
      <c r="N23" s="0" t="n">
        <v>7</v>
      </c>
      <c r="O23" s="0" t="n">
        <v>3</v>
      </c>
      <c r="P23" s="0" t="s">
        <v>2112</v>
      </c>
      <c r="Q23" s="0" t="n">
        <f aca="false">SUM(L23:O23)</f>
        <v>100</v>
      </c>
      <c r="R23" s="0" t="n">
        <f aca="false">SUM(L23:O23)</f>
        <v>100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n">
        <f aca="false">IF(D24="","",1)</f>
        <v>1</v>
      </c>
      <c r="D24" s="0" t="s">
        <v>2113</v>
      </c>
      <c r="E24" s="0" t="s">
        <v>2114</v>
      </c>
      <c r="F24" s="0" t="s">
        <v>2115</v>
      </c>
      <c r="G24" s="0" t="s">
        <v>2116</v>
      </c>
      <c r="H24" s="0" t="s">
        <v>2117</v>
      </c>
      <c r="I24" s="38" t="s">
        <v>18</v>
      </c>
      <c r="J24" s="0" t="s">
        <v>15</v>
      </c>
      <c r="K24" s="0" t="s">
        <v>18</v>
      </c>
      <c r="L24" s="0" t="n">
        <v>10</v>
      </c>
      <c r="M24" s="0" t="n">
        <v>2</v>
      </c>
      <c r="N24" s="0" t="n">
        <v>51</v>
      </c>
      <c r="O24" s="0" t="n">
        <v>37</v>
      </c>
      <c r="P24" s="0" t="s">
        <v>2118</v>
      </c>
      <c r="R24" s="0" t="n">
        <f aca="false">SUM(L24:O24)</f>
        <v>100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n">
        <f aca="false">IF(D25="","",1)</f>
        <v>1</v>
      </c>
      <c r="D25" s="0" t="s">
        <v>2119</v>
      </c>
      <c r="E25" s="0" t="s">
        <v>2120</v>
      </c>
      <c r="F25" s="0" t="s">
        <v>2121</v>
      </c>
      <c r="G25" s="0" t="s">
        <v>2122</v>
      </c>
      <c r="H25" s="0" t="s">
        <v>2123</v>
      </c>
      <c r="I25" s="38" t="s">
        <v>15</v>
      </c>
      <c r="J25" s="0" t="s">
        <v>5</v>
      </c>
      <c r="K25" s="0" t="s">
        <v>15</v>
      </c>
      <c r="L25" s="0" t="n">
        <v>1</v>
      </c>
      <c r="M25" s="0" t="n">
        <v>57</v>
      </c>
      <c r="N25" s="0" t="n">
        <v>34</v>
      </c>
      <c r="O25" s="0" t="n">
        <v>8</v>
      </c>
      <c r="P25" s="0" t="s">
        <v>2124</v>
      </c>
      <c r="R25" s="0" t="n">
        <f aca="false">SUM(L25:O25)</f>
        <v>100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n">
        <f aca="false">IF(D26="","",1)</f>
        <v>1</v>
      </c>
      <c r="D26" s="0" t="s">
        <v>2125</v>
      </c>
      <c r="E26" s="0" t="s">
        <v>2126</v>
      </c>
      <c r="F26" s="0" t="s">
        <v>2127</v>
      </c>
      <c r="G26" s="0" t="s">
        <v>2128</v>
      </c>
      <c r="H26" s="0" t="s">
        <v>2129</v>
      </c>
      <c r="I26" s="38" t="s">
        <v>21</v>
      </c>
      <c r="J26" s="0" t="s">
        <v>5</v>
      </c>
      <c r="K26" s="0" t="s">
        <v>21</v>
      </c>
      <c r="L26" s="0" t="n">
        <v>1</v>
      </c>
      <c r="M26" s="0" t="n">
        <v>36</v>
      </c>
      <c r="N26" s="0" t="n">
        <v>11</v>
      </c>
      <c r="O26" s="0" t="n">
        <v>52</v>
      </c>
      <c r="P26" s="0" t="s">
        <v>2130</v>
      </c>
      <c r="R26" s="0" t="n">
        <f aca="false">SUM(L26:O26)</f>
        <v>100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n">
        <f aca="false">IF(D27="","",1)</f>
        <v>1</v>
      </c>
      <c r="D27" s="0" t="s">
        <v>2131</v>
      </c>
      <c r="E27" s="0" t="s">
        <v>2132</v>
      </c>
      <c r="F27" s="0" t="s">
        <v>2133</v>
      </c>
      <c r="G27" s="0" t="s">
        <v>2134</v>
      </c>
      <c r="H27" s="0" t="s">
        <v>2135</v>
      </c>
      <c r="I27" s="38" t="s">
        <v>5</v>
      </c>
      <c r="J27" s="0" t="s">
        <v>5</v>
      </c>
      <c r="K27" s="0" t="s">
        <v>15</v>
      </c>
      <c r="L27" s="0" t="n">
        <v>56</v>
      </c>
      <c r="M27" s="0" t="n">
        <v>27</v>
      </c>
      <c r="N27" s="0" t="n">
        <v>9</v>
      </c>
      <c r="O27" s="0" t="n">
        <v>8</v>
      </c>
      <c r="P27" s="0" t="s">
        <v>2136</v>
      </c>
      <c r="R27" s="0" t="n">
        <f aca="false">SUM(L27:O27)</f>
        <v>100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n">
        <f aca="false">IF(D28="","",1)</f>
        <v>1</v>
      </c>
      <c r="D28" s="0" t="s">
        <v>2137</v>
      </c>
      <c r="E28" s="0" t="s">
        <v>2138</v>
      </c>
      <c r="F28" s="0" t="s">
        <v>2139</v>
      </c>
      <c r="G28" s="0" t="s">
        <v>2140</v>
      </c>
      <c r="H28" s="0" t="s">
        <v>2141</v>
      </c>
      <c r="I28" s="38" t="s">
        <v>21</v>
      </c>
      <c r="J28" s="0" t="s">
        <v>5</v>
      </c>
      <c r="K28" s="0" t="s">
        <v>21</v>
      </c>
      <c r="L28" s="0" t="n">
        <v>2</v>
      </c>
      <c r="M28" s="0" t="n">
        <v>1</v>
      </c>
      <c r="N28" s="0" t="n">
        <v>21</v>
      </c>
      <c r="O28" s="0" t="n">
        <v>76</v>
      </c>
      <c r="P28" s="0" t="s">
        <v>2142</v>
      </c>
      <c r="R28" s="0" t="n">
        <f aca="false">SUM(L28:O28)</f>
        <v>100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n">
        <f aca="false">IF(D29="","",1)</f>
        <v>1</v>
      </c>
      <c r="D29" s="0" t="s">
        <v>2143</v>
      </c>
      <c r="E29" s="0" t="s">
        <v>2144</v>
      </c>
      <c r="F29" s="0" t="s">
        <v>2145</v>
      </c>
      <c r="G29" s="0" t="s">
        <v>2146</v>
      </c>
      <c r="H29" s="0" t="s">
        <v>2147</v>
      </c>
      <c r="I29" s="38" t="s">
        <v>21</v>
      </c>
      <c r="J29" s="0" t="s">
        <v>18</v>
      </c>
      <c r="K29" s="0" t="s">
        <v>21</v>
      </c>
      <c r="L29" s="0" t="n">
        <v>31</v>
      </c>
      <c r="M29" s="0" t="n">
        <v>26</v>
      </c>
      <c r="N29" s="0" t="n">
        <v>14</v>
      </c>
      <c r="O29" s="0" t="n">
        <v>29</v>
      </c>
      <c r="P29" s="0" t="s">
        <v>2148</v>
      </c>
      <c r="R29" s="0" t="n">
        <f aca="false">SUM(L29:O29)</f>
        <v>100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n">
        <f aca="false">IF(D30="","",1)</f>
        <v>1</v>
      </c>
      <c r="D30" s="0" t="s">
        <v>2149</v>
      </c>
      <c r="E30" s="0" t="s">
        <v>2150</v>
      </c>
      <c r="F30" s="0" t="s">
        <v>971</v>
      </c>
      <c r="G30" s="0" t="s">
        <v>972</v>
      </c>
      <c r="H30" s="0" t="s">
        <v>2151</v>
      </c>
      <c r="I30" s="38" t="s">
        <v>5</v>
      </c>
      <c r="J30" s="0" t="s">
        <v>5</v>
      </c>
      <c r="K30" s="0" t="s">
        <v>21</v>
      </c>
      <c r="L30" s="0" t="n">
        <v>72</v>
      </c>
      <c r="M30" s="0" t="n">
        <v>24</v>
      </c>
      <c r="N30" s="0" t="n">
        <v>2</v>
      </c>
      <c r="O30" s="0" t="n">
        <v>2</v>
      </c>
      <c r="P30" s="0" t="s">
        <v>2152</v>
      </c>
      <c r="R30" s="0" t="n">
        <f aca="false">SUM(L30:O30)</f>
        <v>100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n">
        <f aca="false">IF(D31="","",1)</f>
        <v>1</v>
      </c>
      <c r="D31" s="0" t="s">
        <v>2153</v>
      </c>
      <c r="E31" s="0" t="s">
        <v>2154</v>
      </c>
      <c r="F31" s="0" t="s">
        <v>2155</v>
      </c>
      <c r="G31" s="0" t="s">
        <v>2156</v>
      </c>
      <c r="H31" s="0" t="s">
        <v>2157</v>
      </c>
      <c r="I31" s="38" t="s">
        <v>18</v>
      </c>
      <c r="J31" s="0" t="s">
        <v>18</v>
      </c>
      <c r="K31" s="0" t="s">
        <v>21</v>
      </c>
      <c r="L31" s="0" t="n">
        <v>4</v>
      </c>
      <c r="M31" s="0" t="n">
        <v>16</v>
      </c>
      <c r="N31" s="0" t="n">
        <v>79</v>
      </c>
      <c r="O31" s="0" t="n">
        <v>1</v>
      </c>
      <c r="P31" s="0" t="s">
        <v>2158</v>
      </c>
      <c r="R31" s="0" t="n">
        <f aca="false">SUM(L31:O31)</f>
        <v>100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n">
        <f aca="false">IF(D32="","",1)</f>
        <v>1</v>
      </c>
      <c r="D32" s="0" t="s">
        <v>2159</v>
      </c>
      <c r="E32" s="0" t="s">
        <v>2160</v>
      </c>
      <c r="F32" s="0" t="s">
        <v>656</v>
      </c>
      <c r="G32" s="0" t="s">
        <v>2161</v>
      </c>
      <c r="H32" s="0" t="s">
        <v>2162</v>
      </c>
      <c r="I32" s="38" t="s">
        <v>15</v>
      </c>
      <c r="J32" s="0" t="s">
        <v>15</v>
      </c>
      <c r="K32" s="0" t="s">
        <v>21</v>
      </c>
      <c r="L32" s="0" t="n">
        <v>0</v>
      </c>
      <c r="M32" s="0" t="n">
        <v>72</v>
      </c>
      <c r="N32" s="0" t="n">
        <v>24</v>
      </c>
      <c r="O32" s="0" t="n">
        <v>4</v>
      </c>
      <c r="P32" s="0" t="s">
        <v>2163</v>
      </c>
      <c r="R32" s="0" t="n">
        <f aca="false">SUM(L32:O32)</f>
        <v>100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n">
        <f aca="false">IF(D33="","",1)</f>
        <v>1</v>
      </c>
      <c r="D33" s="0" t="s">
        <v>2164</v>
      </c>
      <c r="E33" s="0" t="s">
        <v>2165</v>
      </c>
      <c r="F33" s="0" t="s">
        <v>2166</v>
      </c>
      <c r="G33" s="0" t="s">
        <v>2167</v>
      </c>
      <c r="H33" s="0" t="s">
        <v>2168</v>
      </c>
      <c r="I33" s="38" t="s">
        <v>15</v>
      </c>
      <c r="J33" s="0" t="s">
        <v>5</v>
      </c>
      <c r="K33" s="0" t="s">
        <v>15</v>
      </c>
      <c r="L33" s="0" t="n">
        <v>2</v>
      </c>
      <c r="M33" s="0" t="n">
        <v>62</v>
      </c>
      <c r="N33" s="0" t="n">
        <v>27</v>
      </c>
      <c r="O33" s="0" t="n">
        <v>9</v>
      </c>
      <c r="P33" s="0" t="s">
        <v>2169</v>
      </c>
      <c r="R33" s="0" t="n">
        <f aca="false">SUM(L33:O33)</f>
        <v>100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n">
        <f aca="false">IF(D34="","",1)</f>
        <v>1</v>
      </c>
      <c r="D34" s="0" t="s">
        <v>2170</v>
      </c>
      <c r="E34" s="0" t="s">
        <v>2171</v>
      </c>
      <c r="F34" s="0" t="s">
        <v>2172</v>
      </c>
      <c r="G34" s="0" t="s">
        <v>2173</v>
      </c>
      <c r="H34" s="0" t="s">
        <v>2174</v>
      </c>
      <c r="I34" s="38" t="s">
        <v>21</v>
      </c>
      <c r="J34" s="0" t="s">
        <v>5</v>
      </c>
      <c r="K34" s="0" t="s">
        <v>21</v>
      </c>
      <c r="L34" s="0" t="n">
        <v>5</v>
      </c>
      <c r="M34" s="0" t="n">
        <v>24</v>
      </c>
      <c r="N34" s="0" t="n">
        <v>17</v>
      </c>
      <c r="O34" s="0" t="n">
        <v>54</v>
      </c>
      <c r="P34" s="0" t="s">
        <v>2175</v>
      </c>
      <c r="R34" s="0" t="n">
        <f aca="false">SUM(L34:O34)</f>
        <v>100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n">
        <f aca="false">IF(D35="","",1)</f>
        <v>1</v>
      </c>
      <c r="D35" s="0" t="s">
        <v>2176</v>
      </c>
      <c r="E35" s="0" t="s">
        <v>2177</v>
      </c>
      <c r="F35" s="0" t="s">
        <v>2178</v>
      </c>
      <c r="G35" s="0" t="s">
        <v>949</v>
      </c>
      <c r="H35" s="0" t="s">
        <v>2179</v>
      </c>
      <c r="I35" s="38" t="s">
        <v>21</v>
      </c>
      <c r="J35" s="0" t="s">
        <v>15</v>
      </c>
      <c r="K35" s="0" t="s">
        <v>21</v>
      </c>
      <c r="L35" s="0" t="n">
        <v>39</v>
      </c>
      <c r="M35" s="0" t="n">
        <v>12</v>
      </c>
      <c r="N35" s="0" t="n">
        <v>2</v>
      </c>
      <c r="O35" s="0" t="n">
        <v>47</v>
      </c>
      <c r="P35" s="0" t="s">
        <v>2180</v>
      </c>
      <c r="R35" s="0" t="n">
        <f aca="false">SUM(L35:O35)</f>
        <v>100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n">
        <f aca="false">IF(D36="","",1)</f>
        <v>1</v>
      </c>
      <c r="D36" s="0" t="s">
        <v>2181</v>
      </c>
      <c r="E36" s="0" t="s">
        <v>2182</v>
      </c>
      <c r="F36" s="0" t="s">
        <v>2183</v>
      </c>
      <c r="G36" s="0" t="s">
        <v>2184</v>
      </c>
      <c r="H36" s="0" t="s">
        <v>2185</v>
      </c>
      <c r="I36" s="38" t="s">
        <v>5</v>
      </c>
      <c r="J36" s="0" t="s">
        <v>5</v>
      </c>
      <c r="K36" s="0" t="s">
        <v>15</v>
      </c>
      <c r="L36" s="0" t="n">
        <v>49</v>
      </c>
      <c r="M36" s="0" t="n">
        <v>31</v>
      </c>
      <c r="N36" s="0" t="n">
        <v>14</v>
      </c>
      <c r="O36" s="0" t="n">
        <v>6</v>
      </c>
      <c r="P36" s="0" t="s">
        <v>2186</v>
      </c>
      <c r="R36" s="0" t="n">
        <f aca="false">SUM(L36:O36)</f>
        <v>100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n">
        <f aca="false">IF(D37="","",1)</f>
        <v>1</v>
      </c>
      <c r="D37" s="0" t="s">
        <v>2187</v>
      </c>
      <c r="E37" s="0" t="s">
        <v>2188</v>
      </c>
      <c r="F37" s="0" t="s">
        <v>2189</v>
      </c>
      <c r="G37" s="0" t="s">
        <v>2190</v>
      </c>
      <c r="H37" s="0" t="s">
        <v>1652</v>
      </c>
      <c r="I37" s="38" t="s">
        <v>5</v>
      </c>
      <c r="J37" s="0" t="s">
        <v>5</v>
      </c>
      <c r="K37" s="0" t="s">
        <v>15</v>
      </c>
      <c r="L37" s="0" t="n">
        <v>49</v>
      </c>
      <c r="M37" s="0" t="n">
        <v>1</v>
      </c>
      <c r="N37" s="0" t="n">
        <v>3</v>
      </c>
      <c r="O37" s="0" t="n">
        <v>47</v>
      </c>
      <c r="P37" s="0" t="s">
        <v>2191</v>
      </c>
      <c r="R37" s="0" t="n">
        <f aca="false">SUM(L37:O37)</f>
        <v>100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n">
        <f aca="false">IF(D38="","",1)</f>
        <v>1</v>
      </c>
      <c r="D38" s="0" t="s">
        <v>2192</v>
      </c>
      <c r="E38" s="0" t="s">
        <v>2193</v>
      </c>
      <c r="F38" s="0" t="s">
        <v>2194</v>
      </c>
      <c r="G38" s="0" t="s">
        <v>2195</v>
      </c>
      <c r="H38" s="0" t="s">
        <v>2196</v>
      </c>
      <c r="I38" s="38" t="s">
        <v>18</v>
      </c>
      <c r="J38" s="0" t="s">
        <v>5</v>
      </c>
      <c r="K38" s="0" t="s">
        <v>18</v>
      </c>
      <c r="L38" s="0" t="n">
        <v>4</v>
      </c>
      <c r="M38" s="0" t="n">
        <v>46</v>
      </c>
      <c r="N38" s="0" t="n">
        <v>45</v>
      </c>
      <c r="O38" s="0" t="n">
        <v>5</v>
      </c>
      <c r="P38" s="0" t="s">
        <v>2197</v>
      </c>
      <c r="R38" s="0" t="n">
        <f aca="false">SUM(L38:O38)</f>
        <v>100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n">
        <f aca="false">IF(D39="","",1)</f>
        <v>1</v>
      </c>
      <c r="D39" s="0" t="s">
        <v>2198</v>
      </c>
      <c r="E39" s="0" t="s">
        <v>2199</v>
      </c>
      <c r="F39" s="0" t="s">
        <v>2200</v>
      </c>
      <c r="G39" s="0" t="s">
        <v>2201</v>
      </c>
      <c r="H39" s="0" t="s">
        <v>2202</v>
      </c>
      <c r="I39" s="38" t="s">
        <v>21</v>
      </c>
      <c r="J39" s="0" t="s">
        <v>15</v>
      </c>
      <c r="K39" s="0" t="s">
        <v>21</v>
      </c>
      <c r="L39" s="0" t="n">
        <v>11</v>
      </c>
      <c r="M39" s="0" t="n">
        <v>24</v>
      </c>
      <c r="N39" s="0" t="n">
        <v>7</v>
      </c>
      <c r="O39" s="0" t="n">
        <v>58</v>
      </c>
      <c r="P39" s="0" t="s">
        <v>2203</v>
      </c>
      <c r="R39" s="0" t="n">
        <f aca="false">SUM(L39:O39)</f>
        <v>100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str">
        <f aca="false">IF(D40="","",1)</f>
        <v/>
      </c>
      <c r="R40" s="0" t="n">
        <f aca="false">SUM(L40:O40)</f>
        <v>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str">
        <f aca="false">IF(D41="","",1)</f>
        <v/>
      </c>
      <c r="R41" s="0" t="n">
        <f aca="false">SUM(L41:O41)</f>
        <v>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str">
        <f aca="false">IF(D42="","",1)</f>
        <v/>
      </c>
      <c r="R42" s="0" t="n">
        <f aca="false">SUM(L42:O42)</f>
        <v>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str">
        <f aca="false">IF(D43="","",1)</f>
        <v/>
      </c>
      <c r="R43" s="0" t="n">
        <f aca="false">SUM(L43:O43)</f>
        <v>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str">
        <f aca="false">IF(D44="","",1)</f>
        <v/>
      </c>
      <c r="R44" s="0" t="n">
        <f aca="false">SUM(L44:O44)</f>
        <v>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str">
        <f aca="false">IF(D45="","",1)</f>
        <v/>
      </c>
      <c r="R45" s="0" t="n">
        <f aca="false">SUM(L45:O45)</f>
        <v>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4.96653375139627</v>
      </c>
      <c r="E102" s="0" t="n">
        <f aca="false">IF(D102&lt;1.001,1,IF(D102&lt;2.001,2,IF(D102&lt;3.001,3,IF(D102&lt;4.001,4,IF(D102&lt;5.001,5,IF(D102&lt;6.001,6,IF(D102&lt;7.001,7,IF(D102&lt;8.001,8,(F102)))))))))</f>
        <v>5</v>
      </c>
      <c r="F102" s="0" t="n">
        <f aca="false">IF(D102&lt;9.001,9,IF(D102&lt;10.001,10,IF(D102&lt;11.001,11,IF(D102&lt;12.001,12,IF(D102&lt;13.001,13,IF(D102&lt;14.001,14,IF(D102&lt;15.001,15,(G102))))))))</f>
        <v>9</v>
      </c>
      <c r="G102" s="0" t="n">
        <f aca="false">IF(D102&lt;16.001,16,IF(D102&lt;17.001,17,IF(D102&lt;18.001,18,IF(D102&lt;19.001,19,IF(D102&lt;20.001,20,IF(D102&lt;21.001,21,IF(D102&lt;22.001,22,(H102))))))))</f>
        <v>16</v>
      </c>
      <c r="H102" s="0" t="n">
        <f aca="false">IF(D102&lt;23.001,23,IF(D102&lt;24.001,24,IF(D102&lt;25.001,25,IF(D102&lt;26.001,26,IF(D102&lt;27.001,27,IF(D102&lt;28.001,28,IF(D102&lt;29.001,29,(I102))))))))</f>
        <v>23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Which flowers were the subject of several famous paintings by Monet</v>
      </c>
      <c r="E104" s="0" t="str">
        <f aca="false">IF($E$102=$A$2,(E2),IF($E$102=$A$3,(E3),IF($E$102=$A$4,(E4),IF($E$102=$A$5,(E5),IF($E$102=$A$6,(E6),IF($E$102=$A$7,(E7),IF($E$102=$A$8,(E8),IF($E$102=$A$9,(E9),(E105)))))))))</f>
        <v>Irises</v>
      </c>
      <c r="F104" s="0" t="str">
        <f aca="false">IF($E$102=$A$2,(F2),IF($E$102=$A$3,(F3),IF($E$102=$A$4,(F4),IF($E$102=$A$5,(F5),IF($E$102=$A$6,(F6),IF($E$102=$A$7,(F7),IF($E$102=$A$8,(F8),IF($E$102=$A$9,(F9),(F105)))))))))</f>
        <v>Water Lillies</v>
      </c>
      <c r="G104" s="0" t="str">
        <f aca="false">IF($E$102=$A$2,(G2),IF($E$102=$A$3,(G3),IF($E$102=$A$4,(G4),IF($E$102=$A$5,(G5),IF($E$102=$A$6,(G6),IF($E$102=$A$7,(G7),IF($E$102=$A$8,(G8),IF($E$102=$A$9,(G9),(G105)))))))))</f>
        <v>Tulips</v>
      </c>
      <c r="H104" s="0" t="str">
        <f aca="false">IF($E$102=$A$2,(H2),IF($E$102=$A$3,(H3),IF($E$102=$A$4,(H4),IF($E$102=$A$5,(H5),IF($E$102=$A$6,(H6),IF($E$102=$A$7,(H7),IF($E$102=$A$8,(H8),IF($E$102=$A$9,(H9),(H105)))))))))</f>
        <v>Sunflowers</v>
      </c>
      <c r="I104" s="38" t="str">
        <f aca="false">IF($E$102=$A$2,(I2),IF($E$102=$A$3,(I3),IF($E$102=$A$4,(I4),IF($E$102=$A$5,(I5),IF($E$102=$A$6,(I6),IF($E$102=$A$7,(I7),IF($E$102=$A$8,(I8),IF($E$102=$A$9,(I9),(I105)))))))))</f>
        <v>B</v>
      </c>
      <c r="J104" s="0" t="str">
        <f aca="false">IF(I104=E103,(E104),IF(I104=F103,(F104),IF(I104=G103,(G104),IF(I104=H103,(H104)))))</f>
        <v>Water Lillies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B</v>
      </c>
      <c r="M104" s="0" t="n">
        <f aca="false">IF($E$102=$A$2,(L2),IF($E$102=$A$3,(L3),IF($E$102=$A$4,(L4),IF($E$102=$A$5,(L5),IF($E$102=$A$6,(L6),IF($E$102=$A$7,(L7),IF($E$102=$A$8,(L8),IF($E$102=$A$9,(L9),(M105)))))))))</f>
        <v>5</v>
      </c>
      <c r="N104" s="0" t="n">
        <f aca="false">IF($E$102=$A$2,(M2),IF($E$102=$A$3,(M3),IF($E$102=$A$4,(M4),IF($E$102=$A$5,(M5),IF($E$102=$A$6,(M6),IF($E$102=$A$7,(M7),IF($E$102=$A$8,(M8),IF($E$102=$A$9,(M9),(N105)))))))))</f>
        <v>71</v>
      </c>
      <c r="O104" s="0" t="n">
        <f aca="false">IF($E$102=$A$2,(N2),IF($E$102=$A$3,(N3),IF($E$102=$A$4,(N4),IF($E$102=$A$5,(N5),IF($E$102=$A$6,(N6),IF($E$102=$A$7,(N7),IF($E$102=$A$8,(N8),IF($E$102=$A$9,(N9),(O105)))))))))</f>
        <v>18</v>
      </c>
      <c r="P104" s="0" t="n">
        <f aca="false">IF($E$102=$A$2,(O2),IF($E$102=$A$3,(O3),IF($E$102=$A$4,(O4),IF($E$102=$A$5,(O5),IF($E$102=$A$6,(O6),IF($E$102=$A$7,(O7),IF($E$102=$A$8,(O8),IF($E$102=$A$9,(O9),(P105)))))))))</f>
        <v>6</v>
      </c>
      <c r="Q104" s="0" t="str">
        <f aca="false">IF($E$102=$A$2,(P2),IF($E$102=$A$3,(P3),IF($E$102=$A$4,(P4),IF($E$102=$A$5,(P5),IF($E$102=$A$6,(P6),IF($E$102=$A$7,(P7),IF($E$102=$A$8,(P8),IF($E$102=$A$9,(P9),(Q105)))))))))</f>
        <v>I don’t know, sorry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/>
      </c>
      <c r="E105" s="0" t="str">
        <f aca="false">IF($E$102=$A$10,(E10),IF($E$102=$A$11,(E11),IF($E$102=$A$12,(E12),IF($E$102=$A$13,(E13),IF($E$102=$A$14,(E14),IF($E$102=$A$15,(E15),IF($E$102=$A$16,(E16),IF($E$102=$A$17,(E17),(E106)))))))))</f>
        <v/>
      </c>
      <c r="F105" s="0" t="str">
        <f aca="false">IF($E$102=$A$10,(F10),IF($E$102=$A$11,(F11),IF($E$102=$A$12,(F12),IF($E$102=$A$13,(F13),IF($E$102=$A$14,(F14),IF($E$102=$A$15,(F15),IF($E$102=$A$16,(F16),IF($E$102=$A$17,(F17),(F106)))))))))</f>
        <v/>
      </c>
      <c r="G105" s="0" t="str">
        <f aca="false">IF($E$102=$A$10,(G10),IF($E$102=$A$11,(G11),IF($E$102=$A$12,(G12),IF($E$102=$A$13,(G13),IF($E$102=$A$14,(G14),IF($E$102=$A$15,(G15),IF($E$102=$A$16,(G16),IF($E$102=$A$17,(G17),(G106)))))))))</f>
        <v/>
      </c>
      <c r="H105" s="0" t="str">
        <f aca="false">IF($E$102=$A$10,(H10),IF($E$102=$A$11,(H11),IF($E$102=$A$12,(H12),IF($E$102=$A$13,(H13),IF($E$102=$A$14,(H14),IF($E$102=$A$15,(H15),IF($E$102=$A$16,(H16),IF($E$102=$A$17,(H17),(H106)))))))))</f>
        <v/>
      </c>
      <c r="I105" s="38" t="str">
        <f aca="false">IF($E$102=$A$10,(I10),IF($E$102=$A$11,(I11),IF($E$102=$A$12,(I12),IF($E$102=$A$13,(I13),IF($E$102=$A$14,(I14),IF($E$102=$A$15,(I15),IF($E$102=$A$16,(I16),IF($E$102=$A$17,(I17),(I106)))))))))</f>
        <v/>
      </c>
      <c r="K105" s="0" t="str">
        <f aca="false">IF($E$102=$A$10,(J10),IF($E$102=$A$11,(J11),IF($E$102=$A$12,(J12),IF($E$102=$A$13,(J13),IF($E$102=$A$14,(J14),IF($E$102=$A$15,(J15),IF($E$102=$A$16,(J16),IF($E$102=$A$17,(J17),(K106)))))))))</f>
        <v/>
      </c>
      <c r="L105" s="0" t="str">
        <f aca="false">IF($E$102=$A$10,(K10),IF($E$102=$A$11,(K11),IF($E$102=$A$12,(K12),IF($E$102=$A$13,(K13),IF($E$102=$A$14,(K14),IF($E$102=$A$15,(K15),IF($E$102=$A$16,(K16),IF($E$102=$A$17,(K17),(L106)))))))))</f>
        <v/>
      </c>
      <c r="M105" s="0" t="str">
        <f aca="false">IF($E$102=$A$10,(L10),IF($E$102=$A$11,(L11),IF($E$102=$A$12,(L12),IF($E$102=$A$13,(L13),IF($E$102=$A$14,(L14),IF($E$102=$A$15,(L15),IF($E$102=$A$16,(L16),IF($E$102=$A$17,(L17),(M106)))))))))</f>
        <v/>
      </c>
      <c r="N105" s="0" t="str">
        <f aca="false">IF($E$102=$A$10,(M10),IF($E$102=$A$11,(M11),IF($E$102=$A$12,(M12),IF($E$102=$A$13,(M13),IF($E$102=$A$14,(M14),IF($E$102=$A$15,(M15),IF($E$102=$A$16,(M16),IF($E$102=$A$17,(M17),(N106)))))))))</f>
        <v/>
      </c>
      <c r="O105" s="0" t="str">
        <f aca="false">IF($E$102=$A$10,(N10),IF($E$102=$A$11,(N11),IF($E$102=$A$12,(N12),IF($E$102=$A$13,(N13),IF($E$102=$A$14,(N14),IF($E$102=$A$15,(N15),IF($E$102=$A$16,(N16),IF($E$102=$A$17,(N17),(O106)))))))))</f>
        <v/>
      </c>
      <c r="P105" s="0" t="str">
        <f aca="false">IF($E$102=$A$10,(O10),IF($E$102=$A$11,(O11),IF($E$102=$A$12,(O12),IF($E$102=$A$13,(O13),IF($E$102=$A$14,(O14),IF($E$102=$A$15,(O15),IF($E$102=$A$16,(O16),IF($E$102=$A$17,(O17),(P106)))))))))</f>
        <v/>
      </c>
      <c r="Q105" s="0" t="str">
        <f aca="false">IF($E$102=$A$10,(P10),IF($E$102=$A$11,(P11),IF($E$102=$A$12,(P12),IF($E$102=$A$13,(P13),IF($E$102=$A$14,(P14),IF($E$102=$A$15,(P15),IF($E$102=$A$16,(P16),IF($E$102=$A$17,(P17),(Q106)))))))))</f>
        <v/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/>
      </c>
      <c r="E106" s="0" t="str">
        <f aca="false">IF($E$102=$A$18,(E18),IF($E$102=$A$19,(E19),IF($E$102=$A$20,(E20),IF($E$102=$A$21,(E21),IF($E$102=$A$22,(E22),IF($E$102=$A$23,(E23),IF($E$102=$A$24,(E24),IF($E$102=$A$25,(E25),(E107)))))))))</f>
        <v/>
      </c>
      <c r="F106" s="0" t="str">
        <f aca="false">IF($E$102=$A$18,(F18),IF($E$102=$A$19,(F19),IF($E$102=$A$20,(F20),IF($E$102=$A$21,(F21),IF($E$102=$A$22,(F22),IF($E$102=$A$23,(F23),IF($E$102=$A$24,(F24),IF($E$102=$A$25,(F25),(F107)))))))))</f>
        <v/>
      </c>
      <c r="G106" s="0" t="str">
        <f aca="false">IF($E$102=$A$18,(G18),IF($E$102=$A$19,(G19),IF($E$102=$A$20,(G20),IF($E$102=$A$21,(G21),IF($E$102=$A$22,(G22),IF($E$102=$A$23,(G23),IF($E$102=$A$24,(G24),IF($E$102=$A$25,(G25),(G107)))))))))</f>
        <v/>
      </c>
      <c r="H106" s="0" t="str">
        <f aca="false">IF($E$102=$A$18,(H18),IF($E$102=$A$19,(H19),IF($E$102=$A$20,(H20),IF($E$102=$A$21,(H21),IF($E$102=$A$22,(H22),IF($E$102=$A$23,(H23),IF($E$102=$A$24,(H24),IF($E$102=$A$25,(H25),(H107)))))))))</f>
        <v/>
      </c>
      <c r="I106" s="38" t="str">
        <f aca="false">IF($E$102=$A$18,(I18),IF($E$102=$A$19,(I19),IF($E$102=$A$20,(I20),IF($E$102=$A$21,(I21),IF($E$102=$A$22,(I22),IF($E$102=$A$23,(I23),IF($E$102=$A$24,(I24),IF($E$102=$A$25,(I25),(I107)))))))))</f>
        <v/>
      </c>
      <c r="K106" s="0" t="str">
        <f aca="false">IF($E$102=$A$18,(J18),IF($E$102=$A$19,(J19),IF($E$102=$A$20,(J20),IF($E$102=$A$21,(J21),IF($E$102=$A$22,(J22),IF($E$102=$A$23,(J23),IF($E$102=$A$24,(J24),IF($E$102=$A$25,(J25),(K107)))))))))</f>
        <v/>
      </c>
      <c r="L106" s="0" t="str">
        <f aca="false">IF($E$102=$A$18,(K18),IF($E$102=$A$19,(K19),IF($E$102=$A$20,(K20),IF($E$102=$A$21,(K21),IF($E$102=$A$22,(K22),IF($E$102=$A$23,(K23),IF($E$102=$A$24,(K24),IF($E$102=$A$25,(K25),(L107)))))))))</f>
        <v/>
      </c>
      <c r="M106" s="0" t="str">
        <f aca="false">IF($E$102=$A$18,(L18),IF($E$102=$A$19,(L19),IF($E$102=$A$20,(L20),IF($E$102=$A$21,(L21),IF($E$102=$A$22,(L22),IF($E$102=$A$23,(L23),IF($E$102=$A$24,(L24),IF($E$102=$A$25,(L25),(M107)))))))))</f>
        <v/>
      </c>
      <c r="N106" s="0" t="str">
        <f aca="false">IF($E$102=$A$18,(M18),IF($E$102=$A$19,(M19),IF($E$102=$A$20,(M20),IF($E$102=$A$21,(M21),IF($E$102=$A$22,(M22),IF($E$102=$A$23,(M23),IF($E$102=$A$24,(M24),IF($E$102=$A$25,(M25),(N107)))))))))</f>
        <v/>
      </c>
      <c r="O106" s="0" t="str">
        <f aca="false">IF($E$102=$A$18,(N18),IF($E$102=$A$19,(N19),IF($E$102=$A$20,(N20),IF($E$102=$A$21,(N21),IF($E$102=$A$22,(N22),IF($E$102=$A$23,(N23),IF($E$102=$A$24,(N24),IF($E$102=$A$25,(N25),(O107)))))))))</f>
        <v/>
      </c>
      <c r="P106" s="0" t="str">
        <f aca="false">IF($E$102=$A$18,(O18),IF($E$102=$A$19,(O19),IF($E$102=$A$20,(O20),IF($E$102=$A$21,(O21),IF($E$102=$A$22,(O22),IF($E$102=$A$23,(O23),IF($E$102=$A$24,(O24),IF($E$102=$A$25,(O25),(P107)))))))))</f>
        <v/>
      </c>
      <c r="Q106" s="0" t="str">
        <f aca="false">IF($E$102=$A$18,(P18),IF($E$102=$A$19,(P19),IF($E$102=$A$20,(P20),IF($E$102=$A$21,(P21),IF($E$102=$A$22,(P22),IF($E$102=$A$23,(P23),IF($E$102=$A$24,(P24),IF($E$102=$A$25,(P25),(Q107)))))))))</f>
        <v/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/>
      </c>
      <c r="E107" s="0" t="str">
        <f aca="false">IF($E$102=$A$26,(E26),IF($E$102=$A$27,(E27),IF($E$102=$A$28,(E28),IF($E$102=$A$29,(E29),IF($E$102=$A$30,(E30),IF($E$102=$A$31,(E31),IF($E$102=$A$32,(E32),IF($E$102=$A$33,(E33),(E108)))))))))</f>
        <v/>
      </c>
      <c r="F107" s="0" t="str">
        <f aca="false">IF($E$102=$A$26,(F26),IF($E$102=$A$27,(F27),IF($E$102=$A$28,(F28),IF($E$102=$A$29,(F29),IF($E$102=$A$30,(F30),IF($E$102=$A$31,(F31),IF($E$102=$A$32,(F32),IF($E$102=$A$33,(F33),(F108)))))))))</f>
        <v/>
      </c>
      <c r="G107" s="0" t="str">
        <f aca="false">IF($E$102=$A$26,(G26),IF($E$102=$A$27,(G27),IF($E$102=$A$28,(G28),IF($E$102=$A$29,(G29),IF($E$102=$A$30,(G30),IF($E$102=$A$31,(G31),IF($E$102=$A$32,(G32),IF($E$102=$A$33,(G33),(G108)))))))))</f>
        <v/>
      </c>
      <c r="H107" s="0" t="str">
        <f aca="false">IF($E$102=$A$26,(H26),IF($E$102=$A$27,(H27),IF($E$102=$A$28,(H28),IF($E$102=$A$29,(H29),IF($E$102=$A$30,(H30),IF($E$102=$A$31,(H31),IF($E$102=$A$32,(H32),IF($E$102=$A$33,(H33),(H108)))))))))</f>
        <v/>
      </c>
      <c r="I107" s="38" t="str">
        <f aca="false">IF($E$102=$A$26,(I26),IF($E$102=$A$27,(I27),IF($E$102=$A$28,(I28),IF($E$102=$A$29,(I29),IF($E$102=$A$30,(I30),IF($E$102=$A$31,(I31),IF($E$102=$A$32,(I32),IF($E$102=$A$33,(I33),(I108)))))))))</f>
        <v/>
      </c>
      <c r="K107" s="0" t="str">
        <f aca="false">IF($E$102=$A$26,(J26),IF($E$102=$A$27,(J27),IF($E$102=$A$28,(J28),IF($E$102=$A$29,(J29),IF($E$102=$A$30,(J30),IF($E$102=$A$31,(J31),IF($E$102=$A$32,(J32),IF($E$102=$A$33,(J33),(K108)))))))))</f>
        <v/>
      </c>
      <c r="L107" s="0" t="str">
        <f aca="false">IF($E$102=$A$26,(K26),IF($E$102=$A$27,(K27),IF($E$102=$A$28,(K28),IF($E$102=$A$29,(K29),IF($E$102=$A$30,(K30),IF($E$102=$A$31,(K31),IF($E$102=$A$32,(K32),IF($E$102=$A$33,(K33),(L108)))))))))</f>
        <v/>
      </c>
      <c r="M107" s="0" t="str">
        <f aca="false">IF($E$102=$A$26,(L26),IF($E$102=$A$27,(L27),IF($E$102=$A$28,(L28),IF($E$102=$A$29,(L29),IF($E$102=$A$30,(L30),IF($E$102=$A$31,(L31),IF($E$102=$A$32,(L32),IF($E$102=$A$33,(L33),(M108)))))))))</f>
        <v/>
      </c>
      <c r="N107" s="0" t="str">
        <f aca="false">IF($E$102=$A$26,(M26),IF($E$102=$A$27,(M27),IF($E$102=$A$28,(M28),IF($E$102=$A$29,(M29),IF($E$102=$A$30,(M30),IF($E$102=$A$31,(M31),IF($E$102=$A$32,(M32),IF($E$102=$A$33,(M33),(N108)))))))))</f>
        <v/>
      </c>
      <c r="O107" s="0" t="str">
        <f aca="false">IF($E$102=$A$26,(N26),IF($E$102=$A$27,(N27),IF($E$102=$A$28,(N28),IF($E$102=$A$29,(N29),IF($E$102=$A$30,(N30),IF($E$102=$A$31,(N31),IF($E$102=$A$32,(N32),IF($E$102=$A$33,(N33),(O108)))))))))</f>
        <v/>
      </c>
      <c r="P107" s="0" t="str">
        <f aca="false">IF($E$102=$A$26,(O26),IF($E$102=$A$27,(O27),IF($E$102=$A$28,(O28),IF($E$102=$A$29,(O29),IF($E$102=$A$30,(O30),IF($E$102=$A$31,(O31),IF($E$102=$A$32,(O32),IF($E$102=$A$33,(O33),(P108)))))))))</f>
        <v/>
      </c>
      <c r="Q107" s="0" t="str">
        <f aca="false">IF($E$102=$A$26,(P26),IF($E$102=$A$27,(P27),IF($E$102=$A$28,(P28),IF($E$102=$A$29,(P29),IF($E$102=$A$30,(P30),IF($E$102=$A$31,(P31),IF($E$102=$A$32,(P32),IF($E$102=$A$33,(P33),(Q108)))))))))</f>
        <v/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s">
        <v>2204</v>
      </c>
      <c r="B1" s="0" t="n">
        <v>0</v>
      </c>
      <c r="C1" s="0" t="n">
        <f aca="false">SUM(C2:C101)</f>
        <v>39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2205</v>
      </c>
      <c r="E2" s="0" t="s">
        <v>2206</v>
      </c>
      <c r="F2" s="0" t="s">
        <v>2207</v>
      </c>
      <c r="G2" s="0" t="s">
        <v>2208</v>
      </c>
      <c r="H2" s="0" t="s">
        <v>2209</v>
      </c>
      <c r="I2" s="38" t="s">
        <v>5</v>
      </c>
      <c r="J2" s="0" t="s">
        <v>5</v>
      </c>
      <c r="K2" s="0" t="s">
        <v>18</v>
      </c>
      <c r="L2" s="0" t="n">
        <v>47</v>
      </c>
      <c r="M2" s="0" t="n">
        <v>2</v>
      </c>
      <c r="N2" s="0" t="n">
        <v>41</v>
      </c>
      <c r="O2" s="0" t="n">
        <v>10</v>
      </c>
      <c r="P2" s="0" t="s">
        <v>2210</v>
      </c>
      <c r="Q2" s="0" t="n">
        <f aca="false">SUM(L2:O2)</f>
        <v>100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2211</v>
      </c>
      <c r="E3" s="0" t="s">
        <v>2212</v>
      </c>
      <c r="F3" s="0" t="s">
        <v>2213</v>
      </c>
      <c r="G3" s="0" t="s">
        <v>2214</v>
      </c>
      <c r="H3" s="0" t="s">
        <v>2215</v>
      </c>
      <c r="I3" s="38" t="s">
        <v>15</v>
      </c>
      <c r="J3" s="0" t="s">
        <v>5</v>
      </c>
      <c r="K3" s="0" t="s">
        <v>15</v>
      </c>
      <c r="L3" s="0" t="n">
        <v>21</v>
      </c>
      <c r="M3" s="0" t="n">
        <v>57</v>
      </c>
      <c r="N3" s="0" t="n">
        <v>12</v>
      </c>
      <c r="O3" s="0" t="n">
        <v>10</v>
      </c>
      <c r="P3" s="0" t="s">
        <v>2216</v>
      </c>
      <c r="Q3" s="0" t="n">
        <f aca="false">SUM(L3:O3)</f>
        <v>100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2217</v>
      </c>
      <c r="E4" s="0" t="s">
        <v>2218</v>
      </c>
      <c r="F4" s="0" t="s">
        <v>979</v>
      </c>
      <c r="G4" s="0" t="s">
        <v>447</v>
      </c>
      <c r="H4" s="0" t="s">
        <v>448</v>
      </c>
      <c r="I4" s="38" t="s">
        <v>21</v>
      </c>
      <c r="J4" s="0" t="s">
        <v>5</v>
      </c>
      <c r="K4" s="0" t="s">
        <v>21</v>
      </c>
      <c r="L4" s="0" t="n">
        <v>6</v>
      </c>
      <c r="M4" s="0" t="n">
        <v>37</v>
      </c>
      <c r="N4" s="0" t="n">
        <v>3</v>
      </c>
      <c r="O4" s="0" t="n">
        <v>54</v>
      </c>
      <c r="P4" s="0" t="s">
        <v>2219</v>
      </c>
      <c r="Q4" s="0" t="n">
        <f aca="false">SUM(L4:O4)</f>
        <v>100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2220</v>
      </c>
      <c r="E5" s="0" t="s">
        <v>2221</v>
      </c>
      <c r="F5" s="0" t="s">
        <v>2222</v>
      </c>
      <c r="G5" s="0" t="s">
        <v>2223</v>
      </c>
      <c r="H5" s="0" t="s">
        <v>2224</v>
      </c>
      <c r="I5" s="38" t="s">
        <v>15</v>
      </c>
      <c r="J5" s="0" t="s">
        <v>15</v>
      </c>
      <c r="K5" s="0" t="s">
        <v>18</v>
      </c>
      <c r="L5" s="0" t="n">
        <v>26</v>
      </c>
      <c r="M5" s="0" t="n">
        <v>71</v>
      </c>
      <c r="N5" s="0" t="n">
        <v>3</v>
      </c>
      <c r="O5" s="0" t="n">
        <v>0</v>
      </c>
      <c r="P5" s="0" t="s">
        <v>2225</v>
      </c>
      <c r="Q5" s="0" t="n">
        <f aca="false">SUM(L5:O5)</f>
        <v>100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2226</v>
      </c>
      <c r="E6" s="0" t="s">
        <v>2227</v>
      </c>
      <c r="F6" s="0" t="s">
        <v>2228</v>
      </c>
      <c r="G6" s="0" t="s">
        <v>2229</v>
      </c>
      <c r="H6" s="0" t="s">
        <v>2230</v>
      </c>
      <c r="I6" s="38" t="s">
        <v>15</v>
      </c>
      <c r="J6" s="0" t="s">
        <v>5</v>
      </c>
      <c r="K6" s="0" t="s">
        <v>21</v>
      </c>
      <c r="L6" s="0" t="n">
        <v>0</v>
      </c>
      <c r="M6" s="0" t="n">
        <v>78</v>
      </c>
      <c r="N6" s="0" t="n">
        <v>20</v>
      </c>
      <c r="O6" s="0" t="n">
        <v>2</v>
      </c>
      <c r="P6" s="0" t="s">
        <v>2231</v>
      </c>
      <c r="Q6" s="0" t="n">
        <f aca="false">SUM(L6:O6)</f>
        <v>100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2232</v>
      </c>
      <c r="E7" s="0" t="s">
        <v>2233</v>
      </c>
      <c r="F7" s="0" t="s">
        <v>2234</v>
      </c>
      <c r="G7" s="0" t="s">
        <v>735</v>
      </c>
      <c r="H7" s="0" t="s">
        <v>2235</v>
      </c>
      <c r="I7" s="38" t="s">
        <v>5</v>
      </c>
      <c r="J7" s="0" t="s">
        <v>5</v>
      </c>
      <c r="K7" s="0" t="s">
        <v>15</v>
      </c>
      <c r="L7" s="0" t="n">
        <v>47</v>
      </c>
      <c r="M7" s="0" t="n">
        <v>48</v>
      </c>
      <c r="N7" s="0" t="n">
        <v>2</v>
      </c>
      <c r="O7" s="0" t="n">
        <v>3</v>
      </c>
      <c r="P7" s="0" t="s">
        <v>166</v>
      </c>
      <c r="Q7" s="0" t="n">
        <f aca="false">SUM(L7:O7)</f>
        <v>100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2236</v>
      </c>
      <c r="E8" s="0" t="s">
        <v>2237</v>
      </c>
      <c r="F8" s="0" t="s">
        <v>2238</v>
      </c>
      <c r="G8" s="0" t="s">
        <v>2239</v>
      </c>
      <c r="H8" s="0" t="s">
        <v>2240</v>
      </c>
      <c r="I8" s="38" t="s">
        <v>18</v>
      </c>
      <c r="J8" s="0" t="s">
        <v>15</v>
      </c>
      <c r="K8" s="0" t="s">
        <v>21</v>
      </c>
      <c r="L8" s="0" t="n">
        <v>2</v>
      </c>
      <c r="M8" s="0" t="n">
        <v>21</v>
      </c>
      <c r="N8" s="0" t="n">
        <v>74</v>
      </c>
      <c r="O8" s="0" t="n">
        <v>3</v>
      </c>
      <c r="P8" s="0" t="s">
        <v>2241</v>
      </c>
      <c r="Q8" s="0" t="n">
        <f aca="false">SUM(L8:O8)</f>
        <v>100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2242</v>
      </c>
      <c r="E9" s="0" t="s">
        <v>2243</v>
      </c>
      <c r="F9" s="0" t="s">
        <v>2244</v>
      </c>
      <c r="G9" s="0" t="s">
        <v>2245</v>
      </c>
      <c r="H9" s="0" t="s">
        <v>2246</v>
      </c>
      <c r="I9" s="38" t="s">
        <v>18</v>
      </c>
      <c r="J9" s="0" t="s">
        <v>18</v>
      </c>
      <c r="K9" s="0" t="s">
        <v>21</v>
      </c>
      <c r="L9" s="0" t="n">
        <v>24</v>
      </c>
      <c r="M9" s="0" t="n">
        <v>1</v>
      </c>
      <c r="N9" s="0" t="n">
        <v>39</v>
      </c>
      <c r="O9" s="0" t="n">
        <v>36</v>
      </c>
      <c r="P9" s="0" t="s">
        <v>2247</v>
      </c>
      <c r="Q9" s="0" t="n">
        <f aca="false">SUM(L9:O9)</f>
        <v>100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2248</v>
      </c>
      <c r="E10" s="0" t="s">
        <v>2249</v>
      </c>
      <c r="F10" s="0" t="s">
        <v>1403</v>
      </c>
      <c r="G10" s="0" t="s">
        <v>835</v>
      </c>
      <c r="H10" s="0" t="s">
        <v>2250</v>
      </c>
      <c r="I10" s="38" t="s">
        <v>18</v>
      </c>
      <c r="J10" s="0" t="s">
        <v>5</v>
      </c>
      <c r="K10" s="0" t="s">
        <v>18</v>
      </c>
      <c r="L10" s="0" t="n">
        <v>32</v>
      </c>
      <c r="M10" s="0" t="n">
        <v>7</v>
      </c>
      <c r="N10" s="0" t="n">
        <v>51</v>
      </c>
      <c r="O10" s="0" t="n">
        <v>10</v>
      </c>
      <c r="P10" s="0" t="s">
        <v>2251</v>
      </c>
      <c r="Q10" s="0" t="n">
        <f aca="false">SUM(L10:O10)</f>
        <v>100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2252</v>
      </c>
      <c r="E11" s="0" t="s">
        <v>2253</v>
      </c>
      <c r="F11" s="0" t="s">
        <v>2254</v>
      </c>
      <c r="G11" s="0" t="s">
        <v>2255</v>
      </c>
      <c r="H11" s="0" t="s">
        <v>2256</v>
      </c>
      <c r="I11" s="38" t="s">
        <v>21</v>
      </c>
      <c r="J11" s="0" t="s">
        <v>18</v>
      </c>
      <c r="K11" s="0" t="s">
        <v>21</v>
      </c>
      <c r="L11" s="0" t="n">
        <v>4</v>
      </c>
      <c r="M11" s="0" t="n">
        <v>13</v>
      </c>
      <c r="N11" s="0" t="n">
        <v>22</v>
      </c>
      <c r="O11" s="0" t="n">
        <v>61</v>
      </c>
      <c r="P11" s="0" t="s">
        <v>2257</v>
      </c>
      <c r="Q11" s="0" t="n">
        <f aca="false">SUM(L11:O11)</f>
        <v>100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147</v>
      </c>
      <c r="E12" s="0" t="s">
        <v>102</v>
      </c>
      <c r="F12" s="0" t="s">
        <v>148</v>
      </c>
      <c r="G12" s="0" t="s">
        <v>149</v>
      </c>
      <c r="H12" s="0" t="s">
        <v>150</v>
      </c>
      <c r="I12" s="38" t="s">
        <v>21</v>
      </c>
      <c r="J12" s="0" t="s">
        <v>15</v>
      </c>
      <c r="K12" s="0" t="s">
        <v>21</v>
      </c>
      <c r="L12" s="0" t="n">
        <v>11</v>
      </c>
      <c r="M12" s="0" t="n">
        <v>20</v>
      </c>
      <c r="N12" s="0" t="n">
        <v>12</v>
      </c>
      <c r="O12" s="0" t="n">
        <v>57</v>
      </c>
      <c r="P12" s="0" t="s">
        <v>151</v>
      </c>
      <c r="Q12" s="0" t="n">
        <f aca="false">SUM(L12:O12)</f>
        <v>100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2258</v>
      </c>
      <c r="E13" s="0" t="s">
        <v>2259</v>
      </c>
      <c r="F13" s="0" t="s">
        <v>2260</v>
      </c>
      <c r="G13" s="0" t="s">
        <v>2261</v>
      </c>
      <c r="H13" s="0" t="s">
        <v>2262</v>
      </c>
      <c r="I13" s="38" t="s">
        <v>5</v>
      </c>
      <c r="J13" s="0" t="s">
        <v>5</v>
      </c>
      <c r="K13" s="0" t="s">
        <v>15</v>
      </c>
      <c r="L13" s="0" t="n">
        <v>77</v>
      </c>
      <c r="M13" s="0" t="n">
        <v>3</v>
      </c>
      <c r="N13" s="0" t="n">
        <v>18</v>
      </c>
      <c r="O13" s="0" t="n">
        <v>2</v>
      </c>
      <c r="P13" s="0" t="s">
        <v>2263</v>
      </c>
      <c r="Q13" s="0" t="n">
        <f aca="false">SUM(L13:O13)</f>
        <v>100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2264</v>
      </c>
      <c r="E14" s="0" t="s">
        <v>2265</v>
      </c>
      <c r="F14" s="0" t="s">
        <v>2266</v>
      </c>
      <c r="G14" s="0" t="s">
        <v>2267</v>
      </c>
      <c r="H14" s="0" t="s">
        <v>2268</v>
      </c>
      <c r="I14" s="38" t="s">
        <v>5</v>
      </c>
      <c r="J14" s="0" t="s">
        <v>5</v>
      </c>
      <c r="K14" s="0" t="s">
        <v>21</v>
      </c>
      <c r="L14" s="0" t="n">
        <v>49</v>
      </c>
      <c r="M14" s="0" t="n">
        <v>13</v>
      </c>
      <c r="N14" s="0" t="n">
        <v>13</v>
      </c>
      <c r="O14" s="0" t="n">
        <v>25</v>
      </c>
      <c r="P14" s="0" t="s">
        <v>2269</v>
      </c>
      <c r="Q14" s="0" t="n">
        <f aca="false">SUM(L14:O14)</f>
        <v>100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2270</v>
      </c>
      <c r="E15" s="0" t="s">
        <v>975</v>
      </c>
      <c r="F15" s="0" t="s">
        <v>2271</v>
      </c>
      <c r="G15" s="0" t="s">
        <v>974</v>
      </c>
      <c r="H15" s="0" t="s">
        <v>976</v>
      </c>
      <c r="I15" s="38" t="s">
        <v>18</v>
      </c>
      <c r="J15" s="0" t="s">
        <v>18</v>
      </c>
      <c r="K15" s="0" t="s">
        <v>21</v>
      </c>
      <c r="L15" s="0" t="n">
        <v>12</v>
      </c>
      <c r="M15" s="0" t="n">
        <v>44</v>
      </c>
      <c r="N15" s="0" t="n">
        <v>42</v>
      </c>
      <c r="O15" s="0" t="n">
        <v>2</v>
      </c>
      <c r="P15" s="0" t="s">
        <v>2272</v>
      </c>
      <c r="Q15" s="0" t="n">
        <f aca="false">SUM(L15:O15)</f>
        <v>100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2273</v>
      </c>
      <c r="E16" s="0" t="s">
        <v>2274</v>
      </c>
      <c r="F16" s="0" t="s">
        <v>2275</v>
      </c>
      <c r="G16" s="0" t="s">
        <v>2276</v>
      </c>
      <c r="H16" s="0" t="s">
        <v>2277</v>
      </c>
      <c r="I16" s="38" t="s">
        <v>18</v>
      </c>
      <c r="J16" s="0" t="s">
        <v>5</v>
      </c>
      <c r="K16" s="0" t="s">
        <v>18</v>
      </c>
      <c r="L16" s="0" t="n">
        <v>13</v>
      </c>
      <c r="M16" s="0" t="n">
        <v>12</v>
      </c>
      <c r="N16" s="0" t="n">
        <v>71</v>
      </c>
      <c r="O16" s="0" t="n">
        <v>4</v>
      </c>
      <c r="P16" s="0" t="s">
        <v>2278</v>
      </c>
      <c r="Q16" s="0" t="n">
        <f aca="false">SUM(L16:O16)</f>
        <v>100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2279</v>
      </c>
      <c r="E17" s="0" t="s">
        <v>2280</v>
      </c>
      <c r="F17" s="0" t="s">
        <v>2281</v>
      </c>
      <c r="G17" s="0" t="s">
        <v>2282</v>
      </c>
      <c r="H17" s="0" t="s">
        <v>2283</v>
      </c>
      <c r="I17" s="38" t="s">
        <v>18</v>
      </c>
      <c r="J17" s="0" t="s">
        <v>5</v>
      </c>
      <c r="K17" s="0" t="s">
        <v>18</v>
      </c>
      <c r="L17" s="0" t="n">
        <v>32</v>
      </c>
      <c r="M17" s="0" t="n">
        <v>13</v>
      </c>
      <c r="N17" s="0" t="n">
        <v>37</v>
      </c>
      <c r="O17" s="0" t="n">
        <v>18</v>
      </c>
      <c r="P17" s="0" t="s">
        <v>2284</v>
      </c>
      <c r="Q17" s="0" t="n">
        <f aca="false">SUM(L17:O17)</f>
        <v>100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2285</v>
      </c>
      <c r="E18" s="0" t="s">
        <v>2286</v>
      </c>
      <c r="F18" s="0" t="s">
        <v>2287</v>
      </c>
      <c r="G18" s="0" t="s">
        <v>2288</v>
      </c>
      <c r="H18" s="0" t="s">
        <v>2289</v>
      </c>
      <c r="I18" s="38" t="s">
        <v>18</v>
      </c>
      <c r="J18" s="0" t="s">
        <v>15</v>
      </c>
      <c r="K18" s="0" t="s">
        <v>18</v>
      </c>
      <c r="L18" s="0" t="n">
        <v>2</v>
      </c>
      <c r="M18" s="0" t="n">
        <v>29</v>
      </c>
      <c r="N18" s="0" t="n">
        <v>62</v>
      </c>
      <c r="O18" s="0" t="n">
        <v>7</v>
      </c>
      <c r="P18" s="0" t="s">
        <v>2290</v>
      </c>
      <c r="Q18" s="0" t="n">
        <f aca="false">SUM(L18:O18)</f>
        <v>100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2291</v>
      </c>
      <c r="E19" s="0" t="s">
        <v>2292</v>
      </c>
      <c r="F19" s="0" t="s">
        <v>2293</v>
      </c>
      <c r="G19" s="0" t="s">
        <v>2294</v>
      </c>
      <c r="H19" s="0" t="s">
        <v>2295</v>
      </c>
      <c r="I19" s="38" t="s">
        <v>15</v>
      </c>
      <c r="J19" s="0" t="s">
        <v>5</v>
      </c>
      <c r="K19" s="0" t="s">
        <v>15</v>
      </c>
      <c r="L19" s="0" t="n">
        <v>1</v>
      </c>
      <c r="M19" s="0" t="n">
        <v>61</v>
      </c>
      <c r="N19" s="0" t="n">
        <v>27</v>
      </c>
      <c r="O19" s="0" t="n">
        <v>11</v>
      </c>
      <c r="P19" s="0" t="s">
        <v>2296</v>
      </c>
      <c r="Q19" s="0" t="n">
        <f aca="false">SUM(L19:O19)</f>
        <v>100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n">
        <f aca="false">IF(D20="","",1)</f>
        <v>1</v>
      </c>
      <c r="D20" s="0" t="s">
        <v>2297</v>
      </c>
      <c r="E20" s="0" t="s">
        <v>2298</v>
      </c>
      <c r="F20" s="0" t="s">
        <v>2299</v>
      </c>
      <c r="G20" s="0" t="s">
        <v>2300</v>
      </c>
      <c r="H20" s="0" t="s">
        <v>2301</v>
      </c>
      <c r="I20" s="38" t="s">
        <v>5</v>
      </c>
      <c r="J20" s="0" t="s">
        <v>5</v>
      </c>
      <c r="K20" s="0" t="s">
        <v>18</v>
      </c>
      <c r="L20" s="0" t="n">
        <v>71</v>
      </c>
      <c r="M20" s="0" t="n">
        <v>27</v>
      </c>
      <c r="N20" s="0" t="n">
        <v>2</v>
      </c>
      <c r="O20" s="0" t="n">
        <v>0</v>
      </c>
      <c r="P20" s="0" t="s">
        <v>2302</v>
      </c>
      <c r="R20" s="0" t="n">
        <f aca="false">SUM(L20:O20)</f>
        <v>100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n">
        <f aca="false">IF(D21="","",1)</f>
        <v>1</v>
      </c>
      <c r="D21" s="0" t="s">
        <v>2303</v>
      </c>
      <c r="E21" s="0" t="s">
        <v>2304</v>
      </c>
      <c r="F21" s="0" t="s">
        <v>2305</v>
      </c>
      <c r="G21" s="0" t="s">
        <v>2306</v>
      </c>
      <c r="H21" s="0" t="s">
        <v>2307</v>
      </c>
      <c r="I21" s="38" t="s">
        <v>5</v>
      </c>
      <c r="J21" s="0" t="s">
        <v>5</v>
      </c>
      <c r="K21" s="0" t="s">
        <v>18</v>
      </c>
      <c r="L21" s="0" t="n">
        <v>79</v>
      </c>
      <c r="M21" s="0" t="n">
        <v>17</v>
      </c>
      <c r="N21" s="0" t="n">
        <v>3</v>
      </c>
      <c r="O21" s="0" t="n">
        <v>1</v>
      </c>
      <c r="P21" s="0" t="s">
        <v>2308</v>
      </c>
      <c r="R21" s="0" t="n">
        <f aca="false">SUM(L21:O21)</f>
        <v>100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n">
        <f aca="false">IF(D22="","",1)</f>
        <v>1</v>
      </c>
      <c r="D22" s="0" t="s">
        <v>2309</v>
      </c>
      <c r="E22" s="0" t="s">
        <v>1842</v>
      </c>
      <c r="F22" s="0" t="s">
        <v>538</v>
      </c>
      <c r="G22" s="0" t="s">
        <v>537</v>
      </c>
      <c r="H22" s="0" t="s">
        <v>759</v>
      </c>
      <c r="I22" s="38" t="s">
        <v>15</v>
      </c>
      <c r="J22" s="0" t="s">
        <v>5</v>
      </c>
      <c r="K22" s="0" t="s">
        <v>15</v>
      </c>
      <c r="L22" s="0" t="n">
        <v>32</v>
      </c>
      <c r="M22" s="0" t="n">
        <v>56</v>
      </c>
      <c r="N22" s="0" t="n">
        <v>10</v>
      </c>
      <c r="O22" s="0" t="n">
        <v>2</v>
      </c>
      <c r="P22" s="0" t="s">
        <v>2310</v>
      </c>
      <c r="R22" s="0" t="n">
        <f aca="false">SUM(L22:O22)</f>
        <v>100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n">
        <f aca="false">IF(D23="","",1)</f>
        <v>1</v>
      </c>
      <c r="D23" s="0" t="s">
        <v>2311</v>
      </c>
      <c r="E23" s="0" t="s">
        <v>2312</v>
      </c>
      <c r="F23" s="0" t="s">
        <v>2313</v>
      </c>
      <c r="G23" s="0" t="s">
        <v>2314</v>
      </c>
      <c r="H23" s="0" t="s">
        <v>1357</v>
      </c>
      <c r="I23" s="38" t="s">
        <v>15</v>
      </c>
      <c r="J23" s="0" t="s">
        <v>15</v>
      </c>
      <c r="K23" s="0" t="s">
        <v>18</v>
      </c>
      <c r="L23" s="0" t="n">
        <v>2</v>
      </c>
      <c r="M23" s="0" t="n">
        <v>52</v>
      </c>
      <c r="N23" s="0" t="n">
        <v>41</v>
      </c>
      <c r="O23" s="0" t="n">
        <v>5</v>
      </c>
      <c r="P23" s="0" t="s">
        <v>166</v>
      </c>
      <c r="R23" s="0" t="n">
        <f aca="false">SUM(L23:O23)</f>
        <v>100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n">
        <f aca="false">IF(D24="","",1)</f>
        <v>1</v>
      </c>
      <c r="D24" s="0" t="s">
        <v>2315</v>
      </c>
      <c r="E24" s="0" t="s">
        <v>2005</v>
      </c>
      <c r="F24" s="0" t="s">
        <v>2316</v>
      </c>
      <c r="G24" s="0" t="s">
        <v>1196</v>
      </c>
      <c r="H24" s="0" t="s">
        <v>2317</v>
      </c>
      <c r="I24" s="38" t="s">
        <v>18</v>
      </c>
      <c r="J24" s="0" t="s">
        <v>15</v>
      </c>
      <c r="K24" s="0" t="s">
        <v>18</v>
      </c>
      <c r="L24" s="0" t="n">
        <v>1</v>
      </c>
      <c r="M24" s="0" t="n">
        <v>11</v>
      </c>
      <c r="N24" s="0" t="n">
        <v>86</v>
      </c>
      <c r="O24" s="0" t="n">
        <v>2</v>
      </c>
      <c r="P24" s="0" t="s">
        <v>2318</v>
      </c>
      <c r="R24" s="0" t="n">
        <f aca="false">SUM(L24:O24)</f>
        <v>100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n">
        <f aca="false">IF(D25="","",1)</f>
        <v>1</v>
      </c>
      <c r="D25" s="0" t="s">
        <v>2319</v>
      </c>
      <c r="E25" s="0" t="s">
        <v>2320</v>
      </c>
      <c r="F25" s="0" t="s">
        <v>2321</v>
      </c>
      <c r="G25" s="0" t="s">
        <v>2322</v>
      </c>
      <c r="H25" s="0" t="s">
        <v>2323</v>
      </c>
      <c r="I25" s="38" t="s">
        <v>18</v>
      </c>
      <c r="J25" s="0" t="s">
        <v>15</v>
      </c>
      <c r="K25" s="0" t="s">
        <v>18</v>
      </c>
      <c r="L25" s="0" t="n">
        <v>9</v>
      </c>
      <c r="M25" s="0" t="n">
        <v>37</v>
      </c>
      <c r="N25" s="0" t="n">
        <v>35</v>
      </c>
      <c r="O25" s="0" t="n">
        <v>19</v>
      </c>
      <c r="P25" s="0" t="s">
        <v>2324</v>
      </c>
      <c r="R25" s="0" t="n">
        <f aca="false">SUM(L25:O25)</f>
        <v>100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n">
        <f aca="false">IF(D26="","",1)</f>
        <v>1</v>
      </c>
      <c r="D26" s="0" t="s">
        <v>2325</v>
      </c>
      <c r="E26" s="0" t="s">
        <v>2326</v>
      </c>
      <c r="F26" s="0" t="s">
        <v>2327</v>
      </c>
      <c r="G26" s="0" t="s">
        <v>2328</v>
      </c>
      <c r="H26" s="0" t="s">
        <v>2329</v>
      </c>
      <c r="I26" s="38" t="s">
        <v>15</v>
      </c>
      <c r="J26" s="0" t="s">
        <v>5</v>
      </c>
      <c r="K26" s="0" t="s">
        <v>15</v>
      </c>
      <c r="L26" s="0" t="n">
        <v>39</v>
      </c>
      <c r="M26" s="0" t="n">
        <v>42</v>
      </c>
      <c r="N26" s="0" t="n">
        <v>16</v>
      </c>
      <c r="O26" s="0" t="n">
        <v>3</v>
      </c>
      <c r="P26" s="0" t="s">
        <v>2330</v>
      </c>
      <c r="R26" s="0" t="n">
        <f aca="false">SUM(L26:O26)</f>
        <v>100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n">
        <f aca="false">IF(D27="","",1)</f>
        <v>1</v>
      </c>
      <c r="D27" s="0" t="s">
        <v>2331</v>
      </c>
      <c r="E27" s="0" t="s">
        <v>2332</v>
      </c>
      <c r="F27" s="0" t="s">
        <v>2333</v>
      </c>
      <c r="G27" s="0" t="s">
        <v>2334</v>
      </c>
      <c r="H27" s="0" t="s">
        <v>2335</v>
      </c>
      <c r="I27" s="38" t="s">
        <v>5</v>
      </c>
      <c r="J27" s="0" t="s">
        <v>5</v>
      </c>
      <c r="K27" s="0" t="s">
        <v>21</v>
      </c>
      <c r="L27" s="0" t="n">
        <v>42</v>
      </c>
      <c r="M27" s="0" t="n">
        <v>46</v>
      </c>
      <c r="N27" s="0" t="n">
        <v>10</v>
      </c>
      <c r="O27" s="0" t="n">
        <v>2</v>
      </c>
      <c r="P27" s="0" t="s">
        <v>2336</v>
      </c>
      <c r="R27" s="0" t="n">
        <f aca="false">SUM(L27:O27)</f>
        <v>100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n">
        <f aca="false">IF(D28="","",1)</f>
        <v>1</v>
      </c>
      <c r="D28" s="0" t="s">
        <v>2337</v>
      </c>
      <c r="E28" s="0" t="s">
        <v>2338</v>
      </c>
      <c r="F28" s="0" t="s">
        <v>2339</v>
      </c>
      <c r="G28" s="0" t="s">
        <v>2340</v>
      </c>
      <c r="H28" s="0" t="s">
        <v>2341</v>
      </c>
      <c r="I28" s="38" t="s">
        <v>5</v>
      </c>
      <c r="J28" s="0" t="s">
        <v>5</v>
      </c>
      <c r="K28" s="0" t="s">
        <v>18</v>
      </c>
      <c r="L28" s="0" t="n">
        <v>91</v>
      </c>
      <c r="M28" s="0" t="n">
        <v>7</v>
      </c>
      <c r="N28" s="0" t="n">
        <v>2</v>
      </c>
      <c r="O28" s="0" t="n">
        <v>0</v>
      </c>
      <c r="P28" s="0" t="s">
        <v>2342</v>
      </c>
      <c r="R28" s="0" t="n">
        <f aca="false">SUM(L28:O28)</f>
        <v>100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n">
        <f aca="false">IF(D29="","",1)</f>
        <v>1</v>
      </c>
      <c r="D29" s="0" t="s">
        <v>2343</v>
      </c>
      <c r="E29" s="0" t="s">
        <v>2344</v>
      </c>
      <c r="F29" s="0" t="s">
        <v>2345</v>
      </c>
      <c r="G29" s="0" t="s">
        <v>2346</v>
      </c>
      <c r="H29" s="0" t="s">
        <v>2347</v>
      </c>
      <c r="I29" s="38" t="s">
        <v>5</v>
      </c>
      <c r="J29" s="0" t="s">
        <v>5</v>
      </c>
      <c r="K29" s="0" t="s">
        <v>15</v>
      </c>
      <c r="L29" s="0" t="n">
        <v>82</v>
      </c>
      <c r="M29" s="0" t="n">
        <v>14</v>
      </c>
      <c r="N29" s="0" t="n">
        <v>3</v>
      </c>
      <c r="O29" s="0" t="n">
        <v>1</v>
      </c>
      <c r="P29" s="0" t="s">
        <v>2348</v>
      </c>
      <c r="R29" s="0" t="n">
        <f aca="false">SUM(L29:O29)</f>
        <v>100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n">
        <f aca="false">IF(D30="","",1)</f>
        <v>1</v>
      </c>
      <c r="D30" s="0" t="s">
        <v>2349</v>
      </c>
      <c r="E30" s="0" t="s">
        <v>2350</v>
      </c>
      <c r="F30" s="0" t="s">
        <v>1160</v>
      </c>
      <c r="G30" s="0" t="s">
        <v>2351</v>
      </c>
      <c r="H30" s="0" t="s">
        <v>1162</v>
      </c>
      <c r="I30" s="38" t="s">
        <v>21</v>
      </c>
      <c r="J30" s="0" t="s">
        <v>5</v>
      </c>
      <c r="K30" s="0" t="s">
        <v>21</v>
      </c>
      <c r="L30" s="0" t="n">
        <v>5</v>
      </c>
      <c r="M30" s="0" t="n">
        <v>21</v>
      </c>
      <c r="N30" s="0" t="n">
        <v>1</v>
      </c>
      <c r="O30" s="0" t="n">
        <v>73</v>
      </c>
      <c r="P30" s="0" t="s">
        <v>2352</v>
      </c>
      <c r="R30" s="0" t="n">
        <f aca="false">SUM(L30:O30)</f>
        <v>100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n">
        <f aca="false">IF(D31="","",1)</f>
        <v>1</v>
      </c>
      <c r="D31" s="0" t="s">
        <v>2353</v>
      </c>
      <c r="E31" s="0" t="s">
        <v>2354</v>
      </c>
      <c r="F31" s="0" t="s">
        <v>2355</v>
      </c>
      <c r="G31" s="0" t="s">
        <v>2356</v>
      </c>
      <c r="H31" s="0" t="s">
        <v>2357</v>
      </c>
      <c r="I31" s="38" t="s">
        <v>5</v>
      </c>
      <c r="J31" s="0" t="s">
        <v>5</v>
      </c>
      <c r="K31" s="0" t="s">
        <v>18</v>
      </c>
      <c r="L31" s="0" t="n">
        <v>69</v>
      </c>
      <c r="M31" s="0" t="n">
        <v>24</v>
      </c>
      <c r="N31" s="0" t="n">
        <v>6</v>
      </c>
      <c r="O31" s="0" t="n">
        <v>1</v>
      </c>
      <c r="P31" s="0" t="s">
        <v>2358</v>
      </c>
      <c r="R31" s="0" t="n">
        <f aca="false">SUM(L31:O31)</f>
        <v>100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n">
        <f aca="false">IF(D32="","",1)</f>
        <v>1</v>
      </c>
      <c r="D32" s="0" t="s">
        <v>2359</v>
      </c>
      <c r="E32" s="0" t="s">
        <v>2360</v>
      </c>
      <c r="F32" s="0" t="s">
        <v>2361</v>
      </c>
      <c r="G32" s="0" t="s">
        <v>2362</v>
      </c>
      <c r="H32" s="0" t="s">
        <v>2363</v>
      </c>
      <c r="I32" s="38" t="s">
        <v>18</v>
      </c>
      <c r="J32" s="0" t="s">
        <v>5</v>
      </c>
      <c r="K32" s="0" t="s">
        <v>18</v>
      </c>
      <c r="L32" s="0" t="n">
        <v>4</v>
      </c>
      <c r="M32" s="0" t="n">
        <v>0</v>
      </c>
      <c r="N32" s="0" t="n">
        <v>79</v>
      </c>
      <c r="O32" s="0" t="n">
        <v>17</v>
      </c>
      <c r="P32" s="0" t="s">
        <v>2364</v>
      </c>
      <c r="R32" s="0" t="n">
        <f aca="false">SUM(L32:O32)</f>
        <v>100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n">
        <f aca="false">IF(D33="","",1)</f>
        <v>1</v>
      </c>
      <c r="D33" s="0" t="s">
        <v>2365</v>
      </c>
      <c r="E33" s="0" t="s">
        <v>2366</v>
      </c>
      <c r="F33" s="0" t="s">
        <v>2367</v>
      </c>
      <c r="G33" s="0" t="s">
        <v>2368</v>
      </c>
      <c r="H33" s="0" t="s">
        <v>2369</v>
      </c>
      <c r="I33" s="38" t="s">
        <v>21</v>
      </c>
      <c r="J33" s="0" t="s">
        <v>18</v>
      </c>
      <c r="K33" s="0" t="s">
        <v>21</v>
      </c>
      <c r="L33" s="0" t="n">
        <v>3</v>
      </c>
      <c r="M33" s="0" t="n">
        <v>1</v>
      </c>
      <c r="N33" s="0" t="n">
        <v>7</v>
      </c>
      <c r="O33" s="0" t="n">
        <v>89</v>
      </c>
      <c r="P33" s="0" t="s">
        <v>2370</v>
      </c>
      <c r="R33" s="0" t="n">
        <f aca="false">SUM(L33:O33)</f>
        <v>100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n">
        <f aca="false">IF(D34="","",1)</f>
        <v>1</v>
      </c>
      <c r="D34" s="0" t="s">
        <v>2371</v>
      </c>
      <c r="E34" s="0" t="s">
        <v>2372</v>
      </c>
      <c r="F34" s="0" t="s">
        <v>971</v>
      </c>
      <c r="G34" s="0" t="s">
        <v>2373</v>
      </c>
      <c r="H34" s="0" t="s">
        <v>538</v>
      </c>
      <c r="I34" s="38" t="s">
        <v>5</v>
      </c>
      <c r="J34" s="0" t="s">
        <v>5</v>
      </c>
      <c r="K34" s="0" t="s">
        <v>15</v>
      </c>
      <c r="L34" s="0" t="n">
        <v>68</v>
      </c>
      <c r="M34" s="0" t="n">
        <v>6</v>
      </c>
      <c r="N34" s="0" t="n">
        <v>24</v>
      </c>
      <c r="O34" s="0" t="n">
        <v>2</v>
      </c>
      <c r="P34" s="0" t="s">
        <v>1972</v>
      </c>
      <c r="R34" s="0" t="n">
        <f aca="false">SUM(L34:O34)</f>
        <v>100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n">
        <f aca="false">IF(D35="","",1)</f>
        <v>1</v>
      </c>
      <c r="D35" s="0" t="s">
        <v>2374</v>
      </c>
      <c r="E35" s="0" t="s">
        <v>1099</v>
      </c>
      <c r="F35" s="0" t="s">
        <v>2375</v>
      </c>
      <c r="G35" s="0" t="s">
        <v>2376</v>
      </c>
      <c r="H35" s="0" t="s">
        <v>1266</v>
      </c>
      <c r="I35" s="38" t="s">
        <v>21</v>
      </c>
      <c r="J35" s="0" t="s">
        <v>18</v>
      </c>
      <c r="K35" s="0" t="s">
        <v>21</v>
      </c>
      <c r="L35" s="0" t="n">
        <v>16</v>
      </c>
      <c r="M35" s="0" t="n">
        <v>2</v>
      </c>
      <c r="N35" s="0" t="n">
        <v>3</v>
      </c>
      <c r="O35" s="0" t="n">
        <v>79</v>
      </c>
      <c r="P35" s="0" t="s">
        <v>2377</v>
      </c>
      <c r="R35" s="0" t="n">
        <f aca="false">SUM(L35:O35)</f>
        <v>100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n">
        <f aca="false">IF(D36="","",1)</f>
        <v>1</v>
      </c>
      <c r="D36" s="0" t="s">
        <v>2378</v>
      </c>
      <c r="E36" s="0" t="s">
        <v>2379</v>
      </c>
      <c r="F36" s="0" t="s">
        <v>2380</v>
      </c>
      <c r="G36" s="0" t="s">
        <v>2381</v>
      </c>
      <c r="H36" s="0" t="s">
        <v>2382</v>
      </c>
      <c r="I36" s="38" t="s">
        <v>15</v>
      </c>
      <c r="J36" s="0" t="s">
        <v>5</v>
      </c>
      <c r="K36" s="0" t="s">
        <v>15</v>
      </c>
      <c r="L36" s="0" t="n">
        <v>14</v>
      </c>
      <c r="M36" s="0" t="n">
        <v>78</v>
      </c>
      <c r="N36" s="0" t="n">
        <v>0</v>
      </c>
      <c r="O36" s="0" t="n">
        <v>8</v>
      </c>
      <c r="P36" s="0" t="s">
        <v>2383</v>
      </c>
      <c r="R36" s="0" t="n">
        <f aca="false">SUM(L36:O36)</f>
        <v>100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n">
        <f aca="false">IF(D37="","",1)</f>
        <v>1</v>
      </c>
      <c r="D37" s="0" t="s">
        <v>2384</v>
      </c>
      <c r="E37" s="0" t="s">
        <v>2385</v>
      </c>
      <c r="F37" s="0" t="s">
        <v>2386</v>
      </c>
      <c r="G37" s="0" t="s">
        <v>2387</v>
      </c>
      <c r="H37" s="0" t="s">
        <v>2388</v>
      </c>
      <c r="I37" s="38" t="s">
        <v>15</v>
      </c>
      <c r="J37" s="0" t="s">
        <v>15</v>
      </c>
      <c r="K37" s="0" t="s">
        <v>21</v>
      </c>
      <c r="L37" s="0" t="n">
        <v>3</v>
      </c>
      <c r="M37" s="0" t="n">
        <v>61</v>
      </c>
      <c r="N37" s="0" t="n">
        <v>29</v>
      </c>
      <c r="O37" s="0" t="n">
        <v>7</v>
      </c>
      <c r="P37" s="0" t="s">
        <v>2389</v>
      </c>
      <c r="R37" s="0" t="n">
        <f aca="false">SUM(L37:O37)</f>
        <v>100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n">
        <f aca="false">IF(D38="","",1)</f>
        <v>1</v>
      </c>
      <c r="D38" s="0" t="s">
        <v>2390</v>
      </c>
      <c r="E38" s="0" t="s">
        <v>2391</v>
      </c>
      <c r="F38" s="0" t="s">
        <v>2392</v>
      </c>
      <c r="G38" s="0" t="s">
        <v>1554</v>
      </c>
      <c r="H38" s="0" t="s">
        <v>2393</v>
      </c>
      <c r="I38" s="38" t="s">
        <v>18</v>
      </c>
      <c r="J38" s="0" t="s">
        <v>5</v>
      </c>
      <c r="K38" s="0" t="s">
        <v>18</v>
      </c>
      <c r="L38" s="0" t="n">
        <v>17</v>
      </c>
      <c r="M38" s="0" t="n">
        <v>36</v>
      </c>
      <c r="N38" s="0" t="n">
        <v>35</v>
      </c>
      <c r="O38" s="0" t="n">
        <v>12</v>
      </c>
      <c r="P38" s="0" t="s">
        <v>1556</v>
      </c>
      <c r="R38" s="0" t="n">
        <f aca="false">SUM(L38:O38)</f>
        <v>100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n">
        <f aca="false">IF(D39="","",1)</f>
        <v>1</v>
      </c>
      <c r="D39" s="0" t="s">
        <v>2394</v>
      </c>
      <c r="E39" s="0" t="s">
        <v>2395</v>
      </c>
      <c r="F39" s="0" t="s">
        <v>2396</v>
      </c>
      <c r="G39" s="0" t="s">
        <v>2397</v>
      </c>
      <c r="H39" s="0" t="s">
        <v>2398</v>
      </c>
      <c r="I39" s="38" t="s">
        <v>21</v>
      </c>
      <c r="J39" s="0" t="s">
        <v>15</v>
      </c>
      <c r="K39" s="0" t="s">
        <v>21</v>
      </c>
      <c r="L39" s="0" t="n">
        <v>2</v>
      </c>
      <c r="M39" s="0" t="n">
        <v>41</v>
      </c>
      <c r="N39" s="0" t="n">
        <v>12</v>
      </c>
      <c r="O39" s="0" t="n">
        <v>45</v>
      </c>
      <c r="P39" s="0" t="s">
        <v>2399</v>
      </c>
      <c r="R39" s="0" t="n">
        <f aca="false">SUM(L39:O39)</f>
        <v>100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n">
        <f aca="false">IF(D40="","",1)</f>
        <v>1</v>
      </c>
      <c r="D40" s="0" t="s">
        <v>2400</v>
      </c>
      <c r="E40" s="0" t="s">
        <v>2401</v>
      </c>
      <c r="F40" s="0" t="s">
        <v>2402</v>
      </c>
      <c r="G40" s="0" t="s">
        <v>2403</v>
      </c>
      <c r="H40" s="0" t="s">
        <v>2404</v>
      </c>
      <c r="I40" s="38" t="s">
        <v>18</v>
      </c>
      <c r="J40" s="0" t="s">
        <v>5</v>
      </c>
      <c r="K40" s="0" t="s">
        <v>18</v>
      </c>
      <c r="L40" s="0" t="n">
        <v>2</v>
      </c>
      <c r="M40" s="0" t="n">
        <v>44</v>
      </c>
      <c r="N40" s="0" t="n">
        <v>48</v>
      </c>
      <c r="O40" s="0" t="n">
        <v>6</v>
      </c>
      <c r="P40" s="0" t="s">
        <v>2405</v>
      </c>
      <c r="R40" s="0" t="n">
        <f aca="false">SUM(L40:O40)</f>
        <v>100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str">
        <f aca="false">IF(D41="","",1)</f>
        <v/>
      </c>
      <c r="R41" s="0" t="n">
        <f aca="false">SUM(L41:O41)</f>
        <v>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str">
        <f aca="false">IF(D42="","",1)</f>
        <v/>
      </c>
      <c r="R42" s="0" t="n">
        <f aca="false">SUM(L42:O42)</f>
        <v>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str">
        <f aca="false">IF(D43="","",1)</f>
        <v/>
      </c>
      <c r="R43" s="0" t="n">
        <f aca="false">SUM(L43:O43)</f>
        <v>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str">
        <f aca="false">IF(D44="","",1)</f>
        <v/>
      </c>
      <c r="R44" s="0" t="n">
        <f aca="false">SUM(L44:O44)</f>
        <v>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str">
        <f aca="false">IF(D45="","",1)</f>
        <v/>
      </c>
      <c r="R45" s="0" t="n">
        <f aca="false">SUM(L45:O45)</f>
        <v>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4.2198509732492</v>
      </c>
      <c r="E102" s="0" t="n">
        <f aca="false">IF(D102&lt;1.001,1,IF(D102&lt;2.001,2,IF(D102&lt;3.001,3,IF(D102&lt;4.001,4,IF(D102&lt;5.001,5,IF(D102&lt;6.001,6,IF(D102&lt;7.001,7,IF(D102&lt;8.001,8,(F102)))))))))</f>
        <v>5</v>
      </c>
      <c r="F102" s="0" t="n">
        <f aca="false">IF(D102&lt;9.001,9,IF(D102&lt;10.001,10,IF(D102&lt;11.001,11,IF(D102&lt;12.001,12,IF(D102&lt;13.001,13,IF(D102&lt;14.001,14,IF(D102&lt;15.001,15,(G102))))))))</f>
        <v>9</v>
      </c>
      <c r="G102" s="0" t="n">
        <f aca="false">IF(D102&lt;16.001,16,IF(D102&lt;17.001,17,IF(D102&lt;18.001,18,IF(D102&lt;19.001,19,IF(D102&lt;20.001,20,IF(D102&lt;21.001,21,IF(D102&lt;22.001,22,(H102))))))))</f>
        <v>16</v>
      </c>
      <c r="H102" s="0" t="n">
        <f aca="false">IF(D102&lt;23.001,23,IF(D102&lt;24.001,24,IF(D102&lt;25.001,25,IF(D102&lt;26.001,26,IF(D102&lt;27.001,27,IF(D102&lt;28.001,28,IF(D102&lt;29.001,29,(I102))))))))</f>
        <v>23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Which one of these is a wind musical instrument</v>
      </c>
      <c r="E104" s="0" t="str">
        <f aca="false">IF($E$102=$A$2,(E2),IF($E$102=$A$3,(E3),IF($E$102=$A$4,(E4),IF($E$102=$A$5,(E5),IF($E$102=$A$6,(E6),IF($E$102=$A$7,(E7),IF($E$102=$A$8,(E8),IF($E$102=$A$9,(E9),(E105)))))))))</f>
        <v>Glockenspiel</v>
      </c>
      <c r="F104" s="0" t="str">
        <f aca="false">IF($E$102=$A$2,(F2),IF($E$102=$A$3,(F3),IF($E$102=$A$4,(F4),IF($E$102=$A$5,(F5),IF($E$102=$A$6,(F6),IF($E$102=$A$7,(F7),IF($E$102=$A$8,(F8),IF($E$102=$A$9,(F9),(F105)))))))))</f>
        <v>Fife</v>
      </c>
      <c r="G104" s="0" t="str">
        <f aca="false">IF($E$102=$A$2,(G2),IF($E$102=$A$3,(G3),IF($E$102=$A$4,(G4),IF($E$102=$A$5,(G5),IF($E$102=$A$6,(G6),IF($E$102=$A$7,(G7),IF($E$102=$A$8,(G8),IF($E$102=$A$9,(G9),(G105)))))))))</f>
        <v>Zither</v>
      </c>
      <c r="H104" s="0" t="str">
        <f aca="false">IF($E$102=$A$2,(H2),IF($E$102=$A$3,(H3),IF($E$102=$A$4,(H4),IF($E$102=$A$5,(H5),IF($E$102=$A$6,(H6),IF($E$102=$A$7,(H7),IF($E$102=$A$8,(H8),IF($E$102=$A$9,(H9),(H105)))))))))</f>
        <v>Mandolin</v>
      </c>
      <c r="I104" s="38" t="str">
        <f aca="false">IF($E$102=$A$2,(I2),IF($E$102=$A$3,(I3),IF($E$102=$A$4,(I4),IF($E$102=$A$5,(I5),IF($E$102=$A$6,(I6),IF($E$102=$A$7,(I7),IF($E$102=$A$8,(I8),IF($E$102=$A$9,(I9),(I105)))))))))</f>
        <v>B</v>
      </c>
      <c r="J104" s="0" t="str">
        <f aca="false">IF(I104=E103,(E104),IF(I104=F103,(F104),IF(I104=G103,(G104),IF(I104=H103,(H104)))))</f>
        <v>Fife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D</v>
      </c>
      <c r="M104" s="0" t="n">
        <f aca="false">IF($E$102=$A$2,(L2),IF($E$102=$A$3,(L3),IF($E$102=$A$4,(L4),IF($E$102=$A$5,(L5),IF($E$102=$A$6,(L6),IF($E$102=$A$7,(L7),IF($E$102=$A$8,(L8),IF($E$102=$A$9,(L9),(M105)))))))))</f>
        <v>0</v>
      </c>
      <c r="N104" s="0" t="n">
        <f aca="false">IF($E$102=$A$2,(M2),IF($E$102=$A$3,(M3),IF($E$102=$A$4,(M4),IF($E$102=$A$5,(M5),IF($E$102=$A$6,(M6),IF($E$102=$A$7,(M7),IF($E$102=$A$8,(M8),IF($E$102=$A$9,(M9),(N105)))))))))</f>
        <v>78</v>
      </c>
      <c r="O104" s="0" t="n">
        <f aca="false">IF($E$102=$A$2,(N2),IF($E$102=$A$3,(N3),IF($E$102=$A$4,(N4),IF($E$102=$A$5,(N5),IF($E$102=$A$6,(N6),IF($E$102=$A$7,(N7),IF($E$102=$A$8,(N8),IF($E$102=$A$9,(N9),(O105)))))))))</f>
        <v>20</v>
      </c>
      <c r="P104" s="0" t="n">
        <f aca="false">IF($E$102=$A$2,(O2),IF($E$102=$A$3,(O3),IF($E$102=$A$4,(O4),IF($E$102=$A$5,(O5),IF($E$102=$A$6,(O6),IF($E$102=$A$7,(O7),IF($E$102=$A$8,(O8),IF($E$102=$A$9,(O9),(P105)))))))))</f>
        <v>2</v>
      </c>
      <c r="Q104" s="0" t="str">
        <f aca="false">IF($E$102=$A$2,(P2),IF($E$102=$A$3,(P3),IF($E$102=$A$4,(P4),IF($E$102=$A$5,(P5),IF($E$102=$A$6,(P6),IF($E$102=$A$7,(P7),IF($E$102=$A$8,(P8),IF($E$102=$A$9,(P9),(Q105)))))))))</f>
        <v>It’s a Fife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/>
      </c>
      <c r="E105" s="0" t="str">
        <f aca="false">IF($E$102=$A$10,(E10),IF($E$102=$A$11,(E11),IF($E$102=$A$12,(E12),IF($E$102=$A$13,(E13),IF($E$102=$A$14,(E14),IF($E$102=$A$15,(E15),IF($E$102=$A$16,(E16),IF($E$102=$A$17,(E17),(E106)))))))))</f>
        <v/>
      </c>
      <c r="F105" s="0" t="str">
        <f aca="false">IF($E$102=$A$10,(F10),IF($E$102=$A$11,(F11),IF($E$102=$A$12,(F12),IF($E$102=$A$13,(F13),IF($E$102=$A$14,(F14),IF($E$102=$A$15,(F15),IF($E$102=$A$16,(F16),IF($E$102=$A$17,(F17),(F106)))))))))</f>
        <v/>
      </c>
      <c r="G105" s="0" t="str">
        <f aca="false">IF($E$102=$A$10,(G10),IF($E$102=$A$11,(G11),IF($E$102=$A$12,(G12),IF($E$102=$A$13,(G13),IF($E$102=$A$14,(G14),IF($E$102=$A$15,(G15),IF($E$102=$A$16,(G16),IF($E$102=$A$17,(G17),(G106)))))))))</f>
        <v/>
      </c>
      <c r="H105" s="0" t="str">
        <f aca="false">IF($E$102=$A$10,(H10),IF($E$102=$A$11,(H11),IF($E$102=$A$12,(H12),IF($E$102=$A$13,(H13),IF($E$102=$A$14,(H14),IF($E$102=$A$15,(H15),IF($E$102=$A$16,(H16),IF($E$102=$A$17,(H17),(H106)))))))))</f>
        <v/>
      </c>
      <c r="I105" s="38" t="str">
        <f aca="false">IF($E$102=$A$10,(I10),IF($E$102=$A$11,(I11),IF($E$102=$A$12,(I12),IF($E$102=$A$13,(I13),IF($E$102=$A$14,(I14),IF($E$102=$A$15,(I15),IF($E$102=$A$16,(I16),IF($E$102=$A$17,(I17),(I106)))))))))</f>
        <v/>
      </c>
      <c r="K105" s="0" t="str">
        <f aca="false">IF($E$102=$A$10,(J10),IF($E$102=$A$11,(J11),IF($E$102=$A$12,(J12),IF($E$102=$A$13,(J13),IF($E$102=$A$14,(J14),IF($E$102=$A$15,(J15),IF($E$102=$A$16,(J16),IF($E$102=$A$17,(J17),(K106)))))))))</f>
        <v/>
      </c>
      <c r="L105" s="0" t="str">
        <f aca="false">IF($E$102=$A$10,(K10),IF($E$102=$A$11,(K11),IF($E$102=$A$12,(K12),IF($E$102=$A$13,(K13),IF($E$102=$A$14,(K14),IF($E$102=$A$15,(K15),IF($E$102=$A$16,(K16),IF($E$102=$A$17,(K17),(L106)))))))))</f>
        <v/>
      </c>
      <c r="M105" s="0" t="str">
        <f aca="false">IF($E$102=$A$10,(L10),IF($E$102=$A$11,(L11),IF($E$102=$A$12,(L12),IF($E$102=$A$13,(L13),IF($E$102=$A$14,(L14),IF($E$102=$A$15,(L15),IF($E$102=$A$16,(L16),IF($E$102=$A$17,(L17),(M106)))))))))</f>
        <v/>
      </c>
      <c r="N105" s="0" t="str">
        <f aca="false">IF($E$102=$A$10,(M10),IF($E$102=$A$11,(M11),IF($E$102=$A$12,(M12),IF($E$102=$A$13,(M13),IF($E$102=$A$14,(M14),IF($E$102=$A$15,(M15),IF($E$102=$A$16,(M16),IF($E$102=$A$17,(M17),(N106)))))))))</f>
        <v/>
      </c>
      <c r="O105" s="0" t="str">
        <f aca="false">IF($E$102=$A$10,(N10),IF($E$102=$A$11,(N11),IF($E$102=$A$12,(N12),IF($E$102=$A$13,(N13),IF($E$102=$A$14,(N14),IF($E$102=$A$15,(N15),IF($E$102=$A$16,(N16),IF($E$102=$A$17,(N17),(O106)))))))))</f>
        <v/>
      </c>
      <c r="P105" s="0" t="str">
        <f aca="false">IF($E$102=$A$10,(O10),IF($E$102=$A$11,(O11),IF($E$102=$A$12,(O12),IF($E$102=$A$13,(O13),IF($E$102=$A$14,(O14),IF($E$102=$A$15,(O15),IF($E$102=$A$16,(O16),IF($E$102=$A$17,(O17),(P106)))))))))</f>
        <v/>
      </c>
      <c r="Q105" s="0" t="str">
        <f aca="false">IF($E$102=$A$10,(P10),IF($E$102=$A$11,(P11),IF($E$102=$A$12,(P12),IF($E$102=$A$13,(P13),IF($E$102=$A$14,(P14),IF($E$102=$A$15,(P15),IF($E$102=$A$16,(P16),IF($E$102=$A$17,(P17),(Q106)))))))))</f>
        <v/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/>
      </c>
      <c r="E106" s="0" t="str">
        <f aca="false">IF($E$102=$A$18,(E18),IF($E$102=$A$19,(E19),IF($E$102=$A$20,(E20),IF($E$102=$A$21,(E21),IF($E$102=$A$22,(E22),IF($E$102=$A$23,(E23),IF($E$102=$A$24,(E24),IF($E$102=$A$25,(E25),(E107)))))))))</f>
        <v/>
      </c>
      <c r="F106" s="0" t="str">
        <f aca="false">IF($E$102=$A$18,(F18),IF($E$102=$A$19,(F19),IF($E$102=$A$20,(F20),IF($E$102=$A$21,(F21),IF($E$102=$A$22,(F22),IF($E$102=$A$23,(F23),IF($E$102=$A$24,(F24),IF($E$102=$A$25,(F25),(F107)))))))))</f>
        <v/>
      </c>
      <c r="G106" s="0" t="str">
        <f aca="false">IF($E$102=$A$18,(G18),IF($E$102=$A$19,(G19),IF($E$102=$A$20,(G20),IF($E$102=$A$21,(G21),IF($E$102=$A$22,(G22),IF($E$102=$A$23,(G23),IF($E$102=$A$24,(G24),IF($E$102=$A$25,(G25),(G107)))))))))</f>
        <v/>
      </c>
      <c r="H106" s="0" t="str">
        <f aca="false">IF($E$102=$A$18,(H18),IF($E$102=$A$19,(H19),IF($E$102=$A$20,(H20),IF($E$102=$A$21,(H21),IF($E$102=$A$22,(H22),IF($E$102=$A$23,(H23),IF($E$102=$A$24,(H24),IF($E$102=$A$25,(H25),(H107)))))))))</f>
        <v/>
      </c>
      <c r="I106" s="38" t="str">
        <f aca="false">IF($E$102=$A$18,(I18),IF($E$102=$A$19,(I19),IF($E$102=$A$20,(I20),IF($E$102=$A$21,(I21),IF($E$102=$A$22,(I22),IF($E$102=$A$23,(I23),IF($E$102=$A$24,(I24),IF($E$102=$A$25,(I25),(I107)))))))))</f>
        <v/>
      </c>
      <c r="K106" s="0" t="str">
        <f aca="false">IF($E$102=$A$18,(J18),IF($E$102=$A$19,(J19),IF($E$102=$A$20,(J20),IF($E$102=$A$21,(J21),IF($E$102=$A$22,(J22),IF($E$102=$A$23,(J23),IF($E$102=$A$24,(J24),IF($E$102=$A$25,(J25),(K107)))))))))</f>
        <v/>
      </c>
      <c r="L106" s="0" t="str">
        <f aca="false">IF($E$102=$A$18,(K18),IF($E$102=$A$19,(K19),IF($E$102=$A$20,(K20),IF($E$102=$A$21,(K21),IF($E$102=$A$22,(K22),IF($E$102=$A$23,(K23),IF($E$102=$A$24,(K24),IF($E$102=$A$25,(K25),(L107)))))))))</f>
        <v/>
      </c>
      <c r="M106" s="0" t="str">
        <f aca="false">IF($E$102=$A$18,(L18),IF($E$102=$A$19,(L19),IF($E$102=$A$20,(L20),IF($E$102=$A$21,(L21),IF($E$102=$A$22,(L22),IF($E$102=$A$23,(L23),IF($E$102=$A$24,(L24),IF($E$102=$A$25,(L25),(M107)))))))))</f>
        <v/>
      </c>
      <c r="N106" s="0" t="str">
        <f aca="false">IF($E$102=$A$18,(M18),IF($E$102=$A$19,(M19),IF($E$102=$A$20,(M20),IF($E$102=$A$21,(M21),IF($E$102=$A$22,(M22),IF($E$102=$A$23,(M23),IF($E$102=$A$24,(M24),IF($E$102=$A$25,(M25),(N107)))))))))</f>
        <v/>
      </c>
      <c r="O106" s="0" t="str">
        <f aca="false">IF($E$102=$A$18,(N18),IF($E$102=$A$19,(N19),IF($E$102=$A$20,(N20),IF($E$102=$A$21,(N21),IF($E$102=$A$22,(N22),IF($E$102=$A$23,(N23),IF($E$102=$A$24,(N24),IF($E$102=$A$25,(N25),(O107)))))))))</f>
        <v/>
      </c>
      <c r="P106" s="0" t="str">
        <f aca="false">IF($E$102=$A$18,(O18),IF($E$102=$A$19,(O19),IF($E$102=$A$20,(O20),IF($E$102=$A$21,(O21),IF($E$102=$A$22,(O22),IF($E$102=$A$23,(O23),IF($E$102=$A$24,(O24),IF($E$102=$A$25,(O25),(P107)))))))))</f>
        <v/>
      </c>
      <c r="Q106" s="0" t="str">
        <f aca="false">IF($E$102=$A$18,(P18),IF($E$102=$A$19,(P19),IF($E$102=$A$20,(P20),IF($E$102=$A$21,(P21),IF($E$102=$A$22,(P22),IF($E$102=$A$23,(P23),IF($E$102=$A$24,(P24),IF($E$102=$A$25,(P25),(Q107)))))))))</f>
        <v/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/>
      </c>
      <c r="E107" s="0" t="str">
        <f aca="false">IF($E$102=$A$26,(E26),IF($E$102=$A$27,(E27),IF($E$102=$A$28,(E28),IF($E$102=$A$29,(E29),IF($E$102=$A$30,(E30),IF($E$102=$A$31,(E31),IF($E$102=$A$32,(E32),IF($E$102=$A$33,(E33),(E108)))))))))</f>
        <v/>
      </c>
      <c r="F107" s="0" t="str">
        <f aca="false">IF($E$102=$A$26,(F26),IF($E$102=$A$27,(F27),IF($E$102=$A$28,(F28),IF($E$102=$A$29,(F29),IF($E$102=$A$30,(F30),IF($E$102=$A$31,(F31),IF($E$102=$A$32,(F32),IF($E$102=$A$33,(F33),(F108)))))))))</f>
        <v/>
      </c>
      <c r="G107" s="0" t="str">
        <f aca="false">IF($E$102=$A$26,(G26),IF($E$102=$A$27,(G27),IF($E$102=$A$28,(G28),IF($E$102=$A$29,(G29),IF($E$102=$A$30,(G30),IF($E$102=$A$31,(G31),IF($E$102=$A$32,(G32),IF($E$102=$A$33,(G33),(G108)))))))))</f>
        <v/>
      </c>
      <c r="H107" s="0" t="str">
        <f aca="false">IF($E$102=$A$26,(H26),IF($E$102=$A$27,(H27),IF($E$102=$A$28,(H28),IF($E$102=$A$29,(H29),IF($E$102=$A$30,(H30),IF($E$102=$A$31,(H31),IF($E$102=$A$32,(H32),IF($E$102=$A$33,(H33),(H108)))))))))</f>
        <v/>
      </c>
      <c r="I107" s="38" t="str">
        <f aca="false">IF($E$102=$A$26,(I26),IF($E$102=$A$27,(I27),IF($E$102=$A$28,(I28),IF($E$102=$A$29,(I29),IF($E$102=$A$30,(I30),IF($E$102=$A$31,(I31),IF($E$102=$A$32,(I32),IF($E$102=$A$33,(I33),(I108)))))))))</f>
        <v/>
      </c>
      <c r="K107" s="0" t="str">
        <f aca="false">IF($E$102=$A$26,(J26),IF($E$102=$A$27,(J27),IF($E$102=$A$28,(J28),IF($E$102=$A$29,(J29),IF($E$102=$A$30,(J30),IF($E$102=$A$31,(J31),IF($E$102=$A$32,(J32),IF($E$102=$A$33,(J33),(K108)))))))))</f>
        <v/>
      </c>
      <c r="L107" s="0" t="str">
        <f aca="false">IF($E$102=$A$26,(K26),IF($E$102=$A$27,(K27),IF($E$102=$A$28,(K28),IF($E$102=$A$29,(K29),IF($E$102=$A$30,(K30),IF($E$102=$A$31,(K31),IF($E$102=$A$32,(K32),IF($E$102=$A$33,(K33),(L108)))))))))</f>
        <v/>
      </c>
      <c r="M107" s="0" t="str">
        <f aca="false">IF($E$102=$A$26,(L26),IF($E$102=$A$27,(L27),IF($E$102=$A$28,(L28),IF($E$102=$A$29,(L29),IF($E$102=$A$30,(L30),IF($E$102=$A$31,(L31),IF($E$102=$A$32,(L32),IF($E$102=$A$33,(L33),(M108)))))))))</f>
        <v/>
      </c>
      <c r="N107" s="0" t="str">
        <f aca="false">IF($E$102=$A$26,(M26),IF($E$102=$A$27,(M27),IF($E$102=$A$28,(M28),IF($E$102=$A$29,(M29),IF($E$102=$A$30,(M30),IF($E$102=$A$31,(M31),IF($E$102=$A$32,(M32),IF($E$102=$A$33,(M33),(N108)))))))))</f>
        <v/>
      </c>
      <c r="O107" s="0" t="str">
        <f aca="false">IF($E$102=$A$26,(N26),IF($E$102=$A$27,(N27),IF($E$102=$A$28,(N28),IF($E$102=$A$29,(N29),IF($E$102=$A$30,(N30),IF($E$102=$A$31,(N31),IF($E$102=$A$32,(N32),IF($E$102=$A$33,(N33),(O108)))))))))</f>
        <v/>
      </c>
      <c r="P107" s="0" t="str">
        <f aca="false">IF($E$102=$A$26,(O26),IF($E$102=$A$27,(O27),IF($E$102=$A$28,(O28),IF($E$102=$A$29,(O29),IF($E$102=$A$30,(O30),IF($E$102=$A$31,(O31),IF($E$102=$A$32,(O32),IF($E$102=$A$33,(O33),(P108)))))))))</f>
        <v/>
      </c>
      <c r="Q107" s="0" t="str">
        <f aca="false">IF($E$102=$A$26,(P26),IF($E$102=$A$27,(P27),IF($E$102=$A$28,(P28),IF($E$102=$A$29,(P29),IF($E$102=$A$30,(P30),IF($E$102=$A$31,(P31),IF($E$102=$A$32,(P32),IF($E$102=$A$33,(P33),(Q108)))))))))</f>
        <v/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s">
        <v>2406</v>
      </c>
      <c r="B1" s="0" t="n">
        <v>0</v>
      </c>
      <c r="C1" s="0" t="n">
        <f aca="false">SUM(C2:C101)</f>
        <v>35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2407</v>
      </c>
      <c r="E2" s="0" t="s">
        <v>2408</v>
      </c>
      <c r="F2" s="0" t="s">
        <v>444</v>
      </c>
      <c r="G2" s="0" t="s">
        <v>2409</v>
      </c>
      <c r="H2" s="0" t="s">
        <v>2410</v>
      </c>
      <c r="I2" s="38" t="s">
        <v>15</v>
      </c>
      <c r="J2" s="0" t="s">
        <v>5</v>
      </c>
      <c r="K2" s="0" t="s">
        <v>15</v>
      </c>
      <c r="L2" s="0" t="n">
        <v>12</v>
      </c>
      <c r="M2" s="0" t="n">
        <v>42</v>
      </c>
      <c r="N2" s="0" t="n">
        <v>2</v>
      </c>
      <c r="O2" s="0" t="n">
        <v>44</v>
      </c>
      <c r="P2" s="0" t="s">
        <v>2411</v>
      </c>
      <c r="Q2" s="0" t="n">
        <v>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2412</v>
      </c>
      <c r="E3" s="0" t="s">
        <v>2413</v>
      </c>
      <c r="F3" s="0" t="s">
        <v>2414</v>
      </c>
      <c r="G3" s="0" t="s">
        <v>2415</v>
      </c>
      <c r="H3" s="0" t="s">
        <v>2416</v>
      </c>
      <c r="I3" s="38" t="s">
        <v>15</v>
      </c>
      <c r="J3" s="0" t="s">
        <v>15</v>
      </c>
      <c r="K3" s="0" t="s">
        <v>21</v>
      </c>
      <c r="L3" s="0" t="n">
        <v>2</v>
      </c>
      <c r="M3" s="0" t="n">
        <v>44</v>
      </c>
      <c r="N3" s="0" t="n">
        <v>6</v>
      </c>
      <c r="O3" s="0" t="n">
        <v>48</v>
      </c>
      <c r="P3" s="0" t="s">
        <v>2417</v>
      </c>
      <c r="Q3" s="0" t="n">
        <v>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2418</v>
      </c>
      <c r="E4" s="0" t="s">
        <v>2419</v>
      </c>
      <c r="F4" s="0" t="s">
        <v>2420</v>
      </c>
      <c r="G4" s="0" t="s">
        <v>2421</v>
      </c>
      <c r="H4" s="0" t="s">
        <v>2422</v>
      </c>
      <c r="I4" s="38" t="s">
        <v>5</v>
      </c>
      <c r="J4" s="0" t="s">
        <v>5</v>
      </c>
      <c r="K4" s="0" t="s">
        <v>15</v>
      </c>
      <c r="L4" s="0" t="n">
        <v>62</v>
      </c>
      <c r="M4" s="0" t="n">
        <v>5</v>
      </c>
      <c r="N4" s="0" t="n">
        <v>24</v>
      </c>
      <c r="O4" s="0" t="n">
        <v>9</v>
      </c>
      <c r="P4" s="0" t="s">
        <v>166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2423</v>
      </c>
      <c r="E5" s="0" t="s">
        <v>2424</v>
      </c>
      <c r="F5" s="0" t="s">
        <v>2425</v>
      </c>
      <c r="G5" s="0" t="s">
        <v>2426</v>
      </c>
      <c r="H5" s="0" t="s">
        <v>2427</v>
      </c>
      <c r="I5" s="38" t="s">
        <v>5</v>
      </c>
      <c r="J5" s="0" t="s">
        <v>5</v>
      </c>
      <c r="K5" s="0" t="s">
        <v>18</v>
      </c>
      <c r="L5" s="0" t="n">
        <v>46</v>
      </c>
      <c r="M5" s="0" t="n">
        <v>41</v>
      </c>
      <c r="N5" s="0" t="n">
        <v>5</v>
      </c>
      <c r="O5" s="0" t="n">
        <v>8</v>
      </c>
      <c r="P5" s="0" t="s">
        <v>2428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2429</v>
      </c>
      <c r="E6" s="0" t="s">
        <v>2430</v>
      </c>
      <c r="F6" s="0" t="s">
        <v>2431</v>
      </c>
      <c r="G6" s="0" t="s">
        <v>2432</v>
      </c>
      <c r="H6" s="0" t="s">
        <v>2433</v>
      </c>
      <c r="I6" s="38" t="s">
        <v>18</v>
      </c>
      <c r="J6" s="0" t="s">
        <v>15</v>
      </c>
      <c r="K6" s="0" t="s">
        <v>18</v>
      </c>
      <c r="L6" s="0" t="n">
        <v>31</v>
      </c>
      <c r="M6" s="0" t="n">
        <v>68</v>
      </c>
      <c r="N6" s="0" t="n">
        <v>1</v>
      </c>
      <c r="O6" s="0" t="n">
        <v>0</v>
      </c>
      <c r="P6" s="0" t="s">
        <v>2434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2435</v>
      </c>
      <c r="E7" s="0" t="s">
        <v>2436</v>
      </c>
      <c r="F7" s="0" t="s">
        <v>1010</v>
      </c>
      <c r="G7" s="0" t="s">
        <v>2437</v>
      </c>
      <c r="H7" s="0" t="s">
        <v>2189</v>
      </c>
      <c r="I7" s="38" t="s">
        <v>18</v>
      </c>
      <c r="J7" s="0" t="s">
        <v>5</v>
      </c>
      <c r="K7" s="0" t="s">
        <v>18</v>
      </c>
      <c r="L7" s="0" t="n">
        <v>1</v>
      </c>
      <c r="M7" s="0" t="n">
        <v>31</v>
      </c>
      <c r="N7" s="0" t="n">
        <v>62</v>
      </c>
      <c r="O7" s="0" t="n">
        <v>6</v>
      </c>
      <c r="P7" s="0" t="s">
        <v>2438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2439</v>
      </c>
      <c r="E8" s="0" t="s">
        <v>1365</v>
      </c>
      <c r="F8" s="0" t="s">
        <v>2440</v>
      </c>
      <c r="G8" s="0" t="s">
        <v>2441</v>
      </c>
      <c r="H8" s="0" t="s">
        <v>1364</v>
      </c>
      <c r="I8" s="38" t="s">
        <v>21</v>
      </c>
      <c r="J8" s="0" t="s">
        <v>5</v>
      </c>
      <c r="K8" s="0" t="s">
        <v>21</v>
      </c>
      <c r="L8" s="0" t="n">
        <v>28</v>
      </c>
      <c r="M8" s="0" t="n">
        <v>20</v>
      </c>
      <c r="N8" s="0" t="n">
        <v>21</v>
      </c>
      <c r="O8" s="0" t="n">
        <v>31</v>
      </c>
      <c r="P8" s="0" t="s">
        <v>2442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152</v>
      </c>
      <c r="E9" s="0" t="s">
        <v>101</v>
      </c>
      <c r="F9" s="0" t="s">
        <v>153</v>
      </c>
      <c r="G9" s="0" t="s">
        <v>103</v>
      </c>
      <c r="H9" s="0" t="s">
        <v>154</v>
      </c>
      <c r="I9" s="38" t="s">
        <v>5</v>
      </c>
      <c r="J9" s="0" t="s">
        <v>5</v>
      </c>
      <c r="K9" s="0" t="s">
        <v>18</v>
      </c>
      <c r="L9" s="0" t="n">
        <v>8</v>
      </c>
      <c r="M9" s="0" t="n">
        <v>42</v>
      </c>
      <c r="N9" s="0" t="n">
        <v>41</v>
      </c>
      <c r="O9" s="0" t="n">
        <v>9</v>
      </c>
      <c r="P9" s="0" t="s">
        <v>155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2443</v>
      </c>
      <c r="E10" s="0" t="s">
        <v>2444</v>
      </c>
      <c r="F10" s="0" t="s">
        <v>2445</v>
      </c>
      <c r="G10" s="0" t="s">
        <v>2446</v>
      </c>
      <c r="H10" s="0" t="s">
        <v>2447</v>
      </c>
      <c r="I10" s="38" t="s">
        <v>15</v>
      </c>
      <c r="J10" s="0" t="s">
        <v>15</v>
      </c>
      <c r="K10" s="0" t="s">
        <v>21</v>
      </c>
      <c r="L10" s="0" t="n">
        <v>2</v>
      </c>
      <c r="M10" s="0" t="n">
        <v>57</v>
      </c>
      <c r="N10" s="0" t="n">
        <v>9</v>
      </c>
      <c r="O10" s="0" t="n">
        <v>32</v>
      </c>
      <c r="P10" s="0" t="s">
        <v>2448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2449</v>
      </c>
      <c r="E11" s="0" t="s">
        <v>2450</v>
      </c>
      <c r="F11" s="0" t="s">
        <v>2451</v>
      </c>
      <c r="G11" s="0" t="s">
        <v>2452</v>
      </c>
      <c r="H11" s="0" t="s">
        <v>264</v>
      </c>
      <c r="I11" s="38" t="s">
        <v>21</v>
      </c>
      <c r="J11" s="0" t="s">
        <v>15</v>
      </c>
      <c r="K11" s="0" t="s">
        <v>21</v>
      </c>
      <c r="L11" s="0" t="n">
        <v>6</v>
      </c>
      <c r="M11" s="0" t="n">
        <v>4</v>
      </c>
      <c r="N11" s="0" t="n">
        <v>8</v>
      </c>
      <c r="O11" s="0" t="n">
        <v>82</v>
      </c>
      <c r="P11" s="0" t="s">
        <v>2453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2454</v>
      </c>
      <c r="E12" s="0" t="s">
        <v>2455</v>
      </c>
      <c r="F12" s="0" t="s">
        <v>2456</v>
      </c>
      <c r="G12" s="0" t="s">
        <v>2457</v>
      </c>
      <c r="H12" s="0" t="s">
        <v>2458</v>
      </c>
      <c r="I12" s="38" t="s">
        <v>15</v>
      </c>
      <c r="J12" s="0" t="s">
        <v>5</v>
      </c>
      <c r="K12" s="0" t="s">
        <v>15</v>
      </c>
      <c r="L12" s="0" t="n">
        <v>47</v>
      </c>
      <c r="M12" s="0" t="n">
        <v>41</v>
      </c>
      <c r="N12" s="0" t="n">
        <v>10</v>
      </c>
      <c r="O12" s="0" t="n">
        <v>2</v>
      </c>
      <c r="P12" s="0" t="s">
        <v>2459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2460</v>
      </c>
      <c r="E13" s="0" t="s">
        <v>2461</v>
      </c>
      <c r="F13" s="0" t="s">
        <v>2462</v>
      </c>
      <c r="G13" s="0" t="s">
        <v>2463</v>
      </c>
      <c r="H13" s="0" t="s">
        <v>2464</v>
      </c>
      <c r="I13" s="38" t="s">
        <v>5</v>
      </c>
      <c r="J13" s="0" t="s">
        <v>5</v>
      </c>
      <c r="K13" s="0" t="s">
        <v>18</v>
      </c>
      <c r="L13" s="0" t="n">
        <v>44</v>
      </c>
      <c r="M13" s="0" t="n">
        <v>9</v>
      </c>
      <c r="N13" s="0" t="n">
        <v>42</v>
      </c>
      <c r="O13" s="0" t="n">
        <v>5</v>
      </c>
      <c r="P13" s="0" t="s">
        <v>2465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2466</v>
      </c>
      <c r="E14" s="0" t="s">
        <v>2467</v>
      </c>
      <c r="F14" s="0" t="s">
        <v>2468</v>
      </c>
      <c r="G14" s="0" t="s">
        <v>2469</v>
      </c>
      <c r="H14" s="0" t="s">
        <v>2470</v>
      </c>
      <c r="I14" s="38" t="s">
        <v>21</v>
      </c>
      <c r="J14" s="0" t="s">
        <v>18</v>
      </c>
      <c r="K14" s="0" t="s">
        <v>21</v>
      </c>
      <c r="L14" s="0" t="n">
        <v>19</v>
      </c>
      <c r="M14" s="0" t="n">
        <v>5</v>
      </c>
      <c r="N14" s="0" t="n">
        <v>39</v>
      </c>
      <c r="O14" s="0" t="n">
        <v>37</v>
      </c>
      <c r="P14" s="0" t="s">
        <v>2471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2472</v>
      </c>
      <c r="E15" s="0" t="s">
        <v>2473</v>
      </c>
      <c r="F15" s="0" t="s">
        <v>2474</v>
      </c>
      <c r="G15" s="0" t="s">
        <v>2475</v>
      </c>
      <c r="H15" s="0" t="s">
        <v>2476</v>
      </c>
      <c r="I15" s="38" t="s">
        <v>5</v>
      </c>
      <c r="J15" s="0" t="s">
        <v>5</v>
      </c>
      <c r="K15" s="0" t="s">
        <v>15</v>
      </c>
      <c r="L15" s="0" t="n">
        <v>61</v>
      </c>
      <c r="M15" s="0" t="n">
        <v>34</v>
      </c>
      <c r="N15" s="0" t="n">
        <v>2</v>
      </c>
      <c r="O15" s="0" t="n">
        <v>3</v>
      </c>
      <c r="P15" s="0" t="s">
        <v>166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2477</v>
      </c>
      <c r="E16" s="0" t="s">
        <v>2478</v>
      </c>
      <c r="F16" s="0" t="s">
        <v>2479</v>
      </c>
      <c r="G16" s="0" t="s">
        <v>2480</v>
      </c>
      <c r="H16" s="0" t="s">
        <v>2481</v>
      </c>
      <c r="I16" s="38" t="s">
        <v>15</v>
      </c>
      <c r="J16" s="0" t="s">
        <v>15</v>
      </c>
      <c r="K16" s="0" t="s">
        <v>21</v>
      </c>
      <c r="L16" s="0" t="n">
        <v>47</v>
      </c>
      <c r="M16" s="0" t="n">
        <v>45</v>
      </c>
      <c r="N16" s="0" t="n">
        <v>6</v>
      </c>
      <c r="O16" s="0" t="n">
        <v>2</v>
      </c>
      <c r="P16" s="0" t="s">
        <v>2482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2483</v>
      </c>
      <c r="E17" s="0" t="s">
        <v>2484</v>
      </c>
      <c r="F17" s="0" t="s">
        <v>130</v>
      </c>
      <c r="G17" s="0" t="s">
        <v>2485</v>
      </c>
      <c r="H17" s="0" t="s">
        <v>2486</v>
      </c>
      <c r="I17" s="38" t="s">
        <v>21</v>
      </c>
      <c r="J17" s="0" t="s">
        <v>18</v>
      </c>
      <c r="K17" s="0" t="s">
        <v>21</v>
      </c>
      <c r="L17" s="0" t="n">
        <v>2</v>
      </c>
      <c r="M17" s="0" t="n">
        <v>14</v>
      </c>
      <c r="N17" s="0" t="n">
        <v>36</v>
      </c>
      <c r="O17" s="0" t="n">
        <v>48</v>
      </c>
      <c r="P17" s="0" t="s">
        <v>2487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2488</v>
      </c>
      <c r="E18" s="0" t="s">
        <v>693</v>
      </c>
      <c r="F18" s="0" t="s">
        <v>2489</v>
      </c>
      <c r="G18" s="0" t="s">
        <v>561</v>
      </c>
      <c r="H18" s="0" t="s">
        <v>2490</v>
      </c>
      <c r="I18" s="38" t="s">
        <v>15</v>
      </c>
      <c r="J18" s="0" t="s">
        <v>5</v>
      </c>
      <c r="K18" s="0" t="s">
        <v>15</v>
      </c>
      <c r="L18" s="0" t="n">
        <v>42</v>
      </c>
      <c r="M18" s="0" t="n">
        <v>46</v>
      </c>
      <c r="N18" s="0" t="n">
        <v>9</v>
      </c>
      <c r="O18" s="0" t="n">
        <v>3</v>
      </c>
      <c r="P18" s="0" t="s">
        <v>2491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2492</v>
      </c>
      <c r="E19" s="0" t="s">
        <v>102</v>
      </c>
      <c r="F19" s="0" t="s">
        <v>153</v>
      </c>
      <c r="G19" s="0" t="s">
        <v>104</v>
      </c>
      <c r="H19" s="0" t="s">
        <v>2493</v>
      </c>
      <c r="I19" s="38" t="s">
        <v>15</v>
      </c>
      <c r="J19" s="0" t="s">
        <v>5</v>
      </c>
      <c r="K19" s="0" t="s">
        <v>15</v>
      </c>
      <c r="L19" s="0" t="n">
        <v>47</v>
      </c>
      <c r="M19" s="0" t="n">
        <v>45</v>
      </c>
      <c r="N19" s="0" t="n">
        <v>7</v>
      </c>
      <c r="O19" s="0" t="n">
        <v>1</v>
      </c>
      <c r="P19" s="0" t="s">
        <v>2494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n">
        <f aca="false">IF(D20="","",1)</f>
        <v>1</v>
      </c>
      <c r="D20" s="0" t="s">
        <v>2495</v>
      </c>
      <c r="E20" s="0" t="s">
        <v>2496</v>
      </c>
      <c r="F20" s="0" t="s">
        <v>2497</v>
      </c>
      <c r="G20" s="0" t="s">
        <v>2498</v>
      </c>
      <c r="H20" s="0" t="s">
        <v>2499</v>
      </c>
      <c r="I20" s="38" t="s">
        <v>5</v>
      </c>
      <c r="J20" s="0" t="s">
        <v>5</v>
      </c>
      <c r="K20" s="0" t="s">
        <v>18</v>
      </c>
      <c r="L20" s="0" t="n">
        <v>32</v>
      </c>
      <c r="M20" s="0" t="n">
        <v>37</v>
      </c>
      <c r="N20" s="0" t="n">
        <v>24</v>
      </c>
      <c r="O20" s="0" t="n">
        <v>7</v>
      </c>
      <c r="P20" s="0" t="s">
        <v>2500</v>
      </c>
      <c r="R20" s="0" t="n">
        <f aca="false">SUM(L20:O20)</f>
        <v>100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n">
        <f aca="false">IF(D21="","",1)</f>
        <v>1</v>
      </c>
      <c r="D21" s="0" t="s">
        <v>2501</v>
      </c>
      <c r="E21" s="0" t="s">
        <v>2502</v>
      </c>
      <c r="F21" s="0" t="s">
        <v>1364</v>
      </c>
      <c r="G21" s="0" t="s">
        <v>1558</v>
      </c>
      <c r="H21" s="0" t="s">
        <v>1363</v>
      </c>
      <c r="I21" s="38" t="s">
        <v>5</v>
      </c>
      <c r="J21" s="0" t="s">
        <v>5</v>
      </c>
      <c r="K21" s="0" t="s">
        <v>15</v>
      </c>
      <c r="L21" s="0" t="n">
        <v>57</v>
      </c>
      <c r="M21" s="0" t="n">
        <v>37</v>
      </c>
      <c r="N21" s="0" t="n">
        <v>5</v>
      </c>
      <c r="O21" s="0" t="n">
        <v>1</v>
      </c>
      <c r="P21" s="0" t="s">
        <v>2503</v>
      </c>
      <c r="R21" s="0" t="n">
        <f aca="false">SUM(L21:O21)</f>
        <v>100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n">
        <f aca="false">IF(D22="","",1)</f>
        <v>1</v>
      </c>
      <c r="D22" s="0" t="s">
        <v>2504</v>
      </c>
      <c r="E22" s="0" t="s">
        <v>2505</v>
      </c>
      <c r="F22" s="0" t="s">
        <v>2506</v>
      </c>
      <c r="G22" s="0" t="s">
        <v>2507</v>
      </c>
      <c r="H22" s="0" t="s">
        <v>2508</v>
      </c>
      <c r="I22" s="38" t="s">
        <v>18</v>
      </c>
      <c r="J22" s="0" t="s">
        <v>18</v>
      </c>
      <c r="K22" s="0" t="s">
        <v>21</v>
      </c>
      <c r="L22" s="0" t="n">
        <v>0</v>
      </c>
      <c r="M22" s="0" t="n">
        <v>14</v>
      </c>
      <c r="N22" s="0" t="n">
        <v>84</v>
      </c>
      <c r="O22" s="0" t="n">
        <v>2</v>
      </c>
      <c r="P22" s="0" t="s">
        <v>2509</v>
      </c>
      <c r="R22" s="0" t="n">
        <f aca="false">SUM(L22:O22)</f>
        <v>100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n">
        <f aca="false">IF(D23="","",1)</f>
        <v>1</v>
      </c>
      <c r="D23" s="0" t="s">
        <v>2510</v>
      </c>
      <c r="E23" s="0" t="s">
        <v>2511</v>
      </c>
      <c r="F23" s="0" t="s">
        <v>2512</v>
      </c>
      <c r="G23" s="0" t="s">
        <v>2513</v>
      </c>
      <c r="H23" s="0" t="s">
        <v>2514</v>
      </c>
      <c r="I23" s="38" t="s">
        <v>18</v>
      </c>
      <c r="J23" s="0" t="s">
        <v>15</v>
      </c>
      <c r="K23" s="0" t="s">
        <v>18</v>
      </c>
      <c r="L23" s="0" t="n">
        <v>2</v>
      </c>
      <c r="M23" s="0" t="n">
        <v>46</v>
      </c>
      <c r="N23" s="0" t="n">
        <v>51</v>
      </c>
      <c r="O23" s="0" t="n">
        <v>1</v>
      </c>
      <c r="P23" s="0" t="s">
        <v>2515</v>
      </c>
      <c r="R23" s="0" t="n">
        <f aca="false">SUM(L23:O23)</f>
        <v>100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n">
        <f aca="false">IF(D24="","",1)</f>
        <v>1</v>
      </c>
      <c r="D24" s="0" t="s">
        <v>2516</v>
      </c>
      <c r="E24" s="0" t="s">
        <v>2517</v>
      </c>
      <c r="F24" s="0" t="s">
        <v>2518</v>
      </c>
      <c r="G24" s="0" t="s">
        <v>2519</v>
      </c>
      <c r="H24" s="0" t="s">
        <v>2520</v>
      </c>
      <c r="I24" s="38" t="s">
        <v>18</v>
      </c>
      <c r="J24" s="0" t="s">
        <v>5</v>
      </c>
      <c r="K24" s="0" t="s">
        <v>18</v>
      </c>
      <c r="L24" s="0" t="n">
        <v>4</v>
      </c>
      <c r="M24" s="0" t="n">
        <v>7</v>
      </c>
      <c r="N24" s="0" t="n">
        <v>81</v>
      </c>
      <c r="O24" s="0" t="n">
        <v>8</v>
      </c>
      <c r="P24" s="0" t="s">
        <v>2521</v>
      </c>
      <c r="R24" s="0" t="n">
        <f aca="false">SUM(L24:O24)</f>
        <v>100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n">
        <f aca="false">IF(D25="","",1)</f>
        <v>1</v>
      </c>
      <c r="D25" s="0" t="s">
        <v>2522</v>
      </c>
      <c r="E25" s="0" t="s">
        <v>164</v>
      </c>
      <c r="F25" s="0" t="s">
        <v>2523</v>
      </c>
      <c r="G25" s="0" t="s">
        <v>2524</v>
      </c>
      <c r="H25" s="0" t="s">
        <v>2525</v>
      </c>
      <c r="I25" s="38" t="s">
        <v>5</v>
      </c>
      <c r="J25" s="0" t="s">
        <v>5</v>
      </c>
      <c r="K25" s="0" t="s">
        <v>15</v>
      </c>
      <c r="L25" s="0" t="n">
        <v>37</v>
      </c>
      <c r="M25" s="0" t="n">
        <v>34</v>
      </c>
      <c r="N25" s="0" t="n">
        <v>20</v>
      </c>
      <c r="O25" s="0" t="n">
        <v>9</v>
      </c>
      <c r="P25" s="0" t="s">
        <v>2526</v>
      </c>
      <c r="R25" s="0" t="n">
        <f aca="false">SUM(L25:O25)</f>
        <v>100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n">
        <f aca="false">IF(D26="","",1)</f>
        <v>1</v>
      </c>
      <c r="D26" s="0" t="s">
        <v>2527</v>
      </c>
      <c r="E26" s="0" t="s">
        <v>2528</v>
      </c>
      <c r="F26" s="0" t="s">
        <v>2529</v>
      </c>
      <c r="G26" s="0" t="s">
        <v>2530</v>
      </c>
      <c r="H26" s="0" t="s">
        <v>2531</v>
      </c>
      <c r="I26" s="38" t="s">
        <v>15</v>
      </c>
      <c r="J26" s="0" t="s">
        <v>15</v>
      </c>
      <c r="K26" s="0" t="s">
        <v>18</v>
      </c>
      <c r="L26" s="0" t="n">
        <v>5</v>
      </c>
      <c r="M26" s="0" t="n">
        <v>76</v>
      </c>
      <c r="N26" s="0" t="n">
        <v>3</v>
      </c>
      <c r="O26" s="0" t="n">
        <v>16</v>
      </c>
      <c r="P26" s="0" t="s">
        <v>2532</v>
      </c>
      <c r="R26" s="0" t="n">
        <f aca="false">SUM(L26:O26)</f>
        <v>100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n">
        <f aca="false">IF(D27="","",1)</f>
        <v>1</v>
      </c>
      <c r="D27" s="0" t="s">
        <v>2533</v>
      </c>
      <c r="E27" s="0" t="s">
        <v>1369</v>
      </c>
      <c r="F27" s="0" t="s">
        <v>1370</v>
      </c>
      <c r="G27" s="0" t="s">
        <v>492</v>
      </c>
      <c r="H27" s="0" t="s">
        <v>1847</v>
      </c>
      <c r="I27" s="38" t="s">
        <v>15</v>
      </c>
      <c r="J27" s="0" t="s">
        <v>15</v>
      </c>
      <c r="K27" s="0" t="s">
        <v>21</v>
      </c>
      <c r="L27" s="0" t="n">
        <v>3</v>
      </c>
      <c r="M27" s="0" t="n">
        <v>70</v>
      </c>
      <c r="N27" s="0" t="n">
        <v>1</v>
      </c>
      <c r="O27" s="0" t="n">
        <v>26</v>
      </c>
      <c r="P27" s="0" t="s">
        <v>2534</v>
      </c>
      <c r="R27" s="0" t="n">
        <f aca="false">SUM(L27:O27)</f>
        <v>100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n">
        <f aca="false">IF(D28="","",1)</f>
        <v>1</v>
      </c>
      <c r="D28" s="0" t="s">
        <v>2535</v>
      </c>
      <c r="E28" s="0" t="s">
        <v>2536</v>
      </c>
      <c r="F28" s="0" t="s">
        <v>2537</v>
      </c>
      <c r="G28" s="0" t="s">
        <v>2538</v>
      </c>
      <c r="H28" s="0" t="s">
        <v>2539</v>
      </c>
      <c r="I28" s="38" t="s">
        <v>15</v>
      </c>
      <c r="J28" s="0" t="s">
        <v>15</v>
      </c>
      <c r="K28" s="0" t="s">
        <v>21</v>
      </c>
      <c r="L28" s="0" t="n">
        <v>3</v>
      </c>
      <c r="M28" s="0" t="n">
        <v>57</v>
      </c>
      <c r="N28" s="0" t="n">
        <v>24</v>
      </c>
      <c r="O28" s="0" t="n">
        <v>16</v>
      </c>
      <c r="P28" s="0" t="s">
        <v>160</v>
      </c>
      <c r="R28" s="0" t="n">
        <f aca="false">SUM(L28:O28)</f>
        <v>100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n">
        <f aca="false">IF(D29="","",1)</f>
        <v>1</v>
      </c>
      <c r="D29" s="0" t="s">
        <v>2540</v>
      </c>
      <c r="E29" s="0" t="s">
        <v>2541</v>
      </c>
      <c r="F29" s="0" t="s">
        <v>2542</v>
      </c>
      <c r="G29" s="0" t="s">
        <v>2543</v>
      </c>
      <c r="H29" s="0" t="s">
        <v>2544</v>
      </c>
      <c r="I29" s="38" t="s">
        <v>5</v>
      </c>
      <c r="J29" s="0" t="s">
        <v>5</v>
      </c>
      <c r="K29" s="0" t="s">
        <v>21</v>
      </c>
      <c r="L29" s="0" t="n">
        <v>42</v>
      </c>
      <c r="M29" s="0" t="n">
        <v>12</v>
      </c>
      <c r="N29" s="0" t="n">
        <v>42</v>
      </c>
      <c r="O29" s="0" t="n">
        <v>4</v>
      </c>
      <c r="P29" s="0" t="s">
        <v>2545</v>
      </c>
      <c r="R29" s="0" t="n">
        <f aca="false">SUM(L29:O29)</f>
        <v>100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n">
        <f aca="false">IF(D30="","",1)</f>
        <v>1</v>
      </c>
      <c r="D30" s="0" t="s">
        <v>2546</v>
      </c>
      <c r="E30" s="0" t="s">
        <v>2547</v>
      </c>
      <c r="F30" s="0" t="s">
        <v>2548</v>
      </c>
      <c r="G30" s="0" t="s">
        <v>2549</v>
      </c>
      <c r="H30" s="0" t="s">
        <v>2550</v>
      </c>
      <c r="I30" s="38" t="s">
        <v>18</v>
      </c>
      <c r="J30" s="0" t="s">
        <v>5</v>
      </c>
      <c r="K30" s="0" t="s">
        <v>18</v>
      </c>
      <c r="L30" s="0" t="n">
        <v>37</v>
      </c>
      <c r="M30" s="0" t="n">
        <v>18</v>
      </c>
      <c r="N30" s="0" t="n">
        <v>41</v>
      </c>
      <c r="O30" s="0" t="n">
        <v>4</v>
      </c>
      <c r="P30" s="0" t="s">
        <v>2551</v>
      </c>
      <c r="R30" s="0" t="n">
        <f aca="false">SUM(L30:O30)</f>
        <v>100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n">
        <f aca="false">IF(D31="","",1)</f>
        <v>1</v>
      </c>
      <c r="D31" s="0" t="s">
        <v>2552</v>
      </c>
      <c r="E31" s="0" t="s">
        <v>2553</v>
      </c>
      <c r="F31" s="0" t="s">
        <v>2554</v>
      </c>
      <c r="G31" s="0" t="s">
        <v>2555</v>
      </c>
      <c r="H31" s="0" t="s">
        <v>234</v>
      </c>
      <c r="I31" s="38" t="s">
        <v>15</v>
      </c>
      <c r="J31" s="0" t="s">
        <v>5</v>
      </c>
      <c r="K31" s="0" t="s">
        <v>15</v>
      </c>
      <c r="L31" s="0" t="n">
        <v>11</v>
      </c>
      <c r="M31" s="0" t="n">
        <v>88</v>
      </c>
      <c r="N31" s="0" t="n">
        <v>1</v>
      </c>
      <c r="O31" s="0" t="n">
        <v>0</v>
      </c>
      <c r="P31" s="0" t="s">
        <v>2556</v>
      </c>
      <c r="R31" s="0" t="n">
        <f aca="false">SUM(L31:O31)</f>
        <v>100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n">
        <f aca="false">IF(D32="","",1)</f>
        <v>1</v>
      </c>
      <c r="D32" s="0" t="s">
        <v>2557</v>
      </c>
      <c r="E32" s="0" t="s">
        <v>2558</v>
      </c>
      <c r="F32" s="0" t="s">
        <v>2559</v>
      </c>
      <c r="G32" s="0" t="s">
        <v>2560</v>
      </c>
      <c r="H32" s="0" t="s">
        <v>2561</v>
      </c>
      <c r="I32" s="38" t="s">
        <v>21</v>
      </c>
      <c r="J32" s="0" t="s">
        <v>5</v>
      </c>
      <c r="K32" s="0" t="s">
        <v>21</v>
      </c>
      <c r="L32" s="0" t="n">
        <v>8</v>
      </c>
      <c r="M32" s="0" t="n">
        <v>29</v>
      </c>
      <c r="N32" s="0" t="n">
        <v>26</v>
      </c>
      <c r="O32" s="0" t="n">
        <v>37</v>
      </c>
      <c r="P32" s="0" t="s">
        <v>2562</v>
      </c>
      <c r="R32" s="0" t="n">
        <f aca="false">SUM(L32:O32)</f>
        <v>100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n">
        <f aca="false">IF(D33="","",1)</f>
        <v>1</v>
      </c>
      <c r="D33" s="0" t="s">
        <v>2563</v>
      </c>
      <c r="E33" s="0" t="s">
        <v>2564</v>
      </c>
      <c r="F33" s="0" t="s">
        <v>2565</v>
      </c>
      <c r="G33" s="0" t="s">
        <v>2566</v>
      </c>
      <c r="H33" s="0" t="s">
        <v>2567</v>
      </c>
      <c r="I33" s="38" t="s">
        <v>15</v>
      </c>
      <c r="J33" s="0" t="s">
        <v>15</v>
      </c>
      <c r="K33" s="0" t="s">
        <v>18</v>
      </c>
      <c r="L33" s="0" t="n">
        <v>1</v>
      </c>
      <c r="M33" s="0" t="n">
        <v>82</v>
      </c>
      <c r="N33" s="0" t="n">
        <v>12</v>
      </c>
      <c r="O33" s="0" t="n">
        <v>5</v>
      </c>
      <c r="P33" s="0" t="s">
        <v>2568</v>
      </c>
      <c r="R33" s="0" t="n">
        <f aca="false">SUM(L33:O33)</f>
        <v>100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n">
        <f aca="false">IF(D34="","",1)</f>
        <v>1</v>
      </c>
      <c r="D34" s="0" t="s">
        <v>2569</v>
      </c>
      <c r="E34" s="0" t="s">
        <v>2570</v>
      </c>
      <c r="F34" s="0" t="s">
        <v>2571</v>
      </c>
      <c r="G34" s="0" t="s">
        <v>2572</v>
      </c>
      <c r="H34" s="0" t="s">
        <v>2573</v>
      </c>
      <c r="I34" s="38" t="s">
        <v>18</v>
      </c>
      <c r="J34" s="0" t="s">
        <v>18</v>
      </c>
      <c r="K34" s="0" t="s">
        <v>21</v>
      </c>
      <c r="L34" s="0" t="n">
        <v>4</v>
      </c>
      <c r="M34" s="0" t="n">
        <v>3</v>
      </c>
      <c r="N34" s="0" t="n">
        <v>88</v>
      </c>
      <c r="O34" s="0" t="n">
        <v>5</v>
      </c>
      <c r="P34" s="0" t="s">
        <v>2574</v>
      </c>
      <c r="R34" s="0" t="n">
        <f aca="false">SUM(L34:O34)</f>
        <v>100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n">
        <f aca="false">IF(D35="","",1)</f>
        <v>1</v>
      </c>
      <c r="D35" s="0" t="s">
        <v>2575</v>
      </c>
      <c r="E35" s="0" t="s">
        <v>2576</v>
      </c>
      <c r="F35" s="0" t="s">
        <v>2577</v>
      </c>
      <c r="G35" s="0" t="s">
        <v>2578</v>
      </c>
      <c r="H35" s="0" t="s">
        <v>2579</v>
      </c>
      <c r="I35" s="38" t="s">
        <v>21</v>
      </c>
      <c r="J35" s="0" t="s">
        <v>5</v>
      </c>
      <c r="K35" s="0" t="s">
        <v>21</v>
      </c>
      <c r="L35" s="0" t="n">
        <v>2</v>
      </c>
      <c r="M35" s="0" t="n">
        <v>15</v>
      </c>
      <c r="N35" s="0" t="n">
        <v>4</v>
      </c>
      <c r="O35" s="0" t="n">
        <v>79</v>
      </c>
      <c r="P35" s="0" t="s">
        <v>2580</v>
      </c>
      <c r="R35" s="0" t="n">
        <f aca="false">SUM(L35:O35)</f>
        <v>100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n">
        <f aca="false">IF(D36="","",1)</f>
        <v>1</v>
      </c>
      <c r="D36" s="0" t="s">
        <v>2581</v>
      </c>
      <c r="E36" s="0" t="s">
        <v>1018</v>
      </c>
      <c r="F36" s="0" t="s">
        <v>2582</v>
      </c>
      <c r="G36" s="0" t="s">
        <v>2583</v>
      </c>
      <c r="H36" s="0" t="s">
        <v>1016</v>
      </c>
      <c r="I36" s="38" t="s">
        <v>5</v>
      </c>
      <c r="J36" s="0" t="s">
        <v>5</v>
      </c>
      <c r="K36" s="0" t="s">
        <v>15</v>
      </c>
      <c r="L36" s="0" t="n">
        <v>49</v>
      </c>
      <c r="M36" s="0" t="n">
        <v>46</v>
      </c>
      <c r="N36" s="0" t="n">
        <v>3</v>
      </c>
      <c r="O36" s="0" t="n">
        <v>2</v>
      </c>
      <c r="P36" s="0" t="s">
        <v>2584</v>
      </c>
      <c r="R36" s="0" t="n">
        <f aca="false">SUM(L36:O36)</f>
        <v>100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str">
        <f aca="false">IF(D37="","",1)</f>
        <v/>
      </c>
      <c r="R37" s="0" t="n">
        <f aca="false">SUM(L37:O37)</f>
        <v>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str">
        <f aca="false">IF(D38="","",1)</f>
        <v/>
      </c>
      <c r="R38" s="0" t="n">
        <f aca="false">SUM(L38:O38)</f>
        <v>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str">
        <f aca="false">IF(D39="","",1)</f>
        <v/>
      </c>
      <c r="R39" s="0" t="n">
        <f aca="false">SUM(L39:O39)</f>
        <v>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str">
        <f aca="false">IF(D40="","",1)</f>
        <v/>
      </c>
      <c r="R40" s="0" t="n">
        <f aca="false">SUM(L40:O40)</f>
        <v>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str">
        <f aca="false">IF(D41="","",1)</f>
        <v/>
      </c>
      <c r="R41" s="0" t="n">
        <f aca="false">SUM(L41:O41)</f>
        <v>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str">
        <f aca="false">IF(D42="","",1)</f>
        <v/>
      </c>
      <c r="R42" s="0" t="n">
        <f aca="false">SUM(L42:O42)</f>
        <v>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str">
        <f aca="false">IF(D43="","",1)</f>
        <v/>
      </c>
      <c r="R43" s="0" t="n">
        <f aca="false">SUM(L43:O43)</f>
        <v>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str">
        <f aca="false">IF(D44="","",1)</f>
        <v/>
      </c>
      <c r="R44" s="0" t="n">
        <f aca="false">SUM(L44:O44)</f>
        <v>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str">
        <f aca="false">IF(D45="","",1)</f>
        <v/>
      </c>
      <c r="R45" s="0" t="n">
        <f aca="false">SUM(L45:O45)</f>
        <v>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29.6281189565443</v>
      </c>
      <c r="E102" s="0" t="n">
        <f aca="false">IF(D102&lt;1.001,1,IF(D102&lt;2.001,2,IF(D102&lt;3.001,3,IF(D102&lt;4.001,4,IF(D102&lt;5.001,5,IF(D102&lt;6.001,6,IF(D102&lt;7.001,7,IF(D102&lt;8.001,8,(F102)))))))))</f>
        <v>30</v>
      </c>
      <c r="F102" s="0" t="n">
        <f aca="false">IF(D102&lt;9.001,9,IF(D102&lt;10.001,10,IF(D102&lt;11.001,11,IF(D102&lt;12.001,12,IF(D102&lt;13.001,13,IF(D102&lt;14.001,14,IF(D102&lt;15.001,15,(G102))))))))</f>
        <v>30</v>
      </c>
      <c r="G102" s="0" t="n">
        <f aca="false">IF(D102&lt;16.001,16,IF(D102&lt;17.001,17,IF(D102&lt;18.001,18,IF(D102&lt;19.001,19,IF(D102&lt;20.001,20,IF(D102&lt;21.001,21,IF(D102&lt;22.001,22,(H102))))))))</f>
        <v>30</v>
      </c>
      <c r="H102" s="0" t="n">
        <f aca="false">IF(D102&lt;23.001,23,IF(D102&lt;24.001,24,IF(D102&lt;25.001,25,IF(D102&lt;26.001,26,IF(D102&lt;27.001,27,IF(D102&lt;28.001,28,IF(D102&lt;29.001,29,(I102))))))))</f>
        <v>30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What is a Paul Jones</v>
      </c>
      <c r="E104" s="0" t="str">
        <f aca="false">IF($E$102=$A$2,(E2),IF($E$102=$A$3,(E3),IF($E$102=$A$4,(E4),IF($E$102=$A$5,(E5),IF($E$102=$A$6,(E6),IF($E$102=$A$7,(E7),IF($E$102=$A$8,(E8),IF($E$102=$A$9,(E9),(E105)))))))))</f>
        <v>Knot</v>
      </c>
      <c r="F104" s="0" t="str">
        <f aca="false">IF($E$102=$A$2,(F2),IF($E$102=$A$3,(F3),IF($E$102=$A$4,(F4),IF($E$102=$A$5,(F5),IF($E$102=$A$6,(F6),IF($E$102=$A$7,(F7),IF($E$102=$A$8,(F8),IF($E$102=$A$9,(F9),(F105)))))))))</f>
        <v>Dance</v>
      </c>
      <c r="G104" s="0" t="str">
        <f aca="false">IF($E$102=$A$2,(G2),IF($E$102=$A$3,(G3),IF($E$102=$A$4,(G4),IF($E$102=$A$5,(G5),IF($E$102=$A$6,(G6),IF($E$102=$A$7,(G7),IF($E$102=$A$8,(G8),IF($E$102=$A$9,(G9),(G105)))))))))</f>
        <v>Cocktail</v>
      </c>
      <c r="H104" s="0" t="str">
        <f aca="false">IF($E$102=$A$2,(H2),IF($E$102=$A$3,(H3),IF($E$102=$A$4,(H4),IF($E$102=$A$5,(H5),IF($E$102=$A$6,(H6),IF($E$102=$A$7,(H7),IF($E$102=$A$8,(H8),IF($E$102=$A$9,(H9),(H105)))))))))</f>
        <v>Apple</v>
      </c>
      <c r="I104" s="38" t="str">
        <f aca="false">IF($E$102=$A$2,(I2),IF($E$102=$A$3,(I3),IF($E$102=$A$4,(I4),IF($E$102=$A$5,(I5),IF($E$102=$A$6,(I6),IF($E$102=$A$7,(I7),IF($E$102=$A$8,(I8),IF($E$102=$A$9,(I9),(I105)))))))))</f>
        <v>B</v>
      </c>
      <c r="J104" s="0" t="str">
        <f aca="false">IF(I104=E103,(E104),IF(I104=F103,(F104),IF(I104=G103,(G104),IF(I104=H103,(H104)))))</f>
        <v>Dance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B</v>
      </c>
      <c r="M104" s="0" t="n">
        <f aca="false">IF($E$102=$A$2,(L2),IF($E$102=$A$3,(L3),IF($E$102=$A$4,(L4),IF($E$102=$A$5,(L5),IF($E$102=$A$6,(L6),IF($E$102=$A$7,(L7),IF($E$102=$A$8,(L8),IF($E$102=$A$9,(L9),(M105)))))))))</f>
        <v>11</v>
      </c>
      <c r="N104" s="0" t="n">
        <f aca="false">IF($E$102=$A$2,(M2),IF($E$102=$A$3,(M3),IF($E$102=$A$4,(M4),IF($E$102=$A$5,(M5),IF($E$102=$A$6,(M6),IF($E$102=$A$7,(M7),IF($E$102=$A$8,(M8),IF($E$102=$A$9,(M9),(N105)))))))))</f>
        <v>88</v>
      </c>
      <c r="O104" s="0" t="n">
        <f aca="false">IF($E$102=$A$2,(N2),IF($E$102=$A$3,(N3),IF($E$102=$A$4,(N4),IF($E$102=$A$5,(N5),IF($E$102=$A$6,(N6),IF($E$102=$A$7,(N7),IF($E$102=$A$8,(N8),IF($E$102=$A$9,(N9),(O105)))))))))</f>
        <v>1</v>
      </c>
      <c r="P104" s="0" t="n">
        <f aca="false">IF($E$102=$A$2,(O2),IF($E$102=$A$3,(O3),IF($E$102=$A$4,(O4),IF($E$102=$A$5,(O5),IF($E$102=$A$6,(O6),IF($E$102=$A$7,(O7),IF($E$102=$A$8,(O8),IF($E$102=$A$9,(O9),(P105)))))))))</f>
        <v>0</v>
      </c>
      <c r="Q104" s="0" t="str">
        <f aca="false">IF($E$102=$A$2,(P2),IF($E$102=$A$3,(P3),IF($E$102=$A$4,(P4),IF($E$102=$A$5,(P5),IF($E$102=$A$6,(P6),IF($E$102=$A$7,(P7),IF($E$102=$A$8,(P8),IF($E$102=$A$9,(P9),(Q105)))))))))</f>
        <v>It’s a dance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>What is a Paul Jones</v>
      </c>
      <c r="E105" s="0" t="str">
        <f aca="false">IF($E$102=$A$10,(E10),IF($E$102=$A$11,(E11),IF($E$102=$A$12,(E12),IF($E$102=$A$13,(E13),IF($E$102=$A$14,(E14),IF($E$102=$A$15,(E15),IF($E$102=$A$16,(E16),IF($E$102=$A$17,(E17),(E106)))))))))</f>
        <v>Knot</v>
      </c>
      <c r="F105" s="0" t="str">
        <f aca="false">IF($E$102=$A$10,(F10),IF($E$102=$A$11,(F11),IF($E$102=$A$12,(F12),IF($E$102=$A$13,(F13),IF($E$102=$A$14,(F14),IF($E$102=$A$15,(F15),IF($E$102=$A$16,(F16),IF($E$102=$A$17,(F17),(F106)))))))))</f>
        <v>Dance</v>
      </c>
      <c r="G105" s="0" t="str">
        <f aca="false">IF($E$102=$A$10,(G10),IF($E$102=$A$11,(G11),IF($E$102=$A$12,(G12),IF($E$102=$A$13,(G13),IF($E$102=$A$14,(G14),IF($E$102=$A$15,(G15),IF($E$102=$A$16,(G16),IF($E$102=$A$17,(G17),(G106)))))))))</f>
        <v>Cocktail</v>
      </c>
      <c r="H105" s="0" t="str">
        <f aca="false">IF($E$102=$A$10,(H10),IF($E$102=$A$11,(H11),IF($E$102=$A$12,(H12),IF($E$102=$A$13,(H13),IF($E$102=$A$14,(H14),IF($E$102=$A$15,(H15),IF($E$102=$A$16,(H16),IF($E$102=$A$17,(H17),(H106)))))))))</f>
        <v>Apple</v>
      </c>
      <c r="I105" s="38" t="str">
        <f aca="false">IF($E$102=$A$10,(I10),IF($E$102=$A$11,(I11),IF($E$102=$A$12,(I12),IF($E$102=$A$13,(I13),IF($E$102=$A$14,(I14),IF($E$102=$A$15,(I15),IF($E$102=$A$16,(I16),IF($E$102=$A$17,(I17),(I106)))))))))</f>
        <v>B</v>
      </c>
      <c r="K105" s="0" t="str">
        <f aca="false">IF($E$102=$A$10,(J10),IF($E$102=$A$11,(J11),IF($E$102=$A$12,(J12),IF($E$102=$A$13,(J13),IF($E$102=$A$14,(J14),IF($E$102=$A$15,(J15),IF($E$102=$A$16,(J16),IF($E$102=$A$17,(J17),(K106)))))))))</f>
        <v>A</v>
      </c>
      <c r="L105" s="0" t="str">
        <f aca="false">IF($E$102=$A$10,(K10),IF($E$102=$A$11,(K11),IF($E$102=$A$12,(K12),IF($E$102=$A$13,(K13),IF($E$102=$A$14,(K14),IF($E$102=$A$15,(K15),IF($E$102=$A$16,(K16),IF($E$102=$A$17,(K17),(L106)))))))))</f>
        <v>B</v>
      </c>
      <c r="M105" s="0" t="n">
        <f aca="false">IF($E$102=$A$10,(L10),IF($E$102=$A$11,(L11),IF($E$102=$A$12,(L12),IF($E$102=$A$13,(L13),IF($E$102=$A$14,(L14),IF($E$102=$A$15,(L15),IF($E$102=$A$16,(L16),IF($E$102=$A$17,(L17),(M106)))))))))</f>
        <v>11</v>
      </c>
      <c r="N105" s="0" t="n">
        <f aca="false">IF($E$102=$A$10,(M10),IF($E$102=$A$11,(M11),IF($E$102=$A$12,(M12),IF($E$102=$A$13,(M13),IF($E$102=$A$14,(M14),IF($E$102=$A$15,(M15),IF($E$102=$A$16,(M16),IF($E$102=$A$17,(M17),(N106)))))))))</f>
        <v>88</v>
      </c>
      <c r="O105" s="0" t="n">
        <f aca="false">IF($E$102=$A$10,(N10),IF($E$102=$A$11,(N11),IF($E$102=$A$12,(N12),IF($E$102=$A$13,(N13),IF($E$102=$A$14,(N14),IF($E$102=$A$15,(N15),IF($E$102=$A$16,(N16),IF($E$102=$A$17,(N17),(O106)))))))))</f>
        <v>1</v>
      </c>
      <c r="P105" s="0" t="n">
        <f aca="false">IF($E$102=$A$10,(O10),IF($E$102=$A$11,(O11),IF($E$102=$A$12,(O12),IF($E$102=$A$13,(O13),IF($E$102=$A$14,(O14),IF($E$102=$A$15,(O15),IF($E$102=$A$16,(O16),IF($E$102=$A$17,(O17),(P106)))))))))</f>
        <v>0</v>
      </c>
      <c r="Q105" s="0" t="str">
        <f aca="false">IF($E$102=$A$10,(P10),IF($E$102=$A$11,(P11),IF($E$102=$A$12,(P12),IF($E$102=$A$13,(P13),IF($E$102=$A$14,(P14),IF($E$102=$A$15,(P15),IF($E$102=$A$16,(P16),IF($E$102=$A$17,(P17),(Q106)))))))))</f>
        <v>It’s a dance</v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>What is a Paul Jones</v>
      </c>
      <c r="E106" s="0" t="str">
        <f aca="false">IF($E$102=$A$18,(E18),IF($E$102=$A$19,(E19),IF($E$102=$A$20,(E20),IF($E$102=$A$21,(E21),IF($E$102=$A$22,(E22),IF($E$102=$A$23,(E23),IF($E$102=$A$24,(E24),IF($E$102=$A$25,(E25),(E107)))))))))</f>
        <v>Knot</v>
      </c>
      <c r="F106" s="0" t="str">
        <f aca="false">IF($E$102=$A$18,(F18),IF($E$102=$A$19,(F19),IF($E$102=$A$20,(F20),IF($E$102=$A$21,(F21),IF($E$102=$A$22,(F22),IF($E$102=$A$23,(F23),IF($E$102=$A$24,(F24),IF($E$102=$A$25,(F25),(F107)))))))))</f>
        <v>Dance</v>
      </c>
      <c r="G106" s="0" t="str">
        <f aca="false">IF($E$102=$A$18,(G18),IF($E$102=$A$19,(G19),IF($E$102=$A$20,(G20),IF($E$102=$A$21,(G21),IF($E$102=$A$22,(G22),IF($E$102=$A$23,(G23),IF($E$102=$A$24,(G24),IF($E$102=$A$25,(G25),(G107)))))))))</f>
        <v>Cocktail</v>
      </c>
      <c r="H106" s="0" t="str">
        <f aca="false">IF($E$102=$A$18,(H18),IF($E$102=$A$19,(H19),IF($E$102=$A$20,(H20),IF($E$102=$A$21,(H21),IF($E$102=$A$22,(H22),IF($E$102=$A$23,(H23),IF($E$102=$A$24,(H24),IF($E$102=$A$25,(H25),(H107)))))))))</f>
        <v>Apple</v>
      </c>
      <c r="I106" s="38" t="str">
        <f aca="false">IF($E$102=$A$18,(I18),IF($E$102=$A$19,(I19),IF($E$102=$A$20,(I20),IF($E$102=$A$21,(I21),IF($E$102=$A$22,(I22),IF($E$102=$A$23,(I23),IF($E$102=$A$24,(I24),IF($E$102=$A$25,(I25),(I107)))))))))</f>
        <v>B</v>
      </c>
      <c r="K106" s="0" t="str">
        <f aca="false">IF($E$102=$A$18,(J18),IF($E$102=$A$19,(J19),IF($E$102=$A$20,(J20),IF($E$102=$A$21,(J21),IF($E$102=$A$22,(J22),IF($E$102=$A$23,(J23),IF($E$102=$A$24,(J24),IF($E$102=$A$25,(J25),(K107)))))))))</f>
        <v>A</v>
      </c>
      <c r="L106" s="0" t="str">
        <f aca="false">IF($E$102=$A$18,(K18),IF($E$102=$A$19,(K19),IF($E$102=$A$20,(K20),IF($E$102=$A$21,(K21),IF($E$102=$A$22,(K22),IF($E$102=$A$23,(K23),IF($E$102=$A$24,(K24),IF($E$102=$A$25,(K25),(L107)))))))))</f>
        <v>B</v>
      </c>
      <c r="M106" s="0" t="n">
        <f aca="false">IF($E$102=$A$18,(L18),IF($E$102=$A$19,(L19),IF($E$102=$A$20,(L20),IF($E$102=$A$21,(L21),IF($E$102=$A$22,(L22),IF($E$102=$A$23,(L23),IF($E$102=$A$24,(L24),IF($E$102=$A$25,(L25),(M107)))))))))</f>
        <v>11</v>
      </c>
      <c r="N106" s="0" t="n">
        <f aca="false">IF($E$102=$A$18,(M18),IF($E$102=$A$19,(M19),IF($E$102=$A$20,(M20),IF($E$102=$A$21,(M21),IF($E$102=$A$22,(M22),IF($E$102=$A$23,(M23),IF($E$102=$A$24,(M24),IF($E$102=$A$25,(M25),(N107)))))))))</f>
        <v>88</v>
      </c>
      <c r="O106" s="0" t="n">
        <f aca="false">IF($E$102=$A$18,(N18),IF($E$102=$A$19,(N19),IF($E$102=$A$20,(N20),IF($E$102=$A$21,(N21),IF($E$102=$A$22,(N22),IF($E$102=$A$23,(N23),IF($E$102=$A$24,(N24),IF($E$102=$A$25,(N25),(O107)))))))))</f>
        <v>1</v>
      </c>
      <c r="P106" s="0" t="n">
        <f aca="false">IF($E$102=$A$18,(O18),IF($E$102=$A$19,(O19),IF($E$102=$A$20,(O20),IF($E$102=$A$21,(O21),IF($E$102=$A$22,(O22),IF($E$102=$A$23,(O23),IF($E$102=$A$24,(O24),IF($E$102=$A$25,(O25),(P107)))))))))</f>
        <v>0</v>
      </c>
      <c r="Q106" s="0" t="str">
        <f aca="false">IF($E$102=$A$18,(P18),IF($E$102=$A$19,(P19),IF($E$102=$A$20,(P20),IF($E$102=$A$21,(P21),IF($E$102=$A$22,(P22),IF($E$102=$A$23,(P23),IF($E$102=$A$24,(P24),IF($E$102=$A$25,(P25),(Q107)))))))))</f>
        <v>It’s a dance</v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>What is a Paul Jones</v>
      </c>
      <c r="E107" s="0" t="str">
        <f aca="false">IF($E$102=$A$26,(E26),IF($E$102=$A$27,(E27),IF($E$102=$A$28,(E28),IF($E$102=$A$29,(E29),IF($E$102=$A$30,(E30),IF($E$102=$A$31,(E31),IF($E$102=$A$32,(E32),IF($E$102=$A$33,(E33),(E108)))))))))</f>
        <v>Knot</v>
      </c>
      <c r="F107" s="0" t="str">
        <f aca="false">IF($E$102=$A$26,(F26),IF($E$102=$A$27,(F27),IF($E$102=$A$28,(F28),IF($E$102=$A$29,(F29),IF($E$102=$A$30,(F30),IF($E$102=$A$31,(F31),IF($E$102=$A$32,(F32),IF($E$102=$A$33,(F33),(F108)))))))))</f>
        <v>Dance</v>
      </c>
      <c r="G107" s="0" t="str">
        <f aca="false">IF($E$102=$A$26,(G26),IF($E$102=$A$27,(G27),IF($E$102=$A$28,(G28),IF($E$102=$A$29,(G29),IF($E$102=$A$30,(G30),IF($E$102=$A$31,(G31),IF($E$102=$A$32,(G32),IF($E$102=$A$33,(G33),(G108)))))))))</f>
        <v>Cocktail</v>
      </c>
      <c r="H107" s="0" t="str">
        <f aca="false">IF($E$102=$A$26,(H26),IF($E$102=$A$27,(H27),IF($E$102=$A$28,(H28),IF($E$102=$A$29,(H29),IF($E$102=$A$30,(H30),IF($E$102=$A$31,(H31),IF($E$102=$A$32,(H32),IF($E$102=$A$33,(H33),(H108)))))))))</f>
        <v>Apple</v>
      </c>
      <c r="I107" s="38" t="str">
        <f aca="false">IF($E$102=$A$26,(I26),IF($E$102=$A$27,(I27),IF($E$102=$A$28,(I28),IF($E$102=$A$29,(I29),IF($E$102=$A$30,(I30),IF($E$102=$A$31,(I31),IF($E$102=$A$32,(I32),IF($E$102=$A$33,(I33),(I108)))))))))</f>
        <v>B</v>
      </c>
      <c r="K107" s="0" t="str">
        <f aca="false">IF($E$102=$A$26,(J26),IF($E$102=$A$27,(J27),IF($E$102=$A$28,(J28),IF($E$102=$A$29,(J29),IF($E$102=$A$30,(J30),IF($E$102=$A$31,(J31),IF($E$102=$A$32,(J32),IF($E$102=$A$33,(J33),(K108)))))))))</f>
        <v>A</v>
      </c>
      <c r="L107" s="0" t="str">
        <f aca="false">IF($E$102=$A$26,(K26),IF($E$102=$A$27,(K27),IF($E$102=$A$28,(K28),IF($E$102=$A$29,(K29),IF($E$102=$A$30,(K30),IF($E$102=$A$31,(K31),IF($E$102=$A$32,(K32),IF($E$102=$A$33,(K33),(L108)))))))))</f>
        <v>B</v>
      </c>
      <c r="M107" s="0" t="n">
        <f aca="false">IF($E$102=$A$26,(L26),IF($E$102=$A$27,(L27),IF($E$102=$A$28,(L28),IF($E$102=$A$29,(L29),IF($E$102=$A$30,(L30),IF($E$102=$A$31,(L31),IF($E$102=$A$32,(L32),IF($E$102=$A$33,(L33),(M108)))))))))</f>
        <v>11</v>
      </c>
      <c r="N107" s="0" t="n">
        <f aca="false">IF($E$102=$A$26,(M26),IF($E$102=$A$27,(M27),IF($E$102=$A$28,(M28),IF($E$102=$A$29,(M29),IF($E$102=$A$30,(M30),IF($E$102=$A$31,(M31),IF($E$102=$A$32,(M32),IF($E$102=$A$33,(M33),(N108)))))))))</f>
        <v>88</v>
      </c>
      <c r="O107" s="0" t="n">
        <f aca="false">IF($E$102=$A$26,(N26),IF($E$102=$A$27,(N27),IF($E$102=$A$28,(N28),IF($E$102=$A$29,(N29),IF($E$102=$A$30,(N30),IF($E$102=$A$31,(N31),IF($E$102=$A$32,(N32),IF($E$102=$A$33,(N33),(O108)))))))))</f>
        <v>1</v>
      </c>
      <c r="P107" s="0" t="n">
        <f aca="false">IF($E$102=$A$26,(O26),IF($E$102=$A$27,(O27),IF($E$102=$A$28,(O28),IF($E$102=$A$29,(O29),IF($E$102=$A$30,(O30),IF($E$102=$A$31,(O31),IF($E$102=$A$32,(O32),IF($E$102=$A$33,(O33),(P108)))))))))</f>
        <v>0</v>
      </c>
      <c r="Q107" s="0" t="str">
        <f aca="false">IF($E$102=$A$26,(P26),IF($E$102=$A$27,(P27),IF($E$102=$A$28,(P28),IF($E$102=$A$29,(P29),IF($E$102=$A$30,(P30),IF($E$102=$A$31,(P31),IF($E$102=$A$32,(P32),IF($E$102=$A$33,(P33),(Q108)))))))))</f>
        <v>It’s a dance</v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s">
        <v>2585</v>
      </c>
      <c r="B1" s="0" t="n">
        <v>0</v>
      </c>
      <c r="C1" s="0" t="n">
        <f aca="false">SUM(C2:C101)</f>
        <v>18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2586</v>
      </c>
      <c r="E2" s="0" t="s">
        <v>2587</v>
      </c>
      <c r="F2" s="0" t="s">
        <v>2588</v>
      </c>
      <c r="G2" s="0" t="s">
        <v>2589</v>
      </c>
      <c r="H2" s="0" t="s">
        <v>2590</v>
      </c>
      <c r="I2" s="38" t="s">
        <v>5</v>
      </c>
      <c r="J2" s="0" t="s">
        <v>5</v>
      </c>
      <c r="K2" s="0" t="s">
        <v>18</v>
      </c>
      <c r="L2" s="0" t="n">
        <v>47</v>
      </c>
      <c r="M2" s="0" t="n">
        <v>1</v>
      </c>
      <c r="N2" s="0" t="n">
        <v>42</v>
      </c>
      <c r="O2" s="0" t="n">
        <v>10</v>
      </c>
      <c r="P2" s="0" t="s">
        <v>2591</v>
      </c>
      <c r="Q2" s="0" t="n">
        <f aca="false">SUM(L2:O2)</f>
        <v>100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2592</v>
      </c>
      <c r="E3" s="0" t="s">
        <v>2593</v>
      </c>
      <c r="F3" s="0" t="s">
        <v>2594</v>
      </c>
      <c r="G3" s="0" t="s">
        <v>2595</v>
      </c>
      <c r="H3" s="0" t="s">
        <v>2596</v>
      </c>
      <c r="I3" s="38" t="s">
        <v>15</v>
      </c>
      <c r="J3" s="0" t="s">
        <v>5</v>
      </c>
      <c r="K3" s="0" t="s">
        <v>15</v>
      </c>
      <c r="L3" s="0" t="n">
        <v>42</v>
      </c>
      <c r="M3" s="0" t="n">
        <v>51</v>
      </c>
      <c r="N3" s="0" t="n">
        <v>5</v>
      </c>
      <c r="O3" s="0" t="n">
        <v>2</v>
      </c>
      <c r="P3" s="0" t="s">
        <v>2597</v>
      </c>
      <c r="Q3" s="0" t="n">
        <f aca="false">SUM(L3:O3)</f>
        <v>100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2598</v>
      </c>
      <c r="E4" s="0" t="s">
        <v>2599</v>
      </c>
      <c r="F4" s="0" t="s">
        <v>2600</v>
      </c>
      <c r="G4" s="0" t="s">
        <v>2601</v>
      </c>
      <c r="H4" s="0" t="s">
        <v>1099</v>
      </c>
      <c r="I4" s="38" t="s">
        <v>5</v>
      </c>
      <c r="J4" s="0" t="s">
        <v>5</v>
      </c>
      <c r="K4" s="0" t="s">
        <v>21</v>
      </c>
      <c r="L4" s="0" t="n">
        <v>88</v>
      </c>
      <c r="M4" s="0" t="n">
        <v>3</v>
      </c>
      <c r="N4" s="0" t="n">
        <v>2</v>
      </c>
      <c r="O4" s="0" t="n">
        <v>7</v>
      </c>
      <c r="P4" s="0" t="s">
        <v>2602</v>
      </c>
      <c r="Q4" s="0" t="n">
        <f aca="false">SUM(L4:O4)</f>
        <v>100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2603</v>
      </c>
      <c r="E5" s="0" t="s">
        <v>1845</v>
      </c>
      <c r="F5" s="0" t="s">
        <v>2604</v>
      </c>
      <c r="G5" s="0" t="s">
        <v>972</v>
      </c>
      <c r="H5" s="0" t="s">
        <v>1455</v>
      </c>
      <c r="I5" s="38" t="s">
        <v>21</v>
      </c>
      <c r="J5" s="0" t="s">
        <v>18</v>
      </c>
      <c r="K5" s="0" t="s">
        <v>21</v>
      </c>
      <c r="L5" s="0" t="n">
        <v>1</v>
      </c>
      <c r="M5" s="0" t="n">
        <v>4</v>
      </c>
      <c r="N5" s="0" t="n">
        <v>31</v>
      </c>
      <c r="O5" s="0" t="n">
        <v>64</v>
      </c>
      <c r="P5" s="0" t="s">
        <v>2605</v>
      </c>
      <c r="Q5" s="0" t="n">
        <f aca="false">SUM(L5:O5)</f>
        <v>100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2606</v>
      </c>
      <c r="E6" s="0" t="s">
        <v>2607</v>
      </c>
      <c r="F6" s="0" t="s">
        <v>2608</v>
      </c>
      <c r="G6" s="0" t="s">
        <v>2609</v>
      </c>
      <c r="H6" s="0" t="s">
        <v>2610</v>
      </c>
      <c r="I6" s="38" t="s">
        <v>21</v>
      </c>
      <c r="J6" s="0" t="s">
        <v>5</v>
      </c>
      <c r="K6" s="0" t="s">
        <v>21</v>
      </c>
      <c r="L6" s="0" t="n">
        <v>43</v>
      </c>
      <c r="M6" s="0" t="n">
        <v>3</v>
      </c>
      <c r="N6" s="0" t="n">
        <v>2</v>
      </c>
      <c r="O6" s="0" t="n">
        <v>52</v>
      </c>
      <c r="P6" s="0" t="s">
        <v>2611</v>
      </c>
      <c r="Q6" s="0" t="n">
        <f aca="false">SUM(L6:O6)</f>
        <v>100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2612</v>
      </c>
      <c r="E7" s="0" t="s">
        <v>1638</v>
      </c>
      <c r="F7" s="0" t="s">
        <v>1639</v>
      </c>
      <c r="G7" s="0" t="s">
        <v>1640</v>
      </c>
      <c r="H7" s="0" t="s">
        <v>1641</v>
      </c>
      <c r="I7" s="38" t="s">
        <v>21</v>
      </c>
      <c r="J7" s="0" t="s">
        <v>18</v>
      </c>
      <c r="K7" s="0" t="s">
        <v>21</v>
      </c>
      <c r="L7" s="0" t="n">
        <v>18</v>
      </c>
      <c r="M7" s="0" t="n">
        <v>3</v>
      </c>
      <c r="N7" s="0" t="n">
        <v>38</v>
      </c>
      <c r="O7" s="0" t="n">
        <v>41</v>
      </c>
      <c r="P7" s="0" t="s">
        <v>1418</v>
      </c>
      <c r="Q7" s="0" t="n">
        <f aca="false">SUM(L7:O7)</f>
        <v>100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2613</v>
      </c>
      <c r="E8" s="0" t="s">
        <v>119</v>
      </c>
      <c r="F8" s="0" t="s">
        <v>103</v>
      </c>
      <c r="G8" s="0" t="s">
        <v>153</v>
      </c>
      <c r="H8" s="0" t="s">
        <v>101</v>
      </c>
      <c r="I8" s="38" t="s">
        <v>5</v>
      </c>
      <c r="J8" s="0" t="s">
        <v>5</v>
      </c>
      <c r="K8" s="0" t="s">
        <v>21</v>
      </c>
      <c r="L8" s="0" t="n">
        <v>39</v>
      </c>
      <c r="M8" s="0" t="n">
        <v>18</v>
      </c>
      <c r="N8" s="0" t="n">
        <v>18</v>
      </c>
      <c r="O8" s="0" t="n">
        <v>25</v>
      </c>
      <c r="P8" s="0" t="s">
        <v>2614</v>
      </c>
      <c r="Q8" s="0" t="n">
        <f aca="false">SUM(L8:O8)</f>
        <v>100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2615</v>
      </c>
      <c r="E9" s="0" t="s">
        <v>2616</v>
      </c>
      <c r="F9" s="0" t="s">
        <v>2617</v>
      </c>
      <c r="G9" s="0" t="s">
        <v>2618</v>
      </c>
      <c r="H9" s="0" t="s">
        <v>2619</v>
      </c>
      <c r="I9" s="38" t="s">
        <v>5</v>
      </c>
      <c r="J9" s="0" t="s">
        <v>5</v>
      </c>
      <c r="K9" s="0" t="s">
        <v>18</v>
      </c>
      <c r="L9" s="0" t="n">
        <v>26</v>
      </c>
      <c r="M9" s="0" t="n">
        <v>25</v>
      </c>
      <c r="N9" s="0" t="n">
        <v>26</v>
      </c>
      <c r="O9" s="0" t="n">
        <v>23</v>
      </c>
      <c r="P9" s="0" t="s">
        <v>2620</v>
      </c>
      <c r="Q9" s="0" t="n">
        <f aca="false">SUM(L9:O9)</f>
        <v>100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2621</v>
      </c>
      <c r="E10" s="0" t="s">
        <v>2622</v>
      </c>
      <c r="F10" s="0" t="s">
        <v>2623</v>
      </c>
      <c r="G10" s="0" t="s">
        <v>2624</v>
      </c>
      <c r="H10" s="0" t="s">
        <v>2625</v>
      </c>
      <c r="I10" s="38" t="s">
        <v>18</v>
      </c>
      <c r="J10" s="0" t="s">
        <v>15</v>
      </c>
      <c r="K10" s="0" t="s">
        <v>18</v>
      </c>
      <c r="L10" s="0" t="n">
        <v>10</v>
      </c>
      <c r="M10" s="0" t="n">
        <v>34</v>
      </c>
      <c r="N10" s="0" t="n">
        <v>35</v>
      </c>
      <c r="O10" s="0" t="n">
        <v>21</v>
      </c>
      <c r="P10" s="0" t="s">
        <v>2626</v>
      </c>
      <c r="Q10" s="0" t="n">
        <f aca="false">SUM(L10:O10)</f>
        <v>100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2627</v>
      </c>
      <c r="E11" s="0" t="s">
        <v>2628</v>
      </c>
      <c r="F11" s="0" t="s">
        <v>2629</v>
      </c>
      <c r="G11" s="0" t="s">
        <v>2630</v>
      </c>
      <c r="H11" s="0" t="s">
        <v>2631</v>
      </c>
      <c r="I11" s="38" t="s">
        <v>5</v>
      </c>
      <c r="J11" s="0" t="s">
        <v>5</v>
      </c>
      <c r="K11" s="0" t="s">
        <v>21</v>
      </c>
      <c r="L11" s="0" t="n">
        <v>49</v>
      </c>
      <c r="M11" s="0" t="n">
        <v>42</v>
      </c>
      <c r="N11" s="0" t="n">
        <v>5</v>
      </c>
      <c r="O11" s="0" t="n">
        <v>4</v>
      </c>
      <c r="P11" s="0" t="s">
        <v>160</v>
      </c>
      <c r="Q11" s="0" t="n">
        <f aca="false">SUM(L11:O11)</f>
        <v>100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2632</v>
      </c>
      <c r="E12" s="0" t="s">
        <v>2633</v>
      </c>
      <c r="F12" s="0" t="s">
        <v>2634</v>
      </c>
      <c r="G12" s="0" t="s">
        <v>2635</v>
      </c>
      <c r="H12" s="0" t="s">
        <v>2636</v>
      </c>
      <c r="I12" s="38" t="s">
        <v>21</v>
      </c>
      <c r="J12" s="0" t="s">
        <v>18</v>
      </c>
      <c r="K12" s="0" t="s">
        <v>21</v>
      </c>
      <c r="L12" s="0" t="n">
        <v>23</v>
      </c>
      <c r="M12" s="0" t="n">
        <v>22</v>
      </c>
      <c r="N12" s="0" t="n">
        <v>29</v>
      </c>
      <c r="O12" s="0" t="n">
        <v>26</v>
      </c>
      <c r="P12" s="0" t="s">
        <v>2637</v>
      </c>
      <c r="Q12" s="0" t="n">
        <f aca="false">SUM(L12:O12)</f>
        <v>100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2638</v>
      </c>
      <c r="E13" s="0" t="s">
        <v>2639</v>
      </c>
      <c r="F13" s="0" t="s">
        <v>2640</v>
      </c>
      <c r="G13" s="0" t="s">
        <v>2641</v>
      </c>
      <c r="H13" s="0" t="s">
        <v>2642</v>
      </c>
      <c r="I13" s="38" t="s">
        <v>15</v>
      </c>
      <c r="J13" s="0" t="s">
        <v>15</v>
      </c>
      <c r="K13" s="0" t="s">
        <v>18</v>
      </c>
      <c r="L13" s="0" t="n">
        <v>27</v>
      </c>
      <c r="M13" s="0" t="n">
        <v>55</v>
      </c>
      <c r="N13" s="0" t="n">
        <v>8</v>
      </c>
      <c r="O13" s="0" t="n">
        <v>10</v>
      </c>
      <c r="P13" s="0" t="s">
        <v>2643</v>
      </c>
      <c r="Q13" s="0" t="n">
        <f aca="false">SUM(L13:O13)</f>
        <v>100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2644</v>
      </c>
      <c r="E14" s="0" t="s">
        <v>2645</v>
      </c>
      <c r="F14" s="0" t="s">
        <v>2646</v>
      </c>
      <c r="G14" s="0" t="s">
        <v>2647</v>
      </c>
      <c r="H14" s="0" t="s">
        <v>2648</v>
      </c>
      <c r="I14" s="38" t="s">
        <v>18</v>
      </c>
      <c r="J14" s="0" t="s">
        <v>18</v>
      </c>
      <c r="K14" s="0" t="s">
        <v>21</v>
      </c>
      <c r="L14" s="0" t="n">
        <v>9</v>
      </c>
      <c r="M14" s="0" t="n">
        <v>5</v>
      </c>
      <c r="N14" s="0" t="n">
        <v>49</v>
      </c>
      <c r="O14" s="0" t="n">
        <v>37</v>
      </c>
      <c r="P14" s="0" t="s">
        <v>2649</v>
      </c>
      <c r="Q14" s="0" t="n">
        <f aca="false">SUM(L14:O14)</f>
        <v>100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156</v>
      </c>
      <c r="E15" s="0" t="s">
        <v>157</v>
      </c>
      <c r="F15" s="0" t="s">
        <v>158</v>
      </c>
      <c r="G15" s="0" t="s">
        <v>116</v>
      </c>
      <c r="H15" s="0" t="s">
        <v>159</v>
      </c>
      <c r="I15" s="38" t="s">
        <v>5</v>
      </c>
      <c r="J15" s="0" t="s">
        <v>5</v>
      </c>
      <c r="K15" s="0" t="s">
        <v>15</v>
      </c>
      <c r="L15" s="0" t="n">
        <v>42</v>
      </c>
      <c r="M15" s="0" t="n">
        <v>47</v>
      </c>
      <c r="N15" s="0" t="n">
        <v>10</v>
      </c>
      <c r="O15" s="0" t="n">
        <v>1</v>
      </c>
      <c r="P15" s="0" t="s">
        <v>160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2650</v>
      </c>
      <c r="E16" s="0" t="s">
        <v>2651</v>
      </c>
      <c r="F16" s="0" t="s">
        <v>2652</v>
      </c>
      <c r="G16" s="0" t="s">
        <v>2653</v>
      </c>
      <c r="H16" s="0" t="s">
        <v>2654</v>
      </c>
      <c r="I16" s="38" t="s">
        <v>15</v>
      </c>
      <c r="J16" s="0" t="s">
        <v>5</v>
      </c>
      <c r="K16" s="0" t="s">
        <v>15</v>
      </c>
      <c r="L16" s="0" t="n">
        <v>27</v>
      </c>
      <c r="M16" s="0" t="n">
        <v>51</v>
      </c>
      <c r="N16" s="0" t="n">
        <v>20</v>
      </c>
      <c r="O16" s="0" t="n">
        <v>2</v>
      </c>
      <c r="P16" s="0" t="s">
        <v>2655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2656</v>
      </c>
      <c r="E17" s="0" t="s">
        <v>2657</v>
      </c>
      <c r="F17" s="0" t="s">
        <v>2658</v>
      </c>
      <c r="G17" s="0" t="s">
        <v>2659</v>
      </c>
      <c r="H17" s="0" t="s">
        <v>1638</v>
      </c>
      <c r="I17" s="38" t="s">
        <v>21</v>
      </c>
      <c r="J17" s="0" t="s">
        <v>18</v>
      </c>
      <c r="K17" s="0" t="s">
        <v>21</v>
      </c>
      <c r="L17" s="0" t="n">
        <v>13</v>
      </c>
      <c r="M17" s="0" t="n">
        <v>34</v>
      </c>
      <c r="N17" s="0" t="n">
        <v>25</v>
      </c>
      <c r="O17" s="0" t="n">
        <v>28</v>
      </c>
      <c r="P17" s="0" t="s">
        <v>2660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2661</v>
      </c>
      <c r="E18" s="0" t="s">
        <v>2647</v>
      </c>
      <c r="F18" s="0" t="s">
        <v>2373</v>
      </c>
      <c r="G18" s="0" t="s">
        <v>2662</v>
      </c>
      <c r="H18" s="0" t="s">
        <v>2663</v>
      </c>
      <c r="I18" s="38" t="s">
        <v>15</v>
      </c>
      <c r="J18" s="0" t="s">
        <v>5</v>
      </c>
      <c r="K18" s="0" t="s">
        <v>15</v>
      </c>
      <c r="L18" s="0" t="n">
        <v>27</v>
      </c>
      <c r="M18" s="0" t="n">
        <v>28</v>
      </c>
      <c r="N18" s="0" t="n">
        <v>15</v>
      </c>
      <c r="O18" s="0" t="n">
        <v>30</v>
      </c>
      <c r="P18" s="0" t="s">
        <v>2664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2665</v>
      </c>
      <c r="E19" s="0" t="s">
        <v>2659</v>
      </c>
      <c r="F19" s="0" t="s">
        <v>2666</v>
      </c>
      <c r="G19" s="0" t="s">
        <v>2667</v>
      </c>
      <c r="H19" s="0" t="s">
        <v>1856</v>
      </c>
      <c r="I19" s="38" t="s">
        <v>18</v>
      </c>
      <c r="J19" s="0" t="s">
        <v>18</v>
      </c>
      <c r="K19" s="0" t="s">
        <v>21</v>
      </c>
      <c r="L19" s="0" t="n">
        <v>42</v>
      </c>
      <c r="M19" s="0" t="n">
        <v>7</v>
      </c>
      <c r="N19" s="0" t="n">
        <v>47</v>
      </c>
      <c r="O19" s="0" t="n">
        <v>4</v>
      </c>
      <c r="P19" s="0" t="s">
        <v>2668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str">
        <f aca="false">IF(D20="","",1)</f>
        <v/>
      </c>
      <c r="R20" s="0" t="n">
        <f aca="false">SUM(L20:O20)</f>
        <v>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str">
        <f aca="false">IF(D21="","",1)</f>
        <v/>
      </c>
      <c r="R21" s="0" t="n">
        <f aca="false">SUM(L21:O21)</f>
        <v>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str">
        <f aca="false">IF(D22="","",1)</f>
        <v/>
      </c>
      <c r="R22" s="0" t="n">
        <f aca="false">SUM(L22:O22)</f>
        <v>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str">
        <f aca="false">IF(D23="","",1)</f>
        <v/>
      </c>
      <c r="R23" s="0" t="n">
        <f aca="false">SUM(L23:O23)</f>
        <v>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str">
        <f aca="false">IF(D24="","",1)</f>
        <v/>
      </c>
      <c r="R24" s="0" t="n">
        <f aca="false">SUM(L24:O24)</f>
        <v>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str">
        <f aca="false">IF(D25="","",1)</f>
        <v/>
      </c>
      <c r="R25" s="0" t="n">
        <f aca="false">SUM(L25:O25)</f>
        <v>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str">
        <f aca="false">IF(D26="","",1)</f>
        <v/>
      </c>
      <c r="R26" s="0" t="n">
        <f aca="false">SUM(L26:O26)</f>
        <v>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str">
        <f aca="false">IF(D27="","",1)</f>
        <v/>
      </c>
      <c r="R27" s="0" t="n">
        <f aca="false">SUM(L27:O27)</f>
        <v>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str">
        <f aca="false">IF(D28="","",1)</f>
        <v/>
      </c>
      <c r="R28" s="0" t="n">
        <f aca="false">SUM(L28:O28)</f>
        <v>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str">
        <f aca="false">IF(D29="","",1)</f>
        <v/>
      </c>
      <c r="R29" s="0" t="n">
        <f aca="false">SUM(L29:O29)</f>
        <v>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str">
        <f aca="false">IF(D30="","",1)</f>
        <v/>
      </c>
      <c r="R30" s="0" t="n">
        <f aca="false">SUM(L30:O30)</f>
        <v>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str">
        <f aca="false">IF(D31="","",1)</f>
        <v/>
      </c>
      <c r="R31" s="0" t="n">
        <f aca="false">SUM(L31:O31)</f>
        <v>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str">
        <f aca="false">IF(D32="","",1)</f>
        <v/>
      </c>
      <c r="R32" s="0" t="n">
        <f aca="false">SUM(L32:O32)</f>
        <v>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str">
        <f aca="false">IF(D33="","",1)</f>
        <v/>
      </c>
      <c r="R33" s="0" t="n">
        <f aca="false">SUM(L33:O33)</f>
        <v>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str">
        <f aca="false">IF(D34="","",1)</f>
        <v/>
      </c>
      <c r="R34" s="0" t="n">
        <f aca="false">SUM(L34:O34)</f>
        <v>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str">
        <f aca="false">IF(D35="","",1)</f>
        <v/>
      </c>
      <c r="R35" s="0" t="n">
        <f aca="false">SUM(L35:O35)</f>
        <v>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str">
        <f aca="false">IF(D36="","",1)</f>
        <v/>
      </c>
      <c r="R36" s="0" t="n">
        <f aca="false">SUM(L36:O36)</f>
        <v>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str">
        <f aca="false">IF(D37="","",1)</f>
        <v/>
      </c>
      <c r="R37" s="0" t="n">
        <f aca="false">SUM(L37:O37)</f>
        <v>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str">
        <f aca="false">IF(D38="","",1)</f>
        <v/>
      </c>
      <c r="R38" s="0" t="n">
        <f aca="false">SUM(L38:O38)</f>
        <v>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str">
        <f aca="false">IF(D39="","",1)</f>
        <v/>
      </c>
      <c r="R39" s="0" t="n">
        <f aca="false">SUM(L39:O39)</f>
        <v>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str">
        <f aca="false">IF(D40="","",1)</f>
        <v/>
      </c>
      <c r="R40" s="0" t="n">
        <f aca="false">SUM(L40:O40)</f>
        <v>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str">
        <f aca="false">IF(D41="","",1)</f>
        <v/>
      </c>
      <c r="R41" s="0" t="n">
        <f aca="false">SUM(L41:O41)</f>
        <v>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str">
        <f aca="false">IF(D42="","",1)</f>
        <v/>
      </c>
      <c r="R42" s="0" t="n">
        <f aca="false">SUM(L42:O42)</f>
        <v>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str">
        <f aca="false">IF(D43="","",1)</f>
        <v/>
      </c>
      <c r="R43" s="0" t="n">
        <f aca="false">SUM(L43:O43)</f>
        <v>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str">
        <f aca="false">IF(D44="","",1)</f>
        <v/>
      </c>
      <c r="R44" s="0" t="n">
        <f aca="false">SUM(L44:O44)</f>
        <v>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str">
        <f aca="false">IF(D45="","",1)</f>
        <v/>
      </c>
      <c r="R45" s="0" t="n">
        <f aca="false">SUM(L45:O45)</f>
        <v>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6.56882012662375</v>
      </c>
      <c r="E102" s="0" t="n">
        <f aca="false">IF(D102&lt;1.001,1,IF(D102&lt;2.001,2,IF(D102&lt;3.001,3,IF(D102&lt;4.001,4,IF(D102&lt;5.001,5,IF(D102&lt;6.001,6,IF(D102&lt;7.001,7,IF(D102&lt;8.001,8,(F102)))))))))</f>
        <v>7</v>
      </c>
      <c r="F102" s="0" t="n">
        <f aca="false">IF(D102&lt;9.001,9,IF(D102&lt;10.001,10,IF(D102&lt;11.001,11,IF(D102&lt;12.001,12,IF(D102&lt;13.001,13,IF(D102&lt;14.001,14,IF(D102&lt;15.001,15,(G102))))))))</f>
        <v>9</v>
      </c>
      <c r="G102" s="0" t="n">
        <f aca="false">IF(D102&lt;16.001,16,IF(D102&lt;17.001,17,IF(D102&lt;18.001,18,IF(D102&lt;19.001,19,IF(D102&lt;20.001,20,IF(D102&lt;21.001,21,IF(D102&lt;22.001,22,(H102))))))))</f>
        <v>16</v>
      </c>
      <c r="H102" s="0" t="n">
        <f aca="false">IF(D102&lt;23.001,23,IF(D102&lt;24.001,24,IF(D102&lt;25.001,25,IF(D102&lt;26.001,26,IF(D102&lt;27.001,27,IF(D102&lt;28.001,28,IF(D102&lt;29.001,29,(I102))))))))</f>
        <v>23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Including tentacles, how many arms does a squid usually have</v>
      </c>
      <c r="E104" s="0" t="str">
        <f aca="false">IF($E$102=$A$2,(E2),IF($E$102=$A$3,(E3),IF($E$102=$A$4,(E4),IF($E$102=$A$5,(E5),IF($E$102=$A$6,(E6),IF($E$102=$A$7,(E7),IF($E$102=$A$8,(E8),IF($E$102=$A$9,(E9),(E105)))))))))</f>
        <v>Ten</v>
      </c>
      <c r="F104" s="0" t="str">
        <f aca="false">IF($E$102=$A$2,(F2),IF($E$102=$A$3,(F3),IF($E$102=$A$4,(F4),IF($E$102=$A$5,(F5),IF($E$102=$A$6,(F6),IF($E$102=$A$7,(F7),IF($E$102=$A$8,(F8),IF($E$102=$A$9,(F9),(F105)))))))))</f>
        <v>Eight</v>
      </c>
      <c r="G104" s="0" t="str">
        <f aca="false">IF($E$102=$A$2,(G2),IF($E$102=$A$3,(G3),IF($E$102=$A$4,(G4),IF($E$102=$A$5,(G5),IF($E$102=$A$6,(G6),IF($E$102=$A$7,(G7),IF($E$102=$A$8,(G8),IF($E$102=$A$9,(G9),(G105)))))))))</f>
        <v>Twelve</v>
      </c>
      <c r="H104" s="0" t="str">
        <f aca="false">IF($E$102=$A$2,(H2),IF($E$102=$A$3,(H3),IF($E$102=$A$4,(H4),IF($E$102=$A$5,(H5),IF($E$102=$A$6,(H6),IF($E$102=$A$7,(H7),IF($E$102=$A$8,(H8),IF($E$102=$A$9,(H9),(H105)))))))))</f>
        <v>Six</v>
      </c>
      <c r="I104" s="38" t="str">
        <f aca="false">IF($E$102=$A$2,(I2),IF($E$102=$A$3,(I3),IF($E$102=$A$4,(I4),IF($E$102=$A$5,(I5),IF($E$102=$A$6,(I6),IF($E$102=$A$7,(I7),IF($E$102=$A$8,(I8),IF($E$102=$A$9,(I9),(I105)))))))))</f>
        <v>A</v>
      </c>
      <c r="J104" s="0" t="str">
        <f aca="false">IF(I104=E103,(E104),IF(I104=F103,(F104),IF(I104=G103,(G104),IF(I104=H103,(H104)))))</f>
        <v>Ten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D</v>
      </c>
      <c r="M104" s="0" t="n">
        <f aca="false">IF($E$102=$A$2,(L2),IF($E$102=$A$3,(L3),IF($E$102=$A$4,(L4),IF($E$102=$A$5,(L5),IF($E$102=$A$6,(L6),IF($E$102=$A$7,(L7),IF($E$102=$A$8,(L8),IF($E$102=$A$9,(L9),(M105)))))))))</f>
        <v>39</v>
      </c>
      <c r="N104" s="0" t="n">
        <f aca="false">IF($E$102=$A$2,(M2),IF($E$102=$A$3,(M3),IF($E$102=$A$4,(M4),IF($E$102=$A$5,(M5),IF($E$102=$A$6,(M6),IF($E$102=$A$7,(M7),IF($E$102=$A$8,(M8),IF($E$102=$A$9,(M9),(N105)))))))))</f>
        <v>18</v>
      </c>
      <c r="O104" s="0" t="n">
        <f aca="false">IF($E$102=$A$2,(N2),IF($E$102=$A$3,(N3),IF($E$102=$A$4,(N4),IF($E$102=$A$5,(N5),IF($E$102=$A$6,(N6),IF($E$102=$A$7,(N7),IF($E$102=$A$8,(N8),IF($E$102=$A$9,(N9),(O105)))))))))</f>
        <v>18</v>
      </c>
      <c r="P104" s="0" t="n">
        <f aca="false">IF($E$102=$A$2,(O2),IF($E$102=$A$3,(O3),IF($E$102=$A$4,(O4),IF($E$102=$A$5,(O5),IF($E$102=$A$6,(O6),IF($E$102=$A$7,(O7),IF($E$102=$A$8,(O8),IF($E$102=$A$9,(O9),(P105)))))))))</f>
        <v>25</v>
      </c>
      <c r="Q104" s="0" t="str">
        <f aca="false">IF($E$102=$A$2,(P2),IF($E$102=$A$3,(P3),IF($E$102=$A$4,(P4),IF($E$102=$A$5,(P5),IF($E$102=$A$6,(P6),IF($E$102=$A$7,(P7),IF($E$102=$A$8,(P8),IF($E$102=$A$9,(P9),(Q105)))))))))</f>
        <v>I think its 6, but Im not sure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/>
      </c>
      <c r="E105" s="0" t="str">
        <f aca="false">IF($E$102=$A$10,(E10),IF($E$102=$A$11,(E11),IF($E$102=$A$12,(E12),IF($E$102=$A$13,(E13),IF($E$102=$A$14,(E14),IF($E$102=$A$15,(E15),IF($E$102=$A$16,(E16),IF($E$102=$A$17,(E17),(E106)))))))))</f>
        <v/>
      </c>
      <c r="F105" s="0" t="str">
        <f aca="false">IF($E$102=$A$10,(F10),IF($E$102=$A$11,(F11),IF($E$102=$A$12,(F12),IF($E$102=$A$13,(F13),IF($E$102=$A$14,(F14),IF($E$102=$A$15,(F15),IF($E$102=$A$16,(F16),IF($E$102=$A$17,(F17),(F106)))))))))</f>
        <v/>
      </c>
      <c r="G105" s="0" t="str">
        <f aca="false">IF($E$102=$A$10,(G10),IF($E$102=$A$11,(G11),IF($E$102=$A$12,(G12),IF($E$102=$A$13,(G13),IF($E$102=$A$14,(G14),IF($E$102=$A$15,(G15),IF($E$102=$A$16,(G16),IF($E$102=$A$17,(G17),(G106)))))))))</f>
        <v/>
      </c>
      <c r="H105" s="0" t="str">
        <f aca="false">IF($E$102=$A$10,(H10),IF($E$102=$A$11,(H11),IF($E$102=$A$12,(H12),IF($E$102=$A$13,(H13),IF($E$102=$A$14,(H14),IF($E$102=$A$15,(H15),IF($E$102=$A$16,(H16),IF($E$102=$A$17,(H17),(H106)))))))))</f>
        <v/>
      </c>
      <c r="I105" s="38" t="str">
        <f aca="false">IF($E$102=$A$10,(I10),IF($E$102=$A$11,(I11),IF($E$102=$A$12,(I12),IF($E$102=$A$13,(I13),IF($E$102=$A$14,(I14),IF($E$102=$A$15,(I15),IF($E$102=$A$16,(I16),IF($E$102=$A$17,(I17),(I106)))))))))</f>
        <v/>
      </c>
      <c r="K105" s="0" t="str">
        <f aca="false">IF($E$102=$A$10,(J10),IF($E$102=$A$11,(J11),IF($E$102=$A$12,(J12),IF($E$102=$A$13,(J13),IF($E$102=$A$14,(J14),IF($E$102=$A$15,(J15),IF($E$102=$A$16,(J16),IF($E$102=$A$17,(J17),(K106)))))))))</f>
        <v/>
      </c>
      <c r="L105" s="0" t="str">
        <f aca="false">IF($E$102=$A$10,(K10),IF($E$102=$A$11,(K11),IF($E$102=$A$12,(K12),IF($E$102=$A$13,(K13),IF($E$102=$A$14,(K14),IF($E$102=$A$15,(K15),IF($E$102=$A$16,(K16),IF($E$102=$A$17,(K17),(L106)))))))))</f>
        <v/>
      </c>
      <c r="M105" s="0" t="str">
        <f aca="false">IF($E$102=$A$10,(L10),IF($E$102=$A$11,(L11),IF($E$102=$A$12,(L12),IF($E$102=$A$13,(L13),IF($E$102=$A$14,(L14),IF($E$102=$A$15,(L15),IF($E$102=$A$16,(L16),IF($E$102=$A$17,(L17),(M106)))))))))</f>
        <v/>
      </c>
      <c r="N105" s="0" t="str">
        <f aca="false">IF($E$102=$A$10,(M10),IF($E$102=$A$11,(M11),IF($E$102=$A$12,(M12),IF($E$102=$A$13,(M13),IF($E$102=$A$14,(M14),IF($E$102=$A$15,(M15),IF($E$102=$A$16,(M16),IF($E$102=$A$17,(M17),(N106)))))))))</f>
        <v/>
      </c>
      <c r="O105" s="0" t="str">
        <f aca="false">IF($E$102=$A$10,(N10),IF($E$102=$A$11,(N11),IF($E$102=$A$12,(N12),IF($E$102=$A$13,(N13),IF($E$102=$A$14,(N14),IF($E$102=$A$15,(N15),IF($E$102=$A$16,(N16),IF($E$102=$A$17,(N17),(O106)))))))))</f>
        <v/>
      </c>
      <c r="P105" s="0" t="str">
        <f aca="false">IF($E$102=$A$10,(O10),IF($E$102=$A$11,(O11),IF($E$102=$A$12,(O12),IF($E$102=$A$13,(O13),IF($E$102=$A$14,(O14),IF($E$102=$A$15,(O15),IF($E$102=$A$16,(O16),IF($E$102=$A$17,(O17),(P106)))))))))</f>
        <v/>
      </c>
      <c r="Q105" s="0" t="str">
        <f aca="false">IF($E$102=$A$10,(P10),IF($E$102=$A$11,(P11),IF($E$102=$A$12,(P12),IF($E$102=$A$13,(P13),IF($E$102=$A$14,(P14),IF($E$102=$A$15,(P15),IF($E$102=$A$16,(P16),IF($E$102=$A$17,(P17),(Q106)))))))))</f>
        <v/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/>
      </c>
      <c r="E106" s="0" t="str">
        <f aca="false">IF($E$102=$A$18,(E18),IF($E$102=$A$19,(E19),IF($E$102=$A$20,(E20),IF($E$102=$A$21,(E21),IF($E$102=$A$22,(E22),IF($E$102=$A$23,(E23),IF($E$102=$A$24,(E24),IF($E$102=$A$25,(E25),(E107)))))))))</f>
        <v/>
      </c>
      <c r="F106" s="0" t="str">
        <f aca="false">IF($E$102=$A$18,(F18),IF($E$102=$A$19,(F19),IF($E$102=$A$20,(F20),IF($E$102=$A$21,(F21),IF($E$102=$A$22,(F22),IF($E$102=$A$23,(F23),IF($E$102=$A$24,(F24),IF($E$102=$A$25,(F25),(F107)))))))))</f>
        <v/>
      </c>
      <c r="G106" s="0" t="str">
        <f aca="false">IF($E$102=$A$18,(G18),IF($E$102=$A$19,(G19),IF($E$102=$A$20,(G20),IF($E$102=$A$21,(G21),IF($E$102=$A$22,(G22),IF($E$102=$A$23,(G23),IF($E$102=$A$24,(G24),IF($E$102=$A$25,(G25),(G107)))))))))</f>
        <v/>
      </c>
      <c r="H106" s="0" t="str">
        <f aca="false">IF($E$102=$A$18,(H18),IF($E$102=$A$19,(H19),IF($E$102=$A$20,(H20),IF($E$102=$A$21,(H21),IF($E$102=$A$22,(H22),IF($E$102=$A$23,(H23),IF($E$102=$A$24,(H24),IF($E$102=$A$25,(H25),(H107)))))))))</f>
        <v/>
      </c>
      <c r="I106" s="38" t="str">
        <f aca="false">IF($E$102=$A$18,(I18),IF($E$102=$A$19,(I19),IF($E$102=$A$20,(I20),IF($E$102=$A$21,(I21),IF($E$102=$A$22,(I22),IF($E$102=$A$23,(I23),IF($E$102=$A$24,(I24),IF($E$102=$A$25,(I25),(I107)))))))))</f>
        <v/>
      </c>
      <c r="K106" s="0" t="str">
        <f aca="false">IF($E$102=$A$18,(J18),IF($E$102=$A$19,(J19),IF($E$102=$A$20,(J20),IF($E$102=$A$21,(J21),IF($E$102=$A$22,(J22),IF($E$102=$A$23,(J23),IF($E$102=$A$24,(J24),IF($E$102=$A$25,(J25),(K107)))))))))</f>
        <v/>
      </c>
      <c r="L106" s="0" t="str">
        <f aca="false">IF($E$102=$A$18,(K18),IF($E$102=$A$19,(K19),IF($E$102=$A$20,(K20),IF($E$102=$A$21,(K21),IF($E$102=$A$22,(K22),IF($E$102=$A$23,(K23),IF($E$102=$A$24,(K24),IF($E$102=$A$25,(K25),(L107)))))))))</f>
        <v/>
      </c>
      <c r="M106" s="0" t="str">
        <f aca="false">IF($E$102=$A$18,(L18),IF($E$102=$A$19,(L19),IF($E$102=$A$20,(L20),IF($E$102=$A$21,(L21),IF($E$102=$A$22,(L22),IF($E$102=$A$23,(L23),IF($E$102=$A$24,(L24),IF($E$102=$A$25,(L25),(M107)))))))))</f>
        <v/>
      </c>
      <c r="N106" s="0" t="str">
        <f aca="false">IF($E$102=$A$18,(M18),IF($E$102=$A$19,(M19),IF($E$102=$A$20,(M20),IF($E$102=$A$21,(M21),IF($E$102=$A$22,(M22),IF($E$102=$A$23,(M23),IF($E$102=$A$24,(M24),IF($E$102=$A$25,(M25),(N107)))))))))</f>
        <v/>
      </c>
      <c r="O106" s="0" t="str">
        <f aca="false">IF($E$102=$A$18,(N18),IF($E$102=$A$19,(N19),IF($E$102=$A$20,(N20),IF($E$102=$A$21,(N21),IF($E$102=$A$22,(N22),IF($E$102=$A$23,(N23),IF($E$102=$A$24,(N24),IF($E$102=$A$25,(N25),(O107)))))))))</f>
        <v/>
      </c>
      <c r="P106" s="0" t="str">
        <f aca="false">IF($E$102=$A$18,(O18),IF($E$102=$A$19,(O19),IF($E$102=$A$20,(O20),IF($E$102=$A$21,(O21),IF($E$102=$A$22,(O22),IF($E$102=$A$23,(O23),IF($E$102=$A$24,(O24),IF($E$102=$A$25,(O25),(P107)))))))))</f>
        <v/>
      </c>
      <c r="Q106" s="0" t="str">
        <f aca="false">IF($E$102=$A$18,(P18),IF($E$102=$A$19,(P19),IF($E$102=$A$20,(P20),IF($E$102=$A$21,(P21),IF($E$102=$A$22,(P22),IF($E$102=$A$23,(P23),IF($E$102=$A$24,(P24),IF($E$102=$A$25,(P25),(Q107)))))))))</f>
        <v/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/>
      </c>
      <c r="E107" s="0" t="str">
        <f aca="false">IF($E$102=$A$26,(E26),IF($E$102=$A$27,(E27),IF($E$102=$A$28,(E28),IF($E$102=$A$29,(E29),IF($E$102=$A$30,(E30),IF($E$102=$A$31,(E31),IF($E$102=$A$32,(E32),IF($E$102=$A$33,(E33),(E108)))))))))</f>
        <v/>
      </c>
      <c r="F107" s="0" t="str">
        <f aca="false">IF($E$102=$A$26,(F26),IF($E$102=$A$27,(F27),IF($E$102=$A$28,(F28),IF($E$102=$A$29,(F29),IF($E$102=$A$30,(F30),IF($E$102=$A$31,(F31),IF($E$102=$A$32,(F32),IF($E$102=$A$33,(F33),(F108)))))))))</f>
        <v/>
      </c>
      <c r="G107" s="0" t="str">
        <f aca="false">IF($E$102=$A$26,(G26),IF($E$102=$A$27,(G27),IF($E$102=$A$28,(G28),IF($E$102=$A$29,(G29),IF($E$102=$A$30,(G30),IF($E$102=$A$31,(G31),IF($E$102=$A$32,(G32),IF($E$102=$A$33,(G33),(G108)))))))))</f>
        <v/>
      </c>
      <c r="H107" s="0" t="str">
        <f aca="false">IF($E$102=$A$26,(H26),IF($E$102=$A$27,(H27),IF($E$102=$A$28,(H28),IF($E$102=$A$29,(H29),IF($E$102=$A$30,(H30),IF($E$102=$A$31,(H31),IF($E$102=$A$32,(H32),IF($E$102=$A$33,(H33),(H108)))))))))</f>
        <v/>
      </c>
      <c r="I107" s="38" t="str">
        <f aca="false">IF($E$102=$A$26,(I26),IF($E$102=$A$27,(I27),IF($E$102=$A$28,(I28),IF($E$102=$A$29,(I29),IF($E$102=$A$30,(I30),IF($E$102=$A$31,(I31),IF($E$102=$A$32,(I32),IF($E$102=$A$33,(I33),(I108)))))))))</f>
        <v/>
      </c>
      <c r="K107" s="0" t="str">
        <f aca="false">IF($E$102=$A$26,(J26),IF($E$102=$A$27,(J27),IF($E$102=$A$28,(J28),IF($E$102=$A$29,(J29),IF($E$102=$A$30,(J30),IF($E$102=$A$31,(J31),IF($E$102=$A$32,(J32),IF($E$102=$A$33,(J33),(K108)))))))))</f>
        <v/>
      </c>
      <c r="L107" s="0" t="str">
        <f aca="false">IF($E$102=$A$26,(K26),IF($E$102=$A$27,(K27),IF($E$102=$A$28,(K28),IF($E$102=$A$29,(K29),IF($E$102=$A$30,(K30),IF($E$102=$A$31,(K31),IF($E$102=$A$32,(K32),IF($E$102=$A$33,(K33),(L108)))))))))</f>
        <v/>
      </c>
      <c r="M107" s="0" t="str">
        <f aca="false">IF($E$102=$A$26,(L26),IF($E$102=$A$27,(L27),IF($E$102=$A$28,(L28),IF($E$102=$A$29,(L29),IF($E$102=$A$30,(L30),IF($E$102=$A$31,(L31),IF($E$102=$A$32,(L32),IF($E$102=$A$33,(L33),(M108)))))))))</f>
        <v/>
      </c>
      <c r="N107" s="0" t="str">
        <f aca="false">IF($E$102=$A$26,(M26),IF($E$102=$A$27,(M27),IF($E$102=$A$28,(M28),IF($E$102=$A$29,(M29),IF($E$102=$A$30,(M30),IF($E$102=$A$31,(M31),IF($E$102=$A$32,(M32),IF($E$102=$A$33,(M33),(N108)))))))))</f>
        <v/>
      </c>
      <c r="O107" s="0" t="str">
        <f aca="false">IF($E$102=$A$26,(N26),IF($E$102=$A$27,(N27),IF($E$102=$A$28,(N28),IF($E$102=$A$29,(N29),IF($E$102=$A$30,(N30),IF($E$102=$A$31,(N31),IF($E$102=$A$32,(N32),IF($E$102=$A$33,(N33),(O108)))))))))</f>
        <v/>
      </c>
      <c r="P107" s="0" t="str">
        <f aca="false">IF($E$102=$A$26,(O26),IF($E$102=$A$27,(O27),IF($E$102=$A$28,(O28),IF($E$102=$A$29,(O29),IF($E$102=$A$30,(O30),IF($E$102=$A$31,(O31),IF($E$102=$A$32,(O32),IF($E$102=$A$33,(O33),(P108)))))))))</f>
        <v/>
      </c>
      <c r="Q107" s="0" t="str">
        <f aca="false">IF($E$102=$A$26,(P26),IF($E$102=$A$27,(P27),IF($E$102=$A$28,(P28),IF($E$102=$A$29,(P29),IF($E$102=$A$30,(P30),IF($E$102=$A$31,(P31),IF($E$102=$A$32,(P32),IF($E$102=$A$33,(P33),(Q108)))))))))</f>
        <v/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s">
        <v>2669</v>
      </c>
      <c r="B1" s="0" t="n">
        <v>0</v>
      </c>
      <c r="C1" s="0" t="n">
        <f aca="false">SUM(C2:C101)</f>
        <v>17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2670</v>
      </c>
      <c r="E2" s="0" t="s">
        <v>2671</v>
      </c>
      <c r="F2" s="0" t="s">
        <v>2672</v>
      </c>
      <c r="G2" s="0" t="s">
        <v>2673</v>
      </c>
      <c r="H2" s="0" t="s">
        <v>2674</v>
      </c>
      <c r="I2" s="38" t="s">
        <v>21</v>
      </c>
      <c r="J2" s="0" t="s">
        <v>5</v>
      </c>
      <c r="K2" s="0" t="s">
        <v>21</v>
      </c>
      <c r="L2" s="0" t="n">
        <v>32</v>
      </c>
      <c r="M2" s="0" t="n">
        <v>8</v>
      </c>
      <c r="N2" s="0" t="n">
        <v>22</v>
      </c>
      <c r="O2" s="0" t="n">
        <v>38</v>
      </c>
      <c r="P2" s="0" t="s">
        <v>2675</v>
      </c>
      <c r="Q2" s="0" t="n">
        <f aca="false">SUM(L2:O2)</f>
        <v>100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2676</v>
      </c>
      <c r="E3" s="0" t="s">
        <v>2677</v>
      </c>
      <c r="F3" s="0" t="s">
        <v>2678</v>
      </c>
      <c r="G3" s="0" t="s">
        <v>2679</v>
      </c>
      <c r="H3" s="0" t="s">
        <v>2680</v>
      </c>
      <c r="I3" s="38" t="s">
        <v>5</v>
      </c>
      <c r="J3" s="0" t="s">
        <v>5</v>
      </c>
      <c r="K3" s="0" t="s">
        <v>15</v>
      </c>
      <c r="L3" s="0" t="n">
        <v>28</v>
      </c>
      <c r="M3" s="0" t="n">
        <v>21</v>
      </c>
      <c r="N3" s="0" t="n">
        <v>27</v>
      </c>
      <c r="O3" s="0" t="n">
        <v>24</v>
      </c>
      <c r="P3" s="0" t="s">
        <v>2681</v>
      </c>
      <c r="Q3" s="0" t="n">
        <f aca="false">SUM(L3:O3)</f>
        <v>100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2682</v>
      </c>
      <c r="E4" s="0" t="s">
        <v>2683</v>
      </c>
      <c r="F4" s="0" t="s">
        <v>1140</v>
      </c>
      <c r="G4" s="0" t="s">
        <v>2684</v>
      </c>
      <c r="H4" s="0" t="s">
        <v>2685</v>
      </c>
      <c r="I4" s="38" t="s">
        <v>18</v>
      </c>
      <c r="J4" s="0" t="s">
        <v>5</v>
      </c>
      <c r="K4" s="0" t="s">
        <v>18</v>
      </c>
      <c r="L4" s="0" t="n">
        <v>19</v>
      </c>
      <c r="M4" s="0" t="n">
        <v>25</v>
      </c>
      <c r="N4" s="0" t="n">
        <v>27</v>
      </c>
      <c r="O4" s="0" t="n">
        <v>29</v>
      </c>
      <c r="P4" s="0" t="s">
        <v>2686</v>
      </c>
      <c r="Q4" s="0" t="n">
        <f aca="false">SUM(L4:O4)</f>
        <v>100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161</v>
      </c>
      <c r="E5" s="0" t="s">
        <v>162</v>
      </c>
      <c r="F5" s="0" t="s">
        <v>163</v>
      </c>
      <c r="G5" s="0" t="s">
        <v>164</v>
      </c>
      <c r="H5" s="0" t="s">
        <v>165</v>
      </c>
      <c r="I5" s="38" t="s">
        <v>15</v>
      </c>
      <c r="J5" s="0" t="s">
        <v>18</v>
      </c>
      <c r="K5" s="0" t="s">
        <v>21</v>
      </c>
      <c r="L5" s="0" t="n">
        <v>5</v>
      </c>
      <c r="M5" s="0" t="n">
        <v>17</v>
      </c>
      <c r="N5" s="0" t="n">
        <v>36</v>
      </c>
      <c r="O5" s="0" t="n">
        <v>42</v>
      </c>
      <c r="P5" s="0" t="s">
        <v>166</v>
      </c>
      <c r="Q5" s="0" t="n">
        <f aca="false">SUM(L5:O5)</f>
        <v>100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2687</v>
      </c>
      <c r="E6" s="0" t="s">
        <v>2688</v>
      </c>
      <c r="F6" s="0" t="s">
        <v>2689</v>
      </c>
      <c r="G6" s="0" t="s">
        <v>2690</v>
      </c>
      <c r="H6" s="0" t="s">
        <v>2691</v>
      </c>
      <c r="I6" s="38" t="s">
        <v>21</v>
      </c>
      <c r="J6" s="0" t="s">
        <v>5</v>
      </c>
      <c r="K6" s="0" t="s">
        <v>21</v>
      </c>
      <c r="L6" s="0" t="n">
        <v>40</v>
      </c>
      <c r="M6" s="0" t="n">
        <v>18</v>
      </c>
      <c r="N6" s="0" t="n">
        <v>4</v>
      </c>
      <c r="O6" s="0" t="n">
        <v>38</v>
      </c>
      <c r="P6" s="0" t="s">
        <v>2692</v>
      </c>
      <c r="Q6" s="0" t="n">
        <f aca="false">SUM(L6:O6)</f>
        <v>100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2693</v>
      </c>
      <c r="E7" s="0" t="s">
        <v>1357</v>
      </c>
      <c r="F7" s="0" t="s">
        <v>2694</v>
      </c>
      <c r="G7" s="0" t="s">
        <v>1847</v>
      </c>
      <c r="H7" s="0" t="s">
        <v>2695</v>
      </c>
      <c r="I7" s="38" t="s">
        <v>5</v>
      </c>
      <c r="J7" s="0" t="s">
        <v>5</v>
      </c>
      <c r="K7" s="0" t="s">
        <v>21</v>
      </c>
      <c r="L7" s="0" t="n">
        <v>38</v>
      </c>
      <c r="M7" s="0" t="n">
        <v>21</v>
      </c>
      <c r="N7" s="0" t="n">
        <v>2</v>
      </c>
      <c r="O7" s="0" t="n">
        <v>39</v>
      </c>
      <c r="P7" s="0" t="s">
        <v>2696</v>
      </c>
      <c r="Q7" s="0" t="n">
        <f aca="false">SUM(L7:O7)</f>
        <v>100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2697</v>
      </c>
      <c r="E8" s="0" t="s">
        <v>2698</v>
      </c>
      <c r="F8" s="0" t="s">
        <v>2699</v>
      </c>
      <c r="G8" s="0" t="s">
        <v>2700</v>
      </c>
      <c r="H8" s="0" t="s">
        <v>2701</v>
      </c>
      <c r="I8" s="38" t="s">
        <v>15</v>
      </c>
      <c r="J8" s="0" t="s">
        <v>15</v>
      </c>
      <c r="K8" s="0" t="s">
        <v>18</v>
      </c>
      <c r="L8" s="0" t="n">
        <v>13</v>
      </c>
      <c r="M8" s="0" t="n">
        <v>38</v>
      </c>
      <c r="N8" s="0" t="n">
        <v>41</v>
      </c>
      <c r="O8" s="0" t="n">
        <v>8</v>
      </c>
      <c r="P8" s="0" t="s">
        <v>2702</v>
      </c>
      <c r="Q8" s="0" t="n">
        <f aca="false">SUM(L8:O8)</f>
        <v>100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2703</v>
      </c>
      <c r="E9" s="0" t="s">
        <v>2704</v>
      </c>
      <c r="F9" s="0" t="s">
        <v>2705</v>
      </c>
      <c r="G9" s="0" t="s">
        <v>2706</v>
      </c>
      <c r="H9" s="0" t="s">
        <v>2707</v>
      </c>
      <c r="I9" s="38" t="s">
        <v>5</v>
      </c>
      <c r="J9" s="0" t="s">
        <v>5</v>
      </c>
      <c r="K9" s="0" t="s">
        <v>15</v>
      </c>
      <c r="L9" s="0" t="n">
        <v>41</v>
      </c>
      <c r="M9" s="0" t="n">
        <v>43</v>
      </c>
      <c r="N9" s="0" t="n">
        <v>15</v>
      </c>
      <c r="O9" s="0" t="n">
        <v>1</v>
      </c>
      <c r="P9" s="0" t="s">
        <v>2708</v>
      </c>
      <c r="Q9" s="0" t="n">
        <f aca="false">SUM(L9:O9)</f>
        <v>100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2709</v>
      </c>
      <c r="E10" s="0" t="s">
        <v>396</v>
      </c>
      <c r="F10" s="0" t="s">
        <v>121</v>
      </c>
      <c r="G10" s="0" t="s">
        <v>154</v>
      </c>
      <c r="H10" s="0" t="s">
        <v>101</v>
      </c>
      <c r="I10" s="38" t="s">
        <v>18</v>
      </c>
      <c r="J10" s="0" t="s">
        <v>5</v>
      </c>
      <c r="K10" s="0" t="s">
        <v>18</v>
      </c>
      <c r="L10" s="0" t="n">
        <v>38</v>
      </c>
      <c r="M10" s="0" t="n">
        <v>8</v>
      </c>
      <c r="N10" s="0" t="n">
        <v>42</v>
      </c>
      <c r="O10" s="0" t="n">
        <v>12</v>
      </c>
      <c r="P10" s="0" t="s">
        <v>2710</v>
      </c>
      <c r="Q10" s="0" t="n">
        <f aca="false">SUM(L10:O10)</f>
        <v>100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2711</v>
      </c>
      <c r="E11" s="0" t="s">
        <v>2712</v>
      </c>
      <c r="F11" s="0" t="s">
        <v>2713</v>
      </c>
      <c r="G11" s="0" t="s">
        <v>2714</v>
      </c>
      <c r="H11" s="0" t="s">
        <v>2715</v>
      </c>
      <c r="I11" s="38" t="s">
        <v>18</v>
      </c>
      <c r="J11" s="0" t="s">
        <v>18</v>
      </c>
      <c r="K11" s="0" t="s">
        <v>21</v>
      </c>
      <c r="L11" s="0" t="n">
        <v>2</v>
      </c>
      <c r="M11" s="0" t="n">
        <v>7</v>
      </c>
      <c r="N11" s="0" t="n">
        <v>67</v>
      </c>
      <c r="O11" s="0" t="n">
        <v>24</v>
      </c>
      <c r="P11" s="0" t="s">
        <v>2716</v>
      </c>
      <c r="Q11" s="0" t="n">
        <f aca="false">SUM(L11:O11)</f>
        <v>100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2717</v>
      </c>
      <c r="E12" s="0" t="s">
        <v>788</v>
      </c>
      <c r="F12" s="0" t="s">
        <v>2718</v>
      </c>
      <c r="G12" s="0" t="s">
        <v>2719</v>
      </c>
      <c r="H12" s="0" t="s">
        <v>2720</v>
      </c>
      <c r="I12" s="38" t="s">
        <v>21</v>
      </c>
      <c r="J12" s="0" t="s">
        <v>18</v>
      </c>
      <c r="K12" s="0" t="s">
        <v>21</v>
      </c>
      <c r="L12" s="0" t="n">
        <v>2</v>
      </c>
      <c r="M12" s="0" t="n">
        <v>47</v>
      </c>
      <c r="N12" s="0" t="n">
        <v>5</v>
      </c>
      <c r="O12" s="0" t="n">
        <v>46</v>
      </c>
      <c r="P12" s="0" t="s">
        <v>2721</v>
      </c>
      <c r="Q12" s="0" t="n">
        <f aca="false">SUM(L12:O12)</f>
        <v>100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2722</v>
      </c>
      <c r="E13" s="0" t="s">
        <v>2723</v>
      </c>
      <c r="F13" s="0" t="s">
        <v>2724</v>
      </c>
      <c r="G13" s="0" t="s">
        <v>2344</v>
      </c>
      <c r="H13" s="0" t="s">
        <v>2725</v>
      </c>
      <c r="I13" s="38" t="s">
        <v>18</v>
      </c>
      <c r="J13" s="0" t="s">
        <v>18</v>
      </c>
      <c r="K13" s="0" t="s">
        <v>21</v>
      </c>
      <c r="L13" s="0" t="n">
        <v>2</v>
      </c>
      <c r="M13" s="0" t="n">
        <v>0</v>
      </c>
      <c r="N13" s="0" t="n">
        <v>52</v>
      </c>
      <c r="O13" s="0" t="n">
        <v>46</v>
      </c>
      <c r="P13" s="0" t="s">
        <v>2726</v>
      </c>
      <c r="Q13" s="0" t="n">
        <f aca="false">SUM(L13:O13)</f>
        <v>100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2727</v>
      </c>
      <c r="E14" s="0" t="s">
        <v>2728</v>
      </c>
      <c r="F14" s="0" t="s">
        <v>2729</v>
      </c>
      <c r="G14" s="0" t="s">
        <v>2730</v>
      </c>
      <c r="H14" s="0" t="s">
        <v>2731</v>
      </c>
      <c r="I14" s="38" t="s">
        <v>18</v>
      </c>
      <c r="J14" s="0" t="s">
        <v>5</v>
      </c>
      <c r="K14" s="0" t="s">
        <v>18</v>
      </c>
      <c r="L14" s="0" t="n">
        <v>3</v>
      </c>
      <c r="M14" s="0" t="n">
        <v>38</v>
      </c>
      <c r="N14" s="0" t="n">
        <v>37</v>
      </c>
      <c r="O14" s="0" t="n">
        <v>22</v>
      </c>
      <c r="P14" s="0" t="s">
        <v>2732</v>
      </c>
      <c r="Q14" s="0" t="n">
        <f aca="false">SUM(L14:O14)</f>
        <v>100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2733</v>
      </c>
      <c r="E15" s="0" t="s">
        <v>2734</v>
      </c>
      <c r="F15" s="0" t="s">
        <v>2735</v>
      </c>
      <c r="G15" s="0" t="s">
        <v>2736</v>
      </c>
      <c r="H15" s="0" t="s">
        <v>2737</v>
      </c>
      <c r="I15" s="38" t="s">
        <v>21</v>
      </c>
      <c r="J15" s="0" t="s">
        <v>5</v>
      </c>
      <c r="K15" s="0" t="s">
        <v>21</v>
      </c>
      <c r="L15" s="0" t="n">
        <v>24</v>
      </c>
      <c r="M15" s="0" t="n">
        <v>28</v>
      </c>
      <c r="N15" s="0" t="n">
        <v>23</v>
      </c>
      <c r="O15" s="0" t="n">
        <v>25</v>
      </c>
      <c r="P15" s="0" t="s">
        <v>2738</v>
      </c>
      <c r="Q15" s="0" t="n">
        <f aca="false">SUM(L15:O15)</f>
        <v>100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2739</v>
      </c>
      <c r="E16" s="0" t="s">
        <v>2740</v>
      </c>
      <c r="F16" s="0" t="s">
        <v>2741</v>
      </c>
      <c r="G16" s="0" t="s">
        <v>2742</v>
      </c>
      <c r="H16" s="0" t="s">
        <v>2743</v>
      </c>
      <c r="I16" s="38" t="s">
        <v>18</v>
      </c>
      <c r="J16" s="0" t="s">
        <v>18</v>
      </c>
      <c r="K16" s="0" t="s">
        <v>21</v>
      </c>
      <c r="L16" s="0" t="n">
        <v>3</v>
      </c>
      <c r="M16" s="0" t="n">
        <v>44</v>
      </c>
      <c r="N16" s="0" t="n">
        <v>41</v>
      </c>
      <c r="O16" s="0" t="n">
        <v>12</v>
      </c>
      <c r="P16" s="0" t="s">
        <v>2744</v>
      </c>
      <c r="Q16" s="0" t="n">
        <f aca="false">SUM(L16:O16)</f>
        <v>100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2745</v>
      </c>
      <c r="E17" s="0" t="s">
        <v>2746</v>
      </c>
      <c r="F17" s="0" t="s">
        <v>2747</v>
      </c>
      <c r="G17" s="0" t="s">
        <v>2748</v>
      </c>
      <c r="H17" s="0" t="s">
        <v>2749</v>
      </c>
      <c r="I17" s="38" t="s">
        <v>18</v>
      </c>
      <c r="J17" s="0" t="s">
        <v>5</v>
      </c>
      <c r="K17" s="0" t="s">
        <v>18</v>
      </c>
      <c r="L17" s="0" t="n">
        <v>11</v>
      </c>
      <c r="M17" s="0" t="n">
        <v>2</v>
      </c>
      <c r="N17" s="0" t="n">
        <v>67</v>
      </c>
      <c r="O17" s="0" t="n">
        <v>20</v>
      </c>
      <c r="P17" s="0" t="s">
        <v>2750</v>
      </c>
      <c r="Q17" s="0" t="n">
        <f aca="false">SUM(L17:O17)</f>
        <v>100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2751</v>
      </c>
      <c r="E18" s="0" t="s">
        <v>2752</v>
      </c>
      <c r="F18" s="0" t="s">
        <v>2753</v>
      </c>
      <c r="G18" s="0" t="s">
        <v>2754</v>
      </c>
      <c r="H18" s="0" t="s">
        <v>2755</v>
      </c>
      <c r="I18" s="38" t="s">
        <v>18</v>
      </c>
      <c r="J18" s="0" t="s">
        <v>15</v>
      </c>
      <c r="K18" s="0" t="s">
        <v>18</v>
      </c>
      <c r="L18" s="0" t="n">
        <v>42</v>
      </c>
      <c r="M18" s="0" t="n">
        <v>12</v>
      </c>
      <c r="N18" s="0" t="n">
        <v>41</v>
      </c>
      <c r="O18" s="0" t="n">
        <v>5</v>
      </c>
      <c r="P18" s="0" t="s">
        <v>2756</v>
      </c>
      <c r="Q18" s="0" t="n">
        <f aca="false">SUM(L18:O18)</f>
        <v>100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str">
        <f aca="false">IF(D19="","",1)</f>
        <v/>
      </c>
      <c r="Q19" s="0" t="n">
        <f aca="false">SUM(L19:O19)</f>
        <v>0</v>
      </c>
      <c r="R19" s="0" t="n">
        <f aca="false">SUM(L19:O19)</f>
        <v>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str">
        <f aca="false">IF(D20="","",1)</f>
        <v/>
      </c>
      <c r="Q20" s="0" t="n">
        <f aca="false">SUM(L20:O20)</f>
        <v>0</v>
      </c>
      <c r="R20" s="0" t="n">
        <f aca="false">SUM(L20:O20)</f>
        <v>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str">
        <f aca="false">IF(D21="","",1)</f>
        <v/>
      </c>
      <c r="Q21" s="0" t="n">
        <f aca="false">SUM(L21:O21)</f>
        <v>0</v>
      </c>
      <c r="R21" s="0" t="n">
        <f aca="false">SUM(L21:O21)</f>
        <v>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str">
        <f aca="false">IF(D22="","",1)</f>
        <v/>
      </c>
      <c r="R22" s="0" t="n">
        <f aca="false">SUM(L22:O22)</f>
        <v>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str">
        <f aca="false">IF(D23="","",1)</f>
        <v/>
      </c>
      <c r="R23" s="0" t="n">
        <f aca="false">SUM(L23:O23)</f>
        <v>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str">
        <f aca="false">IF(D24="","",1)</f>
        <v/>
      </c>
      <c r="R24" s="0" t="n">
        <f aca="false">SUM(L24:O24)</f>
        <v>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str">
        <f aca="false">IF(D25="","",1)</f>
        <v/>
      </c>
      <c r="R25" s="0" t="n">
        <f aca="false">SUM(L25:O25)</f>
        <v>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str">
        <f aca="false">IF(D26="","",1)</f>
        <v/>
      </c>
      <c r="R26" s="0" t="n">
        <f aca="false">SUM(L26:O26)</f>
        <v>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str">
        <f aca="false">IF(D27="","",1)</f>
        <v/>
      </c>
      <c r="R27" s="0" t="n">
        <f aca="false">SUM(L27:O27)</f>
        <v>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str">
        <f aca="false">IF(D28="","",1)</f>
        <v/>
      </c>
      <c r="R28" s="0" t="n">
        <f aca="false">SUM(L28:O28)</f>
        <v>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str">
        <f aca="false">IF(D29="","",1)</f>
        <v/>
      </c>
      <c r="R29" s="0" t="n">
        <f aca="false">SUM(L29:O29)</f>
        <v>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str">
        <f aca="false">IF(D30="","",1)</f>
        <v/>
      </c>
      <c r="R30" s="0" t="n">
        <f aca="false">SUM(L30:O30)</f>
        <v>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str">
        <f aca="false">IF(D31="","",1)</f>
        <v/>
      </c>
      <c r="R31" s="0" t="n">
        <f aca="false">SUM(L31:O31)</f>
        <v>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str">
        <f aca="false">IF(D32="","",1)</f>
        <v/>
      </c>
      <c r="R32" s="0" t="n">
        <f aca="false">SUM(L32:O32)</f>
        <v>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str">
        <f aca="false">IF(D33="","",1)</f>
        <v/>
      </c>
      <c r="R33" s="0" t="n">
        <f aca="false">SUM(L33:O33)</f>
        <v>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str">
        <f aca="false">IF(D34="","",1)</f>
        <v/>
      </c>
      <c r="R34" s="0" t="n">
        <f aca="false">SUM(L34:O34)</f>
        <v>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str">
        <f aca="false">IF(D35="","",1)</f>
        <v/>
      </c>
      <c r="R35" s="0" t="n">
        <f aca="false">SUM(L35:O35)</f>
        <v>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str">
        <f aca="false">IF(D36="","",1)</f>
        <v/>
      </c>
      <c r="R36" s="0" t="n">
        <f aca="false">SUM(L36:O36)</f>
        <v>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str">
        <f aca="false">IF(D37="","",1)</f>
        <v/>
      </c>
      <c r="R37" s="0" t="n">
        <f aca="false">SUM(L37:O37)</f>
        <v>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str">
        <f aca="false">IF(D38="","",1)</f>
        <v/>
      </c>
      <c r="R38" s="0" t="n">
        <f aca="false">SUM(L38:O38)</f>
        <v>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str">
        <f aca="false">IF(D39="","",1)</f>
        <v/>
      </c>
      <c r="R39" s="0" t="n">
        <f aca="false">SUM(L39:O39)</f>
        <v>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str">
        <f aca="false">IF(D40="","",1)</f>
        <v/>
      </c>
      <c r="R40" s="0" t="n">
        <f aca="false">SUM(L40:O40)</f>
        <v>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str">
        <f aca="false">IF(D41="","",1)</f>
        <v/>
      </c>
      <c r="R41" s="0" t="n">
        <f aca="false">SUM(L41:O41)</f>
        <v>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str">
        <f aca="false">IF(D42="","",1)</f>
        <v/>
      </c>
      <c r="R42" s="0" t="n">
        <f aca="false">SUM(L42:O42)</f>
        <v>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str">
        <f aca="false">IF(D43="","",1)</f>
        <v/>
      </c>
      <c r="R43" s="0" t="n">
        <f aca="false">SUM(L43:O43)</f>
        <v>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str">
        <f aca="false">IF(D44="","",1)</f>
        <v/>
      </c>
      <c r="R44" s="0" t="n">
        <f aca="false">SUM(L44:O44)</f>
        <v>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str">
        <f aca="false">IF(D45="","",1)</f>
        <v/>
      </c>
      <c r="R45" s="0" t="n">
        <f aca="false">SUM(L45:O45)</f>
        <v>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13.8493878213045</v>
      </c>
      <c r="E102" s="0" t="n">
        <f aca="false">IF(D102&lt;1.001,1,IF(D102&lt;2.001,2,IF(D102&lt;3.001,3,IF(D102&lt;4.001,4,IF(D102&lt;5.001,5,IF(D102&lt;6.001,6,IF(D102&lt;7.001,7,IF(D102&lt;8.001,8,(F102)))))))))</f>
        <v>14</v>
      </c>
      <c r="F102" s="0" t="n">
        <f aca="false">IF(D102&lt;9.001,9,IF(D102&lt;10.001,10,IF(D102&lt;11.001,11,IF(D102&lt;12.001,12,IF(D102&lt;13.001,13,IF(D102&lt;14.001,14,IF(D102&lt;15.001,15,(G102))))))))</f>
        <v>14</v>
      </c>
      <c r="G102" s="0" t="n">
        <f aca="false">IF(D102&lt;16.001,16,IF(D102&lt;17.001,17,IF(D102&lt;18.001,18,IF(D102&lt;19.001,19,IF(D102&lt;20.001,20,IF(D102&lt;21.001,21,IF(D102&lt;22.001,22,(H102))))))))</f>
        <v>16</v>
      </c>
      <c r="H102" s="0" t="n">
        <f aca="false">IF(D102&lt;23.001,23,IF(D102&lt;24.001,24,IF(D102&lt;25.001,25,IF(D102&lt;26.001,26,IF(D102&lt;27.001,27,IF(D102&lt;28.001,28,IF(D102&lt;29.001,29,(I102))))))))</f>
        <v>23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Which of the following letters does not exist in the the traditional Hawaiian alphabet</v>
      </c>
      <c r="E104" s="0" t="str">
        <f aca="false">IF($E$102=$A$2,(E2),IF($E$102=$A$3,(E3),IF($E$102=$A$4,(E4),IF($E$102=$A$5,(E5),IF($E$102=$A$6,(E6),IF($E$102=$A$7,(E7),IF($E$102=$A$8,(E8),IF($E$102=$A$9,(E9),(E105)))))))))</f>
        <v>H</v>
      </c>
      <c r="F104" s="0" t="str">
        <f aca="false">IF($E$102=$A$2,(F2),IF($E$102=$A$3,(F3),IF($E$102=$A$4,(F4),IF($E$102=$A$5,(F5),IF($E$102=$A$6,(F6),IF($E$102=$A$7,(F7),IF($E$102=$A$8,(F8),IF($E$102=$A$9,(F9),(F105)))))))))</f>
        <v>M</v>
      </c>
      <c r="G104" s="0" t="str">
        <f aca="false">IF($E$102=$A$2,(G2),IF($E$102=$A$3,(G3),IF($E$102=$A$4,(G4),IF($E$102=$A$5,(G5),IF($E$102=$A$6,(G6),IF($E$102=$A$7,(G7),IF($E$102=$A$8,(G8),IF($E$102=$A$9,(G9),(G105)))))))))</f>
        <v>N</v>
      </c>
      <c r="H104" s="0" t="str">
        <f aca="false">IF($E$102=$A$2,(H2),IF($E$102=$A$3,(H3),IF($E$102=$A$4,(H4),IF($E$102=$A$5,(H5),IF($E$102=$A$6,(H6),IF($E$102=$A$7,(H7),IF($E$102=$A$8,(H8),IF($E$102=$A$9,(H9),(H105)))))))))</f>
        <v>T</v>
      </c>
      <c r="I104" s="38" t="str">
        <f aca="false">IF($E$102=$A$2,(I2),IF($E$102=$A$3,(I3),IF($E$102=$A$4,(I4),IF($E$102=$A$5,(I5),IF($E$102=$A$6,(I6),IF($E$102=$A$7,(I7),IF($E$102=$A$8,(I8),IF($E$102=$A$9,(I9),(I105)))))))))</f>
        <v>D</v>
      </c>
      <c r="J104" s="0" t="str">
        <f aca="false">IF(I104=E103,(E104),IF(I104=F103,(F104),IF(I104=G103,(G104),IF(I104=H103,(H104)))))</f>
        <v>T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D</v>
      </c>
      <c r="M104" s="0" t="n">
        <f aca="false">IF($E$102=$A$2,(L2),IF($E$102=$A$3,(L3),IF($E$102=$A$4,(L4),IF($E$102=$A$5,(L5),IF($E$102=$A$6,(L6),IF($E$102=$A$7,(L7),IF($E$102=$A$8,(L8),IF($E$102=$A$9,(L9),(M105)))))))))</f>
        <v>24</v>
      </c>
      <c r="N104" s="0" t="n">
        <f aca="false">IF($E$102=$A$2,(M2),IF($E$102=$A$3,(M3),IF($E$102=$A$4,(M4),IF($E$102=$A$5,(M5),IF($E$102=$A$6,(M6),IF($E$102=$A$7,(M7),IF($E$102=$A$8,(M8),IF($E$102=$A$9,(M9),(N105)))))))))</f>
        <v>28</v>
      </c>
      <c r="O104" s="0" t="n">
        <f aca="false">IF($E$102=$A$2,(N2),IF($E$102=$A$3,(N3),IF($E$102=$A$4,(N4),IF($E$102=$A$5,(N5),IF($E$102=$A$6,(N6),IF($E$102=$A$7,(N7),IF($E$102=$A$8,(N8),IF($E$102=$A$9,(N9),(O105)))))))))</f>
        <v>23</v>
      </c>
      <c r="P104" s="0" t="n">
        <f aca="false">IF($E$102=$A$2,(O2),IF($E$102=$A$3,(O3),IF($E$102=$A$4,(O4),IF($E$102=$A$5,(O5),IF($E$102=$A$6,(O6),IF($E$102=$A$7,(O7),IF($E$102=$A$8,(O8),IF($E$102=$A$9,(O9),(P105)))))))))</f>
        <v>25</v>
      </c>
      <c r="Q104" s="0" t="str">
        <f aca="false">IF($E$102=$A$2,(P2),IF($E$102=$A$3,(P3),IF($E$102=$A$4,(P4),IF($E$102=$A$5,(P5),IF($E$102=$A$6,(P6),IF($E$102=$A$7,(P7),IF($E$102=$A$8,(P8),IF($E$102=$A$9,(P9),(Q105)))))))))</f>
        <v>I think its "T"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>Which of the following letters does not exist in the the traditional Hawaiian alphabet</v>
      </c>
      <c r="E105" s="0" t="str">
        <f aca="false">IF($E$102=$A$10,(E10),IF($E$102=$A$11,(E11),IF($E$102=$A$12,(E12),IF($E$102=$A$13,(E13),IF($E$102=$A$14,(E14),IF($E$102=$A$15,(E15),IF($E$102=$A$16,(E16),IF($E$102=$A$17,(E17),(E106)))))))))</f>
        <v>H</v>
      </c>
      <c r="F105" s="0" t="str">
        <f aca="false">IF($E$102=$A$10,(F10),IF($E$102=$A$11,(F11),IF($E$102=$A$12,(F12),IF($E$102=$A$13,(F13),IF($E$102=$A$14,(F14),IF($E$102=$A$15,(F15),IF($E$102=$A$16,(F16),IF($E$102=$A$17,(F17),(F106)))))))))</f>
        <v>M</v>
      </c>
      <c r="G105" s="0" t="str">
        <f aca="false">IF($E$102=$A$10,(G10),IF($E$102=$A$11,(G11),IF($E$102=$A$12,(G12),IF($E$102=$A$13,(G13),IF($E$102=$A$14,(G14),IF($E$102=$A$15,(G15),IF($E$102=$A$16,(G16),IF($E$102=$A$17,(G17),(G106)))))))))</f>
        <v>N</v>
      </c>
      <c r="H105" s="0" t="str">
        <f aca="false">IF($E$102=$A$10,(H10),IF($E$102=$A$11,(H11),IF($E$102=$A$12,(H12),IF($E$102=$A$13,(H13),IF($E$102=$A$14,(H14),IF($E$102=$A$15,(H15),IF($E$102=$A$16,(H16),IF($E$102=$A$17,(H17),(H106)))))))))</f>
        <v>T</v>
      </c>
      <c r="I105" s="38" t="str">
        <f aca="false">IF($E$102=$A$10,(I10),IF($E$102=$A$11,(I11),IF($E$102=$A$12,(I12),IF($E$102=$A$13,(I13),IF($E$102=$A$14,(I14),IF($E$102=$A$15,(I15),IF($E$102=$A$16,(I16),IF($E$102=$A$17,(I17),(I106)))))))))</f>
        <v>D</v>
      </c>
      <c r="K105" s="0" t="str">
        <f aca="false">IF($E$102=$A$10,(J10),IF($E$102=$A$11,(J11),IF($E$102=$A$12,(J12),IF($E$102=$A$13,(J13),IF($E$102=$A$14,(J14),IF($E$102=$A$15,(J15),IF($E$102=$A$16,(J16),IF($E$102=$A$17,(J17),(K106)))))))))</f>
        <v>A</v>
      </c>
      <c r="L105" s="0" t="str">
        <f aca="false">IF($E$102=$A$10,(K10),IF($E$102=$A$11,(K11),IF($E$102=$A$12,(K12),IF($E$102=$A$13,(K13),IF($E$102=$A$14,(K14),IF($E$102=$A$15,(K15),IF($E$102=$A$16,(K16),IF($E$102=$A$17,(K17),(L106)))))))))</f>
        <v>D</v>
      </c>
      <c r="M105" s="0" t="n">
        <f aca="false">IF($E$102=$A$10,(L10),IF($E$102=$A$11,(L11),IF($E$102=$A$12,(L12),IF($E$102=$A$13,(L13),IF($E$102=$A$14,(L14),IF($E$102=$A$15,(L15),IF($E$102=$A$16,(L16),IF($E$102=$A$17,(L17),(M106)))))))))</f>
        <v>24</v>
      </c>
      <c r="N105" s="0" t="n">
        <f aca="false">IF($E$102=$A$10,(M10),IF($E$102=$A$11,(M11),IF($E$102=$A$12,(M12),IF($E$102=$A$13,(M13),IF($E$102=$A$14,(M14),IF($E$102=$A$15,(M15),IF($E$102=$A$16,(M16),IF($E$102=$A$17,(M17),(N106)))))))))</f>
        <v>28</v>
      </c>
      <c r="O105" s="0" t="n">
        <f aca="false">IF($E$102=$A$10,(N10),IF($E$102=$A$11,(N11),IF($E$102=$A$12,(N12),IF($E$102=$A$13,(N13),IF($E$102=$A$14,(N14),IF($E$102=$A$15,(N15),IF($E$102=$A$16,(N16),IF($E$102=$A$17,(N17),(O106)))))))))</f>
        <v>23</v>
      </c>
      <c r="P105" s="0" t="n">
        <f aca="false">IF($E$102=$A$10,(O10),IF($E$102=$A$11,(O11),IF($E$102=$A$12,(O12),IF($E$102=$A$13,(O13),IF($E$102=$A$14,(O14),IF($E$102=$A$15,(O15),IF($E$102=$A$16,(O16),IF($E$102=$A$17,(O17),(P106)))))))))</f>
        <v>25</v>
      </c>
      <c r="Q105" s="0" t="str">
        <f aca="false">IF($E$102=$A$10,(P10),IF($E$102=$A$11,(P11),IF($E$102=$A$12,(P12),IF($E$102=$A$13,(P13),IF($E$102=$A$14,(P14),IF($E$102=$A$15,(P15),IF($E$102=$A$16,(P16),IF($E$102=$A$17,(P17),(Q106)))))))))</f>
        <v>I think its "T"</v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/>
      </c>
      <c r="E106" s="0" t="str">
        <f aca="false">IF($E$102=$A$18,(E18),IF($E$102=$A$19,(E19),IF($E$102=$A$20,(E20),IF($E$102=$A$21,(E21),IF($E$102=$A$22,(E22),IF($E$102=$A$23,(E23),IF($E$102=$A$24,(E24),IF($E$102=$A$25,(E25),(E107)))))))))</f>
        <v/>
      </c>
      <c r="F106" s="0" t="str">
        <f aca="false">IF($E$102=$A$18,(F18),IF($E$102=$A$19,(F19),IF($E$102=$A$20,(F20),IF($E$102=$A$21,(F21),IF($E$102=$A$22,(F22),IF($E$102=$A$23,(F23),IF($E$102=$A$24,(F24),IF($E$102=$A$25,(F25),(F107)))))))))</f>
        <v/>
      </c>
      <c r="G106" s="0" t="str">
        <f aca="false">IF($E$102=$A$18,(G18),IF($E$102=$A$19,(G19),IF($E$102=$A$20,(G20),IF($E$102=$A$21,(G21),IF($E$102=$A$22,(G22),IF($E$102=$A$23,(G23),IF($E$102=$A$24,(G24),IF($E$102=$A$25,(G25),(G107)))))))))</f>
        <v/>
      </c>
      <c r="H106" s="0" t="str">
        <f aca="false">IF($E$102=$A$18,(H18),IF($E$102=$A$19,(H19),IF($E$102=$A$20,(H20),IF($E$102=$A$21,(H21),IF($E$102=$A$22,(H22),IF($E$102=$A$23,(H23),IF($E$102=$A$24,(H24),IF($E$102=$A$25,(H25),(H107)))))))))</f>
        <v/>
      </c>
      <c r="I106" s="38" t="str">
        <f aca="false">IF($E$102=$A$18,(I18),IF($E$102=$A$19,(I19),IF($E$102=$A$20,(I20),IF($E$102=$A$21,(I21),IF($E$102=$A$22,(I22),IF($E$102=$A$23,(I23),IF($E$102=$A$24,(I24),IF($E$102=$A$25,(I25),(I107)))))))))</f>
        <v/>
      </c>
      <c r="K106" s="0" t="str">
        <f aca="false">IF($E$102=$A$18,(J18),IF($E$102=$A$19,(J19),IF($E$102=$A$20,(J20),IF($E$102=$A$21,(J21),IF($E$102=$A$22,(J22),IF($E$102=$A$23,(J23),IF($E$102=$A$24,(J24),IF($E$102=$A$25,(J25),(K107)))))))))</f>
        <v/>
      </c>
      <c r="L106" s="0" t="str">
        <f aca="false">IF($E$102=$A$18,(K18),IF($E$102=$A$19,(K19),IF($E$102=$A$20,(K20),IF($E$102=$A$21,(K21),IF($E$102=$A$22,(K22),IF($E$102=$A$23,(K23),IF($E$102=$A$24,(K24),IF($E$102=$A$25,(K25),(L107)))))))))</f>
        <v/>
      </c>
      <c r="M106" s="0" t="str">
        <f aca="false">IF($E$102=$A$18,(L18),IF($E$102=$A$19,(L19),IF($E$102=$A$20,(L20),IF($E$102=$A$21,(L21),IF($E$102=$A$22,(L22),IF($E$102=$A$23,(L23),IF($E$102=$A$24,(L24),IF($E$102=$A$25,(L25),(M107)))))))))</f>
        <v/>
      </c>
      <c r="N106" s="0" t="str">
        <f aca="false">IF($E$102=$A$18,(M18),IF($E$102=$A$19,(M19),IF($E$102=$A$20,(M20),IF($E$102=$A$21,(M21),IF($E$102=$A$22,(M22),IF($E$102=$A$23,(M23),IF($E$102=$A$24,(M24),IF($E$102=$A$25,(M25),(N107)))))))))</f>
        <v/>
      </c>
      <c r="O106" s="0" t="str">
        <f aca="false">IF($E$102=$A$18,(N18),IF($E$102=$A$19,(N19),IF($E$102=$A$20,(N20),IF($E$102=$A$21,(N21),IF($E$102=$A$22,(N22),IF($E$102=$A$23,(N23),IF($E$102=$A$24,(N24),IF($E$102=$A$25,(N25),(O107)))))))))</f>
        <v/>
      </c>
      <c r="P106" s="0" t="str">
        <f aca="false">IF($E$102=$A$18,(O18),IF($E$102=$A$19,(O19),IF($E$102=$A$20,(O20),IF($E$102=$A$21,(O21),IF($E$102=$A$22,(O22),IF($E$102=$A$23,(O23),IF($E$102=$A$24,(O24),IF($E$102=$A$25,(O25),(P107)))))))))</f>
        <v/>
      </c>
      <c r="Q106" s="0" t="str">
        <f aca="false">IF($E$102=$A$18,(P18),IF($E$102=$A$19,(P19),IF($E$102=$A$20,(P20),IF($E$102=$A$21,(P21),IF($E$102=$A$22,(P22),IF($E$102=$A$23,(P23),IF($E$102=$A$24,(P24),IF($E$102=$A$25,(P25),(Q107)))))))))</f>
        <v/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/>
      </c>
      <c r="E107" s="0" t="str">
        <f aca="false">IF($E$102=$A$26,(E26),IF($E$102=$A$27,(E27),IF($E$102=$A$28,(E28),IF($E$102=$A$29,(E29),IF($E$102=$A$30,(E30),IF($E$102=$A$31,(E31),IF($E$102=$A$32,(E32),IF($E$102=$A$33,(E33),(E108)))))))))</f>
        <v/>
      </c>
      <c r="F107" s="0" t="str">
        <f aca="false">IF($E$102=$A$26,(F26),IF($E$102=$A$27,(F27),IF($E$102=$A$28,(F28),IF($E$102=$A$29,(F29),IF($E$102=$A$30,(F30),IF($E$102=$A$31,(F31),IF($E$102=$A$32,(F32),IF($E$102=$A$33,(F33),(F108)))))))))</f>
        <v/>
      </c>
      <c r="G107" s="0" t="str">
        <f aca="false">IF($E$102=$A$26,(G26),IF($E$102=$A$27,(G27),IF($E$102=$A$28,(G28),IF($E$102=$A$29,(G29),IF($E$102=$A$30,(G30),IF($E$102=$A$31,(G31),IF($E$102=$A$32,(G32),IF($E$102=$A$33,(G33),(G108)))))))))</f>
        <v/>
      </c>
      <c r="H107" s="0" t="str">
        <f aca="false">IF($E$102=$A$26,(H26),IF($E$102=$A$27,(H27),IF($E$102=$A$28,(H28),IF($E$102=$A$29,(H29),IF($E$102=$A$30,(H30),IF($E$102=$A$31,(H31),IF($E$102=$A$32,(H32),IF($E$102=$A$33,(H33),(H108)))))))))</f>
        <v/>
      </c>
      <c r="I107" s="38" t="str">
        <f aca="false">IF($E$102=$A$26,(I26),IF($E$102=$A$27,(I27),IF($E$102=$A$28,(I28),IF($E$102=$A$29,(I29),IF($E$102=$A$30,(I30),IF($E$102=$A$31,(I31),IF($E$102=$A$32,(I32),IF($E$102=$A$33,(I33),(I108)))))))))</f>
        <v/>
      </c>
      <c r="K107" s="0" t="str">
        <f aca="false">IF($E$102=$A$26,(J26),IF($E$102=$A$27,(J27),IF($E$102=$A$28,(J28),IF($E$102=$A$29,(J29),IF($E$102=$A$30,(J30),IF($E$102=$A$31,(J31),IF($E$102=$A$32,(J32),IF($E$102=$A$33,(J33),(K108)))))))))</f>
        <v/>
      </c>
      <c r="L107" s="0" t="str">
        <f aca="false">IF($E$102=$A$26,(K26),IF($E$102=$A$27,(K27),IF($E$102=$A$28,(K28),IF($E$102=$A$29,(K29),IF($E$102=$A$30,(K30),IF($E$102=$A$31,(K31),IF($E$102=$A$32,(K32),IF($E$102=$A$33,(K33),(L108)))))))))</f>
        <v/>
      </c>
      <c r="M107" s="0" t="str">
        <f aca="false">IF($E$102=$A$26,(L26),IF($E$102=$A$27,(L27),IF($E$102=$A$28,(L28),IF($E$102=$A$29,(L29),IF($E$102=$A$30,(L30),IF($E$102=$A$31,(L31),IF($E$102=$A$32,(L32),IF($E$102=$A$33,(L33),(M108)))))))))</f>
        <v/>
      </c>
      <c r="N107" s="0" t="str">
        <f aca="false">IF($E$102=$A$26,(M26),IF($E$102=$A$27,(M27),IF($E$102=$A$28,(M28),IF($E$102=$A$29,(M29),IF($E$102=$A$30,(M30),IF($E$102=$A$31,(M31),IF($E$102=$A$32,(M32),IF($E$102=$A$33,(M33),(N108)))))))))</f>
        <v/>
      </c>
      <c r="O107" s="0" t="str">
        <f aca="false">IF($E$102=$A$26,(N26),IF($E$102=$A$27,(N27),IF($E$102=$A$28,(N28),IF($E$102=$A$29,(N29),IF($E$102=$A$30,(N30),IF($E$102=$A$31,(N31),IF($E$102=$A$32,(N32),IF($E$102=$A$33,(N33),(O108)))))))))</f>
        <v/>
      </c>
      <c r="P107" s="0" t="str">
        <f aca="false">IF($E$102=$A$26,(O26),IF($E$102=$A$27,(O27),IF($E$102=$A$28,(O28),IF($E$102=$A$29,(O29),IF($E$102=$A$30,(O30),IF($E$102=$A$31,(O31),IF($E$102=$A$32,(O32),IF($E$102=$A$33,(O33),(P108)))))))))</f>
        <v/>
      </c>
      <c r="Q107" s="0" t="str">
        <f aca="false">IF($E$102=$A$26,(P26),IF($E$102=$A$27,(P27),IF($E$102=$A$28,(P28),IF($E$102=$A$29,(P29),IF($E$102=$A$30,(P30),IF($E$102=$A$31,(P31),IF($E$102=$A$32,(P32),IF($E$102=$A$33,(P33),(Q108)))))))))</f>
        <v/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s">
        <v>2757</v>
      </c>
      <c r="B1" s="0" t="n">
        <v>0</v>
      </c>
      <c r="C1" s="0" t="n">
        <f aca="false">SUM(C2:C101)</f>
        <v>9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2758</v>
      </c>
      <c r="E2" s="0" t="s">
        <v>2759</v>
      </c>
      <c r="F2" s="0" t="s">
        <v>2760</v>
      </c>
      <c r="G2" s="0" t="s">
        <v>2761</v>
      </c>
      <c r="H2" s="0" t="s">
        <v>2762</v>
      </c>
      <c r="I2" s="38" t="s">
        <v>15</v>
      </c>
      <c r="J2" s="0" t="s">
        <v>5</v>
      </c>
      <c r="K2" s="0" t="s">
        <v>15</v>
      </c>
      <c r="L2" s="0" t="n">
        <v>29</v>
      </c>
      <c r="M2" s="0" t="n">
        <v>6</v>
      </c>
      <c r="N2" s="0" t="n">
        <v>31</v>
      </c>
      <c r="O2" s="0" t="n">
        <v>34</v>
      </c>
      <c r="P2" s="0" t="s">
        <v>2763</v>
      </c>
      <c r="Q2" s="0" t="n">
        <v>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2764</v>
      </c>
      <c r="E3" s="0" t="s">
        <v>2765</v>
      </c>
      <c r="F3" s="0" t="s">
        <v>2766</v>
      </c>
      <c r="G3" s="0" t="s">
        <v>315</v>
      </c>
      <c r="H3" s="0" t="s">
        <v>316</v>
      </c>
      <c r="I3" s="38" t="s">
        <v>5</v>
      </c>
      <c r="J3" s="0" t="s">
        <v>5</v>
      </c>
      <c r="K3" s="0" t="s">
        <v>15</v>
      </c>
      <c r="L3" s="0" t="n">
        <v>31</v>
      </c>
      <c r="M3" s="0" t="n">
        <v>36</v>
      </c>
      <c r="N3" s="0" t="n">
        <v>29</v>
      </c>
      <c r="O3" s="0" t="n">
        <v>4</v>
      </c>
      <c r="P3" s="0" t="s">
        <v>2767</v>
      </c>
      <c r="Q3" s="0" t="n">
        <v>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167</v>
      </c>
      <c r="E4" s="0" t="s">
        <v>168</v>
      </c>
      <c r="F4" s="0" t="s">
        <v>169</v>
      </c>
      <c r="G4" s="0" t="s">
        <v>170</v>
      </c>
      <c r="H4" s="0" t="s">
        <v>171</v>
      </c>
      <c r="I4" s="38" t="s">
        <v>15</v>
      </c>
      <c r="J4" s="0" t="s">
        <v>15</v>
      </c>
      <c r="K4" s="0" t="s">
        <v>18</v>
      </c>
      <c r="L4" s="0" t="n">
        <v>43</v>
      </c>
      <c r="M4" s="0" t="n">
        <v>42</v>
      </c>
      <c r="N4" s="0" t="n">
        <v>10</v>
      </c>
      <c r="O4" s="0" t="n">
        <v>5</v>
      </c>
      <c r="P4" s="0" t="s">
        <v>172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2768</v>
      </c>
      <c r="E5" s="0" t="s">
        <v>102</v>
      </c>
      <c r="F5" s="0" t="s">
        <v>103</v>
      </c>
      <c r="G5" s="0" t="s">
        <v>101</v>
      </c>
      <c r="H5" s="0" t="s">
        <v>104</v>
      </c>
      <c r="I5" s="38" t="s">
        <v>5</v>
      </c>
      <c r="J5" s="0" t="s">
        <v>5</v>
      </c>
      <c r="K5" s="0" t="s">
        <v>15</v>
      </c>
      <c r="L5" s="0" t="n">
        <v>36</v>
      </c>
      <c r="M5" s="0" t="n">
        <v>35</v>
      </c>
      <c r="N5" s="0" t="n">
        <v>22</v>
      </c>
      <c r="O5" s="0" t="n">
        <v>7</v>
      </c>
      <c r="P5" s="0" t="s">
        <v>2769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2770</v>
      </c>
      <c r="E6" s="0" t="s">
        <v>2771</v>
      </c>
      <c r="F6" s="0" t="s">
        <v>2772</v>
      </c>
      <c r="G6" s="0" t="s">
        <v>2773</v>
      </c>
      <c r="H6" s="0" t="s">
        <v>2774</v>
      </c>
      <c r="I6" s="38" t="s">
        <v>5</v>
      </c>
      <c r="J6" s="0" t="s">
        <v>5</v>
      </c>
      <c r="K6" s="0" t="s">
        <v>18</v>
      </c>
      <c r="L6" s="0" t="n">
        <v>45</v>
      </c>
      <c r="M6" s="0" t="n">
        <v>42</v>
      </c>
      <c r="N6" s="0" t="n">
        <v>1</v>
      </c>
      <c r="O6" s="0" t="n">
        <v>12</v>
      </c>
      <c r="P6" s="0" t="s">
        <v>2775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2776</v>
      </c>
      <c r="E7" s="0" t="s">
        <v>2777</v>
      </c>
      <c r="F7" s="0" t="s">
        <v>2778</v>
      </c>
      <c r="G7" s="0" t="s">
        <v>2779</v>
      </c>
      <c r="H7" s="0" t="s">
        <v>2780</v>
      </c>
      <c r="I7" s="38" t="s">
        <v>15</v>
      </c>
      <c r="J7" s="0" t="s">
        <v>5</v>
      </c>
      <c r="K7" s="0" t="s">
        <v>15</v>
      </c>
      <c r="L7" s="0" t="n">
        <v>34</v>
      </c>
      <c r="M7" s="0" t="n">
        <v>28</v>
      </c>
      <c r="N7" s="0" t="n">
        <v>12</v>
      </c>
      <c r="O7" s="0" t="n">
        <v>26</v>
      </c>
      <c r="P7" s="0" t="s">
        <v>2781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2782</v>
      </c>
      <c r="E8" s="0" t="s">
        <v>394</v>
      </c>
      <c r="F8" s="0" t="s">
        <v>395</v>
      </c>
      <c r="G8" s="0" t="s">
        <v>396</v>
      </c>
      <c r="H8" s="0" t="s">
        <v>154</v>
      </c>
      <c r="I8" s="38" t="s">
        <v>5</v>
      </c>
      <c r="J8" s="0" t="s">
        <v>5</v>
      </c>
      <c r="K8" s="0" t="s">
        <v>15</v>
      </c>
      <c r="L8" s="0" t="n">
        <v>49</v>
      </c>
      <c r="M8" s="0" t="n">
        <v>47</v>
      </c>
      <c r="N8" s="0" t="n">
        <v>3</v>
      </c>
      <c r="O8" s="0" t="n">
        <v>1</v>
      </c>
      <c r="P8" s="0" t="s">
        <v>160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2783</v>
      </c>
      <c r="E9" s="0" t="s">
        <v>2784</v>
      </c>
      <c r="F9" s="0" t="s">
        <v>2785</v>
      </c>
      <c r="G9" s="0" t="s">
        <v>2786</v>
      </c>
      <c r="H9" s="0" t="s">
        <v>2787</v>
      </c>
      <c r="I9" s="38" t="s">
        <v>15</v>
      </c>
      <c r="J9" s="0" t="s">
        <v>15</v>
      </c>
      <c r="K9" s="0" t="s">
        <v>21</v>
      </c>
      <c r="L9" s="0" t="n">
        <v>37</v>
      </c>
      <c r="M9" s="0" t="n">
        <v>41</v>
      </c>
      <c r="N9" s="0" t="n">
        <v>21</v>
      </c>
      <c r="O9" s="0" t="n">
        <v>1</v>
      </c>
      <c r="P9" s="0" t="s">
        <v>160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2788</v>
      </c>
      <c r="E10" s="0" t="s">
        <v>2789</v>
      </c>
      <c r="F10" s="0" t="s">
        <v>2790</v>
      </c>
      <c r="G10" s="0" t="s">
        <v>2791</v>
      </c>
      <c r="H10" s="0" t="s">
        <v>2792</v>
      </c>
      <c r="I10" s="38" t="s">
        <v>21</v>
      </c>
      <c r="J10" s="0" t="s">
        <v>18</v>
      </c>
      <c r="K10" s="0" t="s">
        <v>21</v>
      </c>
      <c r="L10" s="0" t="n">
        <v>20</v>
      </c>
      <c r="M10" s="0" t="n">
        <v>24</v>
      </c>
      <c r="N10" s="0" t="n">
        <v>29</v>
      </c>
      <c r="O10" s="0" t="n">
        <v>27</v>
      </c>
      <c r="P10" s="0" t="s">
        <v>2793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str">
        <f aca="false">IF(D11="","",1)</f>
        <v/>
      </c>
      <c r="R11" s="0" t="n">
        <f aca="false">SUM(L11:O11)</f>
        <v>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str">
        <f aca="false">IF(D12="","",1)</f>
        <v/>
      </c>
      <c r="R12" s="0" t="n">
        <f aca="false">SUM(L12:O12)</f>
        <v>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str">
        <f aca="false">IF(D13="","",1)</f>
        <v/>
      </c>
      <c r="R13" s="0" t="n">
        <f aca="false">SUM(L13:O13)</f>
        <v>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str">
        <f aca="false">IF(D14="","",1)</f>
        <v/>
      </c>
      <c r="R14" s="0" t="n">
        <f aca="false">SUM(L14:O14)</f>
        <v>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str">
        <f aca="false">IF(D15="","",1)</f>
        <v/>
      </c>
      <c r="R15" s="0" t="n">
        <f aca="false">SUM(L15:O15)</f>
        <v>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str">
        <f aca="false">IF(D16="","",1)</f>
        <v/>
      </c>
      <c r="R16" s="0" t="n">
        <f aca="false">SUM(L16:O16)</f>
        <v>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str">
        <f aca="false">IF(D17="","",1)</f>
        <v/>
      </c>
      <c r="R17" s="0" t="n">
        <f aca="false">SUM(L17:O17)</f>
        <v>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str">
        <f aca="false">IF(D18="","",1)</f>
        <v/>
      </c>
      <c r="R18" s="0" t="n">
        <f aca="false">SUM(L18:O18)</f>
        <v>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str">
        <f aca="false">IF(D19="","",1)</f>
        <v/>
      </c>
      <c r="R19" s="0" t="n">
        <f aca="false">SUM(L19:O19)</f>
        <v>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str">
        <f aca="false">IF(D20="","",1)</f>
        <v/>
      </c>
      <c r="R20" s="0" t="n">
        <f aca="false">SUM(L20:O20)</f>
        <v>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str">
        <f aca="false">IF(D21="","",1)</f>
        <v/>
      </c>
      <c r="R21" s="0" t="n">
        <f aca="false">SUM(L21:O21)</f>
        <v>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str">
        <f aca="false">IF(D22="","",1)</f>
        <v/>
      </c>
      <c r="R22" s="0" t="n">
        <f aca="false">SUM(L22:O22)</f>
        <v>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str">
        <f aca="false">IF(D23="","",1)</f>
        <v/>
      </c>
      <c r="R23" s="0" t="n">
        <f aca="false">SUM(L23:O23)</f>
        <v>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str">
        <f aca="false">IF(D24="","",1)</f>
        <v/>
      </c>
      <c r="R24" s="0" t="n">
        <f aca="false">SUM(L24:O24)</f>
        <v>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str">
        <f aca="false">IF(D25="","",1)</f>
        <v/>
      </c>
      <c r="R25" s="0" t="n">
        <f aca="false">SUM(L25:O25)</f>
        <v>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str">
        <f aca="false">IF(D26="","",1)</f>
        <v/>
      </c>
      <c r="R26" s="0" t="n">
        <f aca="false">SUM(L26:O26)</f>
        <v>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str">
        <f aca="false">IF(D27="","",1)</f>
        <v/>
      </c>
      <c r="R27" s="0" t="n">
        <f aca="false">SUM(L27:O27)</f>
        <v>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str">
        <f aca="false">IF(D28="","",1)</f>
        <v/>
      </c>
      <c r="R28" s="0" t="n">
        <f aca="false">SUM(L28:O28)</f>
        <v>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str">
        <f aca="false">IF(D29="","",1)</f>
        <v/>
      </c>
      <c r="R29" s="0" t="n">
        <f aca="false">SUM(L29:O29)</f>
        <v>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str">
        <f aca="false">IF(D30="","",1)</f>
        <v/>
      </c>
      <c r="R30" s="0" t="n">
        <f aca="false">SUM(L30:O30)</f>
        <v>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str">
        <f aca="false">IF(D31="","",1)</f>
        <v/>
      </c>
      <c r="R31" s="0" t="n">
        <f aca="false">SUM(L31:O31)</f>
        <v>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str">
        <f aca="false">IF(D32="","",1)</f>
        <v/>
      </c>
      <c r="R32" s="0" t="n">
        <f aca="false">SUM(L32:O32)</f>
        <v>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str">
        <f aca="false">IF(D33="","",1)</f>
        <v/>
      </c>
      <c r="R33" s="0" t="n">
        <f aca="false">SUM(L33:O33)</f>
        <v>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str">
        <f aca="false">IF(D34="","",1)</f>
        <v/>
      </c>
      <c r="R34" s="0" t="n">
        <f aca="false">SUM(L34:O34)</f>
        <v>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str">
        <f aca="false">IF(D35="","",1)</f>
        <v/>
      </c>
      <c r="R35" s="0" t="n">
        <f aca="false">SUM(L35:O35)</f>
        <v>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str">
        <f aca="false">IF(D36="","",1)</f>
        <v/>
      </c>
      <c r="R36" s="0" t="n">
        <f aca="false">SUM(L36:O36)</f>
        <v>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str">
        <f aca="false">IF(D37="","",1)</f>
        <v/>
      </c>
      <c r="R37" s="0" t="n">
        <f aca="false">SUM(L37:O37)</f>
        <v>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str">
        <f aca="false">IF(D38="","",1)</f>
        <v/>
      </c>
      <c r="R38" s="0" t="n">
        <f aca="false">SUM(L38:O38)</f>
        <v>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str">
        <f aca="false">IF(D39="","",1)</f>
        <v/>
      </c>
      <c r="R39" s="0" t="n">
        <f aca="false">SUM(L39:O39)</f>
        <v>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str">
        <f aca="false">IF(D40="","",1)</f>
        <v/>
      </c>
      <c r="R40" s="0" t="n">
        <f aca="false">SUM(L40:O40)</f>
        <v>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str">
        <f aca="false">IF(D41="","",1)</f>
        <v/>
      </c>
      <c r="R41" s="0" t="n">
        <f aca="false">SUM(L41:O41)</f>
        <v>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str">
        <f aca="false">IF(D42="","",1)</f>
        <v/>
      </c>
      <c r="R42" s="0" t="n">
        <f aca="false">SUM(L42:O42)</f>
        <v>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str">
        <f aca="false">IF(D43="","",1)</f>
        <v/>
      </c>
      <c r="R43" s="0" t="n">
        <f aca="false">SUM(L43:O43)</f>
        <v>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str">
        <f aca="false">IF(D44="","",1)</f>
        <v/>
      </c>
      <c r="R44" s="0" t="n">
        <f aca="false">SUM(L44:O44)</f>
        <v>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str">
        <f aca="false">IF(D45="","",1)</f>
        <v/>
      </c>
      <c r="R45" s="0" t="n">
        <f aca="false">SUM(L45:O45)</f>
        <v>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1.08464672020595</v>
      </c>
      <c r="E102" s="0" t="n">
        <f aca="false">IF(D102&lt;1.001,1,IF(D102&lt;2.001,2,IF(D102&lt;3.001,3,IF(D102&lt;4.001,4,IF(D102&lt;5.001,5,IF(D102&lt;6.001,6,IF(D102&lt;7.001,7,IF(D102&lt;8.001,8,(F102)))))))))</f>
        <v>2</v>
      </c>
      <c r="F102" s="0" t="n">
        <f aca="false">IF(D102&lt;9.001,9,IF(D102&lt;10.001,10,IF(D102&lt;11.001,11,IF(D102&lt;12.001,12,IF(D102&lt;13.001,13,IF(D102&lt;14.001,14,IF(D102&lt;15.001,15,(G102))))))))</f>
        <v>9</v>
      </c>
      <c r="G102" s="0" t="n">
        <f aca="false">IF(D102&lt;16.001,16,IF(D102&lt;17.001,17,IF(D102&lt;18.001,18,IF(D102&lt;19.001,19,IF(D102&lt;20.001,20,IF(D102&lt;21.001,21,IF(D102&lt;22.001,22,(H102))))))))</f>
        <v>16</v>
      </c>
      <c r="H102" s="0" t="n">
        <f aca="false">IF(D102&lt;23.001,23,IF(D102&lt;24.001,24,IF(D102&lt;25.001,25,IF(D102&lt;26.001,26,IF(D102&lt;27.001,27,IF(D102&lt;28.001,28,IF(D102&lt;29.001,29,(I102))))))))</f>
        <v>23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Which of these queens did Henry VIII refer to as his "Flanders Mare"</v>
      </c>
      <c r="E104" s="0" t="str">
        <f aca="false">IF($E$102=$A$2,(E2),IF($E$102=$A$3,(E3),IF($E$102=$A$4,(E4),IF($E$102=$A$5,(E5),IF($E$102=$A$6,(E6),IF($E$102=$A$7,(E7),IF($E$102=$A$8,(E8),IF($E$102=$A$9,(E9),(E105)))))))))</f>
        <v>Anne of Cleves</v>
      </c>
      <c r="F104" s="0" t="str">
        <f aca="false">IF($E$102=$A$2,(F2),IF($E$102=$A$3,(F3),IF($E$102=$A$4,(F4),IF($E$102=$A$5,(F5),IF($E$102=$A$6,(F6),IF($E$102=$A$7,(F7),IF($E$102=$A$8,(F8),IF($E$102=$A$9,(F9),(F105)))))))))</f>
        <v>Anne Boleyn</v>
      </c>
      <c r="G104" s="0" t="str">
        <f aca="false">IF($E$102=$A$2,(G2),IF($E$102=$A$3,(G3),IF($E$102=$A$4,(G4),IF($E$102=$A$5,(G5),IF($E$102=$A$6,(G6),IF($E$102=$A$7,(G7),IF($E$102=$A$8,(G8),IF($E$102=$A$9,(G9),(G105)))))))))</f>
        <v>Catherine of Aragon</v>
      </c>
      <c r="H104" s="0" t="str">
        <f aca="false">IF($E$102=$A$2,(H2),IF($E$102=$A$3,(H3),IF($E$102=$A$4,(H4),IF($E$102=$A$5,(H5),IF($E$102=$A$6,(H6),IF($E$102=$A$7,(H7),IF($E$102=$A$8,(H8),IF($E$102=$A$9,(H9),(H105)))))))))</f>
        <v>Catherine Howard</v>
      </c>
      <c r="I104" s="38" t="str">
        <f aca="false">IF($E$102=$A$2,(I2),IF($E$102=$A$3,(I3),IF($E$102=$A$4,(I4),IF($E$102=$A$5,(I5),IF($E$102=$A$6,(I6),IF($E$102=$A$7,(I7),IF($E$102=$A$8,(I8),IF($E$102=$A$9,(I9),(I105)))))))))</f>
        <v>A</v>
      </c>
      <c r="J104" s="0" t="str">
        <f aca="false">IF(I104=E103,(E104),IF(I104=F103,(F104),IF(I104=G103,(G104),IF(I104=H103,(H104)))))</f>
        <v>Anne of Cleves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B</v>
      </c>
      <c r="M104" s="0" t="n">
        <f aca="false">IF($E$102=$A$2,(L2),IF($E$102=$A$3,(L3),IF($E$102=$A$4,(L4),IF($E$102=$A$5,(L5),IF($E$102=$A$6,(L6),IF($E$102=$A$7,(L7),IF($E$102=$A$8,(L8),IF($E$102=$A$9,(L9),(M105)))))))))</f>
        <v>31</v>
      </c>
      <c r="N104" s="0" t="n">
        <f aca="false">IF($E$102=$A$2,(M2),IF($E$102=$A$3,(M3),IF($E$102=$A$4,(M4),IF($E$102=$A$5,(M5),IF($E$102=$A$6,(M6),IF($E$102=$A$7,(M7),IF($E$102=$A$8,(M8),IF($E$102=$A$9,(M9),(N105)))))))))</f>
        <v>36</v>
      </c>
      <c r="O104" s="0" t="n">
        <f aca="false">IF($E$102=$A$2,(N2),IF($E$102=$A$3,(N3),IF($E$102=$A$4,(N4),IF($E$102=$A$5,(N5),IF($E$102=$A$6,(N6),IF($E$102=$A$7,(N7),IF($E$102=$A$8,(N8),IF($E$102=$A$9,(N9),(O105)))))))))</f>
        <v>29</v>
      </c>
      <c r="P104" s="0" t="n">
        <f aca="false">IF($E$102=$A$2,(O2),IF($E$102=$A$3,(O3),IF($E$102=$A$4,(O4),IF($E$102=$A$5,(O5),IF($E$102=$A$6,(O6),IF($E$102=$A$7,(O7),IF($E$102=$A$8,(O8),IF($E$102=$A$9,(O9),(P105)))))))))</f>
        <v>4</v>
      </c>
      <c r="Q104" s="0" t="str">
        <f aca="false">IF($E$102=$A$2,(P2),IF($E$102=$A$3,(P3),IF($E$102=$A$4,(P4),IF($E$102=$A$5,(P5),IF($E$102=$A$6,(P6),IF($E$102=$A$7,(P7),IF($E$102=$A$8,(P8),IF($E$102=$A$9,(P9),(Q105)))))))))</f>
        <v>I thinks its Anne Boleyn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/>
      </c>
      <c r="E105" s="0" t="str">
        <f aca="false">IF($E$102=$A$10,(E10),IF($E$102=$A$11,(E11),IF($E$102=$A$12,(E12),IF($E$102=$A$13,(E13),IF($E$102=$A$14,(E14),IF($E$102=$A$15,(E15),IF($E$102=$A$16,(E16),IF($E$102=$A$17,(E17),(E106)))))))))</f>
        <v/>
      </c>
      <c r="F105" s="0" t="str">
        <f aca="false">IF($E$102=$A$10,(F10),IF($E$102=$A$11,(F11),IF($E$102=$A$12,(F12),IF($E$102=$A$13,(F13),IF($E$102=$A$14,(F14),IF($E$102=$A$15,(F15),IF($E$102=$A$16,(F16),IF($E$102=$A$17,(F17),(F106)))))))))</f>
        <v/>
      </c>
      <c r="G105" s="0" t="str">
        <f aca="false">IF($E$102=$A$10,(G10),IF($E$102=$A$11,(G11),IF($E$102=$A$12,(G12),IF($E$102=$A$13,(G13),IF($E$102=$A$14,(G14),IF($E$102=$A$15,(G15),IF($E$102=$A$16,(G16),IF($E$102=$A$17,(G17),(G106)))))))))</f>
        <v/>
      </c>
      <c r="H105" s="0" t="str">
        <f aca="false">IF($E$102=$A$10,(H10),IF($E$102=$A$11,(H11),IF($E$102=$A$12,(H12),IF($E$102=$A$13,(H13),IF($E$102=$A$14,(H14),IF($E$102=$A$15,(H15),IF($E$102=$A$16,(H16),IF($E$102=$A$17,(H17),(H106)))))))))</f>
        <v/>
      </c>
      <c r="I105" s="38" t="str">
        <f aca="false">IF($E$102=$A$10,(I10),IF($E$102=$A$11,(I11),IF($E$102=$A$12,(I12),IF($E$102=$A$13,(I13),IF($E$102=$A$14,(I14),IF($E$102=$A$15,(I15),IF($E$102=$A$16,(I16),IF($E$102=$A$17,(I17),(I106)))))))))</f>
        <v/>
      </c>
      <c r="K105" s="0" t="str">
        <f aca="false">IF($E$102=$A$10,(J10),IF($E$102=$A$11,(J11),IF($E$102=$A$12,(J12),IF($E$102=$A$13,(J13),IF($E$102=$A$14,(J14),IF($E$102=$A$15,(J15),IF($E$102=$A$16,(J16),IF($E$102=$A$17,(J17),(K106)))))))))</f>
        <v/>
      </c>
      <c r="L105" s="0" t="str">
        <f aca="false">IF($E$102=$A$10,(K10),IF($E$102=$A$11,(K11),IF($E$102=$A$12,(K12),IF($E$102=$A$13,(K13),IF($E$102=$A$14,(K14),IF($E$102=$A$15,(K15),IF($E$102=$A$16,(K16),IF($E$102=$A$17,(K17),(L106)))))))))</f>
        <v/>
      </c>
      <c r="M105" s="0" t="str">
        <f aca="false">IF($E$102=$A$10,(L10),IF($E$102=$A$11,(L11),IF($E$102=$A$12,(L12),IF($E$102=$A$13,(L13),IF($E$102=$A$14,(L14),IF($E$102=$A$15,(L15),IF($E$102=$A$16,(L16),IF($E$102=$A$17,(L17),(M106)))))))))</f>
        <v/>
      </c>
      <c r="N105" s="0" t="str">
        <f aca="false">IF($E$102=$A$10,(M10),IF($E$102=$A$11,(M11),IF($E$102=$A$12,(M12),IF($E$102=$A$13,(M13),IF($E$102=$A$14,(M14),IF($E$102=$A$15,(M15),IF($E$102=$A$16,(M16),IF($E$102=$A$17,(M17),(N106)))))))))</f>
        <v/>
      </c>
      <c r="O105" s="0" t="str">
        <f aca="false">IF($E$102=$A$10,(N10),IF($E$102=$A$11,(N11),IF($E$102=$A$12,(N12),IF($E$102=$A$13,(N13),IF($E$102=$A$14,(N14),IF($E$102=$A$15,(N15),IF($E$102=$A$16,(N16),IF($E$102=$A$17,(N17),(O106)))))))))</f>
        <v/>
      </c>
      <c r="P105" s="0" t="str">
        <f aca="false">IF($E$102=$A$10,(O10),IF($E$102=$A$11,(O11),IF($E$102=$A$12,(O12),IF($E$102=$A$13,(O13),IF($E$102=$A$14,(O14),IF($E$102=$A$15,(O15),IF($E$102=$A$16,(O16),IF($E$102=$A$17,(O17),(P106)))))))))</f>
        <v/>
      </c>
      <c r="Q105" s="0" t="str">
        <f aca="false">IF($E$102=$A$10,(P10),IF($E$102=$A$11,(P11),IF($E$102=$A$12,(P12),IF($E$102=$A$13,(P13),IF($E$102=$A$14,(P14),IF($E$102=$A$15,(P15),IF($E$102=$A$16,(P16),IF($E$102=$A$17,(P17),(Q106)))))))))</f>
        <v/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/>
      </c>
      <c r="E106" s="0" t="str">
        <f aca="false">IF($E$102=$A$18,(E18),IF($E$102=$A$19,(E19),IF($E$102=$A$20,(E20),IF($E$102=$A$21,(E21),IF($E$102=$A$22,(E22),IF($E$102=$A$23,(E23),IF($E$102=$A$24,(E24),IF($E$102=$A$25,(E25),(E107)))))))))</f>
        <v/>
      </c>
      <c r="F106" s="0" t="str">
        <f aca="false">IF($E$102=$A$18,(F18),IF($E$102=$A$19,(F19),IF($E$102=$A$20,(F20),IF($E$102=$A$21,(F21),IF($E$102=$A$22,(F22),IF($E$102=$A$23,(F23),IF($E$102=$A$24,(F24),IF($E$102=$A$25,(F25),(F107)))))))))</f>
        <v/>
      </c>
      <c r="G106" s="0" t="str">
        <f aca="false">IF($E$102=$A$18,(G18),IF($E$102=$A$19,(G19),IF($E$102=$A$20,(G20),IF($E$102=$A$21,(G21),IF($E$102=$A$22,(G22),IF($E$102=$A$23,(G23),IF($E$102=$A$24,(G24),IF($E$102=$A$25,(G25),(G107)))))))))</f>
        <v/>
      </c>
      <c r="H106" s="0" t="str">
        <f aca="false">IF($E$102=$A$18,(H18),IF($E$102=$A$19,(H19),IF($E$102=$A$20,(H20),IF($E$102=$A$21,(H21),IF($E$102=$A$22,(H22),IF($E$102=$A$23,(H23),IF($E$102=$A$24,(H24),IF($E$102=$A$25,(H25),(H107)))))))))</f>
        <v/>
      </c>
      <c r="I106" s="38" t="str">
        <f aca="false">IF($E$102=$A$18,(I18),IF($E$102=$A$19,(I19),IF($E$102=$A$20,(I20),IF($E$102=$A$21,(I21),IF($E$102=$A$22,(I22),IF($E$102=$A$23,(I23),IF($E$102=$A$24,(I24),IF($E$102=$A$25,(I25),(I107)))))))))</f>
        <v/>
      </c>
      <c r="K106" s="0" t="str">
        <f aca="false">IF($E$102=$A$18,(J18),IF($E$102=$A$19,(J19),IF($E$102=$A$20,(J20),IF($E$102=$A$21,(J21),IF($E$102=$A$22,(J22),IF($E$102=$A$23,(J23),IF($E$102=$A$24,(J24),IF($E$102=$A$25,(J25),(K107)))))))))</f>
        <v/>
      </c>
      <c r="L106" s="0" t="str">
        <f aca="false">IF($E$102=$A$18,(K18),IF($E$102=$A$19,(K19),IF($E$102=$A$20,(K20),IF($E$102=$A$21,(K21),IF($E$102=$A$22,(K22),IF($E$102=$A$23,(K23),IF($E$102=$A$24,(K24),IF($E$102=$A$25,(K25),(L107)))))))))</f>
        <v/>
      </c>
      <c r="M106" s="0" t="str">
        <f aca="false">IF($E$102=$A$18,(L18),IF($E$102=$A$19,(L19),IF($E$102=$A$20,(L20),IF($E$102=$A$21,(L21),IF($E$102=$A$22,(L22),IF($E$102=$A$23,(L23),IF($E$102=$A$24,(L24),IF($E$102=$A$25,(L25),(M107)))))))))</f>
        <v/>
      </c>
      <c r="N106" s="0" t="str">
        <f aca="false">IF($E$102=$A$18,(M18),IF($E$102=$A$19,(M19),IF($E$102=$A$20,(M20),IF($E$102=$A$21,(M21),IF($E$102=$A$22,(M22),IF($E$102=$A$23,(M23),IF($E$102=$A$24,(M24),IF($E$102=$A$25,(M25),(N107)))))))))</f>
        <v/>
      </c>
      <c r="O106" s="0" t="str">
        <f aca="false">IF($E$102=$A$18,(N18),IF($E$102=$A$19,(N19),IF($E$102=$A$20,(N20),IF($E$102=$A$21,(N21),IF($E$102=$A$22,(N22),IF($E$102=$A$23,(N23),IF($E$102=$A$24,(N24),IF($E$102=$A$25,(N25),(O107)))))))))</f>
        <v/>
      </c>
      <c r="P106" s="0" t="str">
        <f aca="false">IF($E$102=$A$18,(O18),IF($E$102=$A$19,(O19),IF($E$102=$A$20,(O20),IF($E$102=$A$21,(O21),IF($E$102=$A$22,(O22),IF($E$102=$A$23,(O23),IF($E$102=$A$24,(O24),IF($E$102=$A$25,(O25),(P107)))))))))</f>
        <v/>
      </c>
      <c r="Q106" s="0" t="str">
        <f aca="false">IF($E$102=$A$18,(P18),IF($E$102=$A$19,(P19),IF($E$102=$A$20,(P20),IF($E$102=$A$21,(P21),IF($E$102=$A$22,(P22),IF($E$102=$A$23,(P23),IF($E$102=$A$24,(P24),IF($E$102=$A$25,(P25),(Q107)))))))))</f>
        <v/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/>
      </c>
      <c r="E107" s="0" t="str">
        <f aca="false">IF($E$102=$A$26,(E26),IF($E$102=$A$27,(E27),IF($E$102=$A$28,(E28),IF($E$102=$A$29,(E29),IF($E$102=$A$30,(E30),IF($E$102=$A$31,(E31),IF($E$102=$A$32,(E32),IF($E$102=$A$33,(E33),(E108)))))))))</f>
        <v/>
      </c>
      <c r="F107" s="0" t="str">
        <f aca="false">IF($E$102=$A$26,(F26),IF($E$102=$A$27,(F27),IF($E$102=$A$28,(F28),IF($E$102=$A$29,(F29),IF($E$102=$A$30,(F30),IF($E$102=$A$31,(F31),IF($E$102=$A$32,(F32),IF($E$102=$A$33,(F33),(F108)))))))))</f>
        <v/>
      </c>
      <c r="G107" s="0" t="str">
        <f aca="false">IF($E$102=$A$26,(G26),IF($E$102=$A$27,(G27),IF($E$102=$A$28,(G28),IF($E$102=$A$29,(G29),IF($E$102=$A$30,(G30),IF($E$102=$A$31,(G31),IF($E$102=$A$32,(G32),IF($E$102=$A$33,(G33),(G108)))))))))</f>
        <v/>
      </c>
      <c r="H107" s="0" t="str">
        <f aca="false">IF($E$102=$A$26,(H26),IF($E$102=$A$27,(H27),IF($E$102=$A$28,(H28),IF($E$102=$A$29,(H29),IF($E$102=$A$30,(H30),IF($E$102=$A$31,(H31),IF($E$102=$A$32,(H32),IF($E$102=$A$33,(H33),(H108)))))))))</f>
        <v/>
      </c>
      <c r="I107" s="38" t="str">
        <f aca="false">IF($E$102=$A$26,(I26),IF($E$102=$A$27,(I27),IF($E$102=$A$28,(I28),IF($E$102=$A$29,(I29),IF($E$102=$A$30,(I30),IF($E$102=$A$31,(I31),IF($E$102=$A$32,(I32),IF($E$102=$A$33,(I33),(I108)))))))))</f>
        <v/>
      </c>
      <c r="K107" s="0" t="str">
        <f aca="false">IF($E$102=$A$26,(J26),IF($E$102=$A$27,(J27),IF($E$102=$A$28,(J28),IF($E$102=$A$29,(J29),IF($E$102=$A$30,(J30),IF($E$102=$A$31,(J31),IF($E$102=$A$32,(J32),IF($E$102=$A$33,(J33),(K108)))))))))</f>
        <v/>
      </c>
      <c r="L107" s="0" t="str">
        <f aca="false">IF($E$102=$A$26,(K26),IF($E$102=$A$27,(K27),IF($E$102=$A$28,(K28),IF($E$102=$A$29,(K29),IF($E$102=$A$30,(K30),IF($E$102=$A$31,(K31),IF($E$102=$A$32,(K32),IF($E$102=$A$33,(K33),(L108)))))))))</f>
        <v/>
      </c>
      <c r="M107" s="0" t="str">
        <f aca="false">IF($E$102=$A$26,(L26),IF($E$102=$A$27,(L27),IF($E$102=$A$28,(L28),IF($E$102=$A$29,(L29),IF($E$102=$A$30,(L30),IF($E$102=$A$31,(L31),IF($E$102=$A$32,(L32),IF($E$102=$A$33,(L33),(M108)))))))))</f>
        <v/>
      </c>
      <c r="N107" s="0" t="str">
        <f aca="false">IF($E$102=$A$26,(M26),IF($E$102=$A$27,(M27),IF($E$102=$A$28,(M28),IF($E$102=$A$29,(M29),IF($E$102=$A$30,(M30),IF($E$102=$A$31,(M31),IF($E$102=$A$32,(M32),IF($E$102=$A$33,(M33),(N108)))))))))</f>
        <v/>
      </c>
      <c r="O107" s="0" t="str">
        <f aca="false">IF($E$102=$A$26,(N26),IF($E$102=$A$27,(N27),IF($E$102=$A$28,(N28),IF($E$102=$A$29,(N29),IF($E$102=$A$30,(N30),IF($E$102=$A$31,(N31),IF($E$102=$A$32,(N32),IF($E$102=$A$33,(N33),(O108)))))))))</f>
        <v/>
      </c>
      <c r="P107" s="0" t="str">
        <f aca="false">IF($E$102=$A$26,(O26),IF($E$102=$A$27,(O27),IF($E$102=$A$28,(O28),IF($E$102=$A$29,(O29),IF($E$102=$A$30,(O30),IF($E$102=$A$31,(O31),IF($E$102=$A$32,(O32),IF($E$102=$A$33,(O33),(P108)))))))))</f>
        <v/>
      </c>
      <c r="Q107" s="0" t="str">
        <f aca="false">IF($E$102=$A$26,(P26),IF($E$102=$A$27,(P27),IF($E$102=$A$28,(P28),IF($E$102=$A$29,(P29),IF($E$102=$A$30,(P30),IF($E$102=$A$31,(P31),IF($E$102=$A$32,(P32),IF($E$102=$A$33,(P33),(Q108)))))))))</f>
        <v/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s">
        <v>2794</v>
      </c>
      <c r="B1" s="0" t="n">
        <v>0</v>
      </c>
      <c r="C1" s="0" t="n">
        <f aca="false">SUM(C2:C101)</f>
        <v>3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173</v>
      </c>
      <c r="E2" s="0" t="s">
        <v>174</v>
      </c>
      <c r="F2" s="0" t="s">
        <v>175</v>
      </c>
      <c r="G2" s="0" t="s">
        <v>176</v>
      </c>
      <c r="H2" s="0" t="s">
        <v>177</v>
      </c>
      <c r="I2" s="38" t="s">
        <v>15</v>
      </c>
      <c r="J2" s="0" t="s">
        <v>15</v>
      </c>
      <c r="K2" s="0" t="s">
        <v>18</v>
      </c>
      <c r="L2" s="0" t="n">
        <v>12</v>
      </c>
      <c r="M2" s="0" t="n">
        <v>32</v>
      </c>
      <c r="N2" s="0" t="n">
        <v>29</v>
      </c>
      <c r="O2" s="0" t="n">
        <v>27</v>
      </c>
      <c r="P2" s="0" t="s">
        <v>178</v>
      </c>
      <c r="Q2" s="0" t="n">
        <v>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2795</v>
      </c>
      <c r="E3" s="0" t="s">
        <v>2659</v>
      </c>
      <c r="F3" s="0" t="s">
        <v>2796</v>
      </c>
      <c r="G3" s="0" t="s">
        <v>2658</v>
      </c>
      <c r="H3" s="0" t="s">
        <v>2797</v>
      </c>
      <c r="I3" s="38" t="s">
        <v>5</v>
      </c>
      <c r="J3" s="0" t="s">
        <v>5</v>
      </c>
      <c r="K3" s="0" t="s">
        <v>18</v>
      </c>
      <c r="L3" s="0" t="n">
        <v>34</v>
      </c>
      <c r="M3" s="0" t="n">
        <v>21</v>
      </c>
      <c r="N3" s="0" t="n">
        <v>37</v>
      </c>
      <c r="O3" s="0" t="n">
        <v>8</v>
      </c>
      <c r="P3" s="0" t="s">
        <v>2798</v>
      </c>
      <c r="Q3" s="0" t="n">
        <v>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2799</v>
      </c>
      <c r="E4" s="0" t="s">
        <v>2800</v>
      </c>
      <c r="F4" s="0" t="s">
        <v>2801</v>
      </c>
      <c r="G4" s="0" t="s">
        <v>2802</v>
      </c>
      <c r="H4" s="0" t="s">
        <v>2803</v>
      </c>
      <c r="I4" s="38" t="s">
        <v>15</v>
      </c>
      <c r="J4" s="0" t="s">
        <v>5</v>
      </c>
      <c r="K4" s="0" t="s">
        <v>15</v>
      </c>
      <c r="L4" s="0" t="n">
        <v>26</v>
      </c>
      <c r="M4" s="0" t="n">
        <v>32</v>
      </c>
      <c r="N4" s="0" t="n">
        <v>37</v>
      </c>
      <c r="O4" s="0" t="n">
        <v>5</v>
      </c>
      <c r="P4" s="0" t="s">
        <v>2804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str">
        <f aca="false">IF(D5="","",1)</f>
        <v/>
      </c>
      <c r="R5" s="0" t="n">
        <f aca="false">SUM(L5:O5)</f>
        <v>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str">
        <f aca="false">IF(D6="","",1)</f>
        <v/>
      </c>
      <c r="R6" s="0" t="n">
        <f aca="false">SUM(L6:O6)</f>
        <v>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str">
        <f aca="false">IF(D7="","",1)</f>
        <v/>
      </c>
      <c r="R7" s="0" t="n">
        <f aca="false">SUM(L7:O7)</f>
        <v>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str">
        <f aca="false">IF(D8="","",1)</f>
        <v/>
      </c>
      <c r="R8" s="0" t="n">
        <f aca="false">SUM(L8:O8)</f>
        <v>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str">
        <f aca="false">IF(D9="","",1)</f>
        <v/>
      </c>
      <c r="R9" s="0" t="n">
        <f aca="false">SUM(L9:O9)</f>
        <v>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str">
        <f aca="false">IF(D10="","",1)</f>
        <v/>
      </c>
      <c r="R10" s="0" t="n">
        <f aca="false">SUM(L10:O10)</f>
        <v>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str">
        <f aca="false">IF(D11="","",1)</f>
        <v/>
      </c>
      <c r="R11" s="0" t="n">
        <f aca="false">SUM(L11:O11)</f>
        <v>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str">
        <f aca="false">IF(D12="","",1)</f>
        <v/>
      </c>
      <c r="R12" s="0" t="n">
        <f aca="false">SUM(L12:O12)</f>
        <v>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str">
        <f aca="false">IF(D13="","",1)</f>
        <v/>
      </c>
      <c r="R13" s="0" t="n">
        <f aca="false">SUM(L13:O13)</f>
        <v>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str">
        <f aca="false">IF(D14="","",1)</f>
        <v/>
      </c>
      <c r="R14" s="0" t="n">
        <f aca="false">SUM(L14:O14)</f>
        <v>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str">
        <f aca="false">IF(D15="","",1)</f>
        <v/>
      </c>
      <c r="R15" s="0" t="n">
        <f aca="false">SUM(L15:O15)</f>
        <v>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str">
        <f aca="false">IF(D16="","",1)</f>
        <v/>
      </c>
      <c r="R16" s="0" t="n">
        <f aca="false">SUM(L16:O16)</f>
        <v>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str">
        <f aca="false">IF(D17="","",1)</f>
        <v/>
      </c>
      <c r="R17" s="0" t="n">
        <f aca="false">SUM(L17:O17)</f>
        <v>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str">
        <f aca="false">IF(D18="","",1)</f>
        <v/>
      </c>
      <c r="R18" s="0" t="n">
        <f aca="false">SUM(L18:O18)</f>
        <v>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str">
        <f aca="false">IF(D19="","",1)</f>
        <v/>
      </c>
      <c r="R19" s="0" t="n">
        <f aca="false">SUM(L19:O19)</f>
        <v>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str">
        <f aca="false">IF(D20="","",1)</f>
        <v/>
      </c>
      <c r="R20" s="0" t="n">
        <f aca="false">SUM(L20:O20)</f>
        <v>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str">
        <f aca="false">IF(D21="","",1)</f>
        <v/>
      </c>
      <c r="R21" s="0" t="n">
        <f aca="false">SUM(L21:O21)</f>
        <v>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str">
        <f aca="false">IF(D22="","",1)</f>
        <v/>
      </c>
      <c r="R22" s="0" t="n">
        <f aca="false">SUM(L22:O22)</f>
        <v>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str">
        <f aca="false">IF(D23="","",1)</f>
        <v/>
      </c>
      <c r="R23" s="0" t="n">
        <f aca="false">SUM(L23:O23)</f>
        <v>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str">
        <f aca="false">IF(D24="","",1)</f>
        <v/>
      </c>
      <c r="R24" s="0" t="n">
        <f aca="false">SUM(L24:O24)</f>
        <v>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str">
        <f aca="false">IF(D25="","",1)</f>
        <v/>
      </c>
      <c r="R25" s="0" t="n">
        <f aca="false">SUM(L25:O25)</f>
        <v>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str">
        <f aca="false">IF(D26="","",1)</f>
        <v/>
      </c>
      <c r="R26" s="0" t="n">
        <f aca="false">SUM(L26:O26)</f>
        <v>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str">
        <f aca="false">IF(D27="","",1)</f>
        <v/>
      </c>
      <c r="R27" s="0" t="n">
        <f aca="false">SUM(L27:O27)</f>
        <v>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str">
        <f aca="false">IF(D28="","",1)</f>
        <v/>
      </c>
      <c r="R28" s="0" t="n">
        <f aca="false">SUM(L28:O28)</f>
        <v>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str">
        <f aca="false">IF(D29="","",1)</f>
        <v/>
      </c>
      <c r="R29" s="0" t="n">
        <f aca="false">SUM(L29:O29)</f>
        <v>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str">
        <f aca="false">IF(D30="","",1)</f>
        <v/>
      </c>
      <c r="R30" s="0" t="n">
        <f aca="false">SUM(L30:O30)</f>
        <v>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str">
        <f aca="false">IF(D31="","",1)</f>
        <v/>
      </c>
      <c r="R31" s="0" t="n">
        <f aca="false">SUM(L31:O31)</f>
        <v>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str">
        <f aca="false">IF(D32="","",1)</f>
        <v/>
      </c>
      <c r="R32" s="0" t="n">
        <f aca="false">SUM(L32:O32)</f>
        <v>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str">
        <f aca="false">IF(D33="","",1)</f>
        <v/>
      </c>
      <c r="R33" s="0" t="n">
        <f aca="false">SUM(L33:O33)</f>
        <v>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str">
        <f aca="false">IF(D34="","",1)</f>
        <v/>
      </c>
      <c r="R34" s="0" t="n">
        <f aca="false">SUM(L34:O34)</f>
        <v>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str">
        <f aca="false">IF(D35="","",1)</f>
        <v/>
      </c>
      <c r="R35" s="0" t="n">
        <f aca="false">SUM(L35:O35)</f>
        <v>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str">
        <f aca="false">IF(D36="","",1)</f>
        <v/>
      </c>
      <c r="R36" s="0" t="n">
        <f aca="false">SUM(L36:O36)</f>
        <v>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str">
        <f aca="false">IF(D37="","",1)</f>
        <v/>
      </c>
      <c r="R37" s="0" t="n">
        <f aca="false">SUM(L37:O37)</f>
        <v>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str">
        <f aca="false">IF(D38="","",1)</f>
        <v/>
      </c>
      <c r="R38" s="0" t="n">
        <f aca="false">SUM(L38:O38)</f>
        <v>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str">
        <f aca="false">IF(D39="","",1)</f>
        <v/>
      </c>
      <c r="R39" s="0" t="n">
        <f aca="false">SUM(L39:O39)</f>
        <v>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str">
        <f aca="false">IF(D40="","",1)</f>
        <v/>
      </c>
      <c r="R40" s="0" t="n">
        <f aca="false">SUM(L40:O40)</f>
        <v>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str">
        <f aca="false">IF(D41="","",1)</f>
        <v/>
      </c>
      <c r="R41" s="0" t="n">
        <f aca="false">SUM(L41:O41)</f>
        <v>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str">
        <f aca="false">IF(D42="","",1)</f>
        <v/>
      </c>
      <c r="R42" s="0" t="n">
        <f aca="false">SUM(L42:O42)</f>
        <v>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str">
        <f aca="false">IF(D43="","",1)</f>
        <v/>
      </c>
      <c r="R43" s="0" t="n">
        <f aca="false">SUM(L43:O43)</f>
        <v>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str">
        <f aca="false">IF(D44="","",1)</f>
        <v/>
      </c>
      <c r="R44" s="0" t="n">
        <f aca="false">SUM(L44:O44)</f>
        <v>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str">
        <f aca="false">IF(D45="","",1)</f>
        <v/>
      </c>
      <c r="R45" s="0" t="n">
        <f aca="false">SUM(L45:O45)</f>
        <v>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2.89645714395036</v>
      </c>
      <c r="E102" s="0" t="n">
        <f aca="false">IF(D102&lt;1.001,1,IF(D102&lt;2.001,2,IF(D102&lt;3.001,3,IF(D102&lt;4.001,4,IF(D102&lt;5.001,5,IF(D102&lt;6.001,6,IF(D102&lt;7.001,7,IF(D102&lt;8.001,8,(F102)))))))))</f>
        <v>3</v>
      </c>
      <c r="F102" s="0" t="n">
        <f aca="false">IF(D102&lt;9.001,9,IF(D102&lt;10.001,10,IF(D102&lt;11.001,11,IF(D102&lt;12.001,12,IF(D102&lt;13.001,13,IF(D102&lt;14.001,14,IF(D102&lt;15.001,15,(G102))))))))</f>
        <v>9</v>
      </c>
      <c r="G102" s="0" t="n">
        <f aca="false">IF(D102&lt;16.001,16,IF(D102&lt;17.001,17,IF(D102&lt;18.001,18,IF(D102&lt;19.001,19,IF(D102&lt;20.001,20,IF(D102&lt;21.001,21,IF(D102&lt;22.001,22,(H102))))))))</f>
        <v>16</v>
      </c>
      <c r="H102" s="0" t="n">
        <f aca="false">IF(D102&lt;23.001,23,IF(D102&lt;24.001,24,IF(D102&lt;25.001,25,IF(D102&lt;26.001,26,IF(D102&lt;27.001,27,IF(D102&lt;28.001,28,IF(D102&lt;29.001,29,(I102))))))))</f>
        <v>23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Which of these U.S. Presidents appeared on the television series "Laugh-In"</v>
      </c>
      <c r="E104" s="0" t="str">
        <f aca="false">IF($E$102=$A$2,(E2),IF($E$102=$A$3,(E3),IF($E$102=$A$4,(E4),IF($E$102=$A$5,(E5),IF($E$102=$A$6,(E6),IF($E$102=$A$7,(E7),IF($E$102=$A$8,(E8),IF($E$102=$A$9,(E9),(E105)))))))))</f>
        <v>Lyndon Johnson</v>
      </c>
      <c r="F104" s="0" t="str">
        <f aca="false">IF($E$102=$A$2,(F2),IF($E$102=$A$3,(F3),IF($E$102=$A$4,(F4),IF($E$102=$A$5,(F5),IF($E$102=$A$6,(F6),IF($E$102=$A$7,(F7),IF($E$102=$A$8,(F8),IF($E$102=$A$9,(F9),(F105)))))))))</f>
        <v>Richard Nixon </v>
      </c>
      <c r="G104" s="0" t="str">
        <f aca="false">IF($E$102=$A$2,(G2),IF($E$102=$A$3,(G3),IF($E$102=$A$4,(G4),IF($E$102=$A$5,(G5),IF($E$102=$A$6,(G6),IF($E$102=$A$7,(G7),IF($E$102=$A$8,(G8),IF($E$102=$A$9,(G9),(G105)))))))))</f>
        <v>Jimmy Carter</v>
      </c>
      <c r="H104" s="0" t="str">
        <f aca="false">IF($E$102=$A$2,(H2),IF($E$102=$A$3,(H3),IF($E$102=$A$4,(H4),IF($E$102=$A$5,(H5),IF($E$102=$A$6,(H6),IF($E$102=$A$7,(H7),IF($E$102=$A$8,(H8),IF($E$102=$A$9,(H9),(H105)))))))))</f>
        <v>Gerald Ford </v>
      </c>
      <c r="I104" s="38" t="str">
        <f aca="false">IF($E$102=$A$2,(I2),IF($E$102=$A$3,(I3),IF($E$102=$A$4,(I4),IF($E$102=$A$5,(I5),IF($E$102=$A$6,(I6),IF($E$102=$A$7,(I7),IF($E$102=$A$8,(I8),IF($E$102=$A$9,(I9),(I105)))))))))</f>
        <v>B</v>
      </c>
      <c r="J104" s="0" t="str">
        <f aca="false">IF(I104=E103,(E104),IF(I104=F103,(F104),IF(I104=G103,(G104),IF(I104=H103,(H104)))))</f>
        <v>Richard Nixon 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B</v>
      </c>
      <c r="M104" s="0" t="n">
        <f aca="false">IF($E$102=$A$2,(L2),IF($E$102=$A$3,(L3),IF($E$102=$A$4,(L4),IF($E$102=$A$5,(L5),IF($E$102=$A$6,(L6),IF($E$102=$A$7,(L7),IF($E$102=$A$8,(L8),IF($E$102=$A$9,(L9),(M105)))))))))</f>
        <v>26</v>
      </c>
      <c r="N104" s="0" t="n">
        <f aca="false">IF($E$102=$A$2,(M2),IF($E$102=$A$3,(M3),IF($E$102=$A$4,(M4),IF($E$102=$A$5,(M5),IF($E$102=$A$6,(M6),IF($E$102=$A$7,(M7),IF($E$102=$A$8,(M8),IF($E$102=$A$9,(M9),(N105)))))))))</f>
        <v>32</v>
      </c>
      <c r="O104" s="0" t="n">
        <f aca="false">IF($E$102=$A$2,(N2),IF($E$102=$A$3,(N3),IF($E$102=$A$4,(N4),IF($E$102=$A$5,(N5),IF($E$102=$A$6,(N6),IF($E$102=$A$7,(N7),IF($E$102=$A$8,(N8),IF($E$102=$A$9,(N9),(O105)))))))))</f>
        <v>37</v>
      </c>
      <c r="P104" s="0" t="n">
        <f aca="false">IF($E$102=$A$2,(O2),IF($E$102=$A$3,(O3),IF($E$102=$A$4,(O4),IF($E$102=$A$5,(O5),IF($E$102=$A$6,(O6),IF($E$102=$A$7,(O7),IF($E$102=$A$8,(O8),IF($E$102=$A$9,(O9),(P105)))))))))</f>
        <v>5</v>
      </c>
      <c r="Q104" s="0" t="str">
        <f aca="false">IF($E$102=$A$2,(P2),IF($E$102=$A$3,(P3),IF($E$102=$A$4,(P4),IF($E$102=$A$5,(P5),IF($E$102=$A$6,(P6),IF($E$102=$A$7,(P7),IF($E$102=$A$8,(P8),IF($E$102=$A$9,(P9),(Q105)))))))))</f>
        <v>Im 70% sure its Nixon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/>
      </c>
      <c r="E105" s="0" t="str">
        <f aca="false">IF($E$102=$A$10,(E10),IF($E$102=$A$11,(E11),IF($E$102=$A$12,(E12),IF($E$102=$A$13,(E13),IF($E$102=$A$14,(E14),IF($E$102=$A$15,(E15),IF($E$102=$A$16,(E16),IF($E$102=$A$17,(E17),(E106)))))))))</f>
        <v/>
      </c>
      <c r="F105" s="0" t="str">
        <f aca="false">IF($E$102=$A$10,(F10),IF($E$102=$A$11,(F11),IF($E$102=$A$12,(F12),IF($E$102=$A$13,(F13),IF($E$102=$A$14,(F14),IF($E$102=$A$15,(F15),IF($E$102=$A$16,(F16),IF($E$102=$A$17,(F17),(F106)))))))))</f>
        <v/>
      </c>
      <c r="G105" s="0" t="str">
        <f aca="false">IF($E$102=$A$10,(G10),IF($E$102=$A$11,(G11),IF($E$102=$A$12,(G12),IF($E$102=$A$13,(G13),IF($E$102=$A$14,(G14),IF($E$102=$A$15,(G15),IF($E$102=$A$16,(G16),IF($E$102=$A$17,(G17),(G106)))))))))</f>
        <v/>
      </c>
      <c r="H105" s="0" t="str">
        <f aca="false">IF($E$102=$A$10,(H10),IF($E$102=$A$11,(H11),IF($E$102=$A$12,(H12),IF($E$102=$A$13,(H13),IF($E$102=$A$14,(H14),IF($E$102=$A$15,(H15),IF($E$102=$A$16,(H16),IF($E$102=$A$17,(H17),(H106)))))))))</f>
        <v/>
      </c>
      <c r="I105" s="38" t="str">
        <f aca="false">IF($E$102=$A$10,(I10),IF($E$102=$A$11,(I11),IF($E$102=$A$12,(I12),IF($E$102=$A$13,(I13),IF($E$102=$A$14,(I14),IF($E$102=$A$15,(I15),IF($E$102=$A$16,(I16),IF($E$102=$A$17,(I17),(I106)))))))))</f>
        <v/>
      </c>
      <c r="K105" s="0" t="str">
        <f aca="false">IF($E$102=$A$10,(J10),IF($E$102=$A$11,(J11),IF($E$102=$A$12,(J12),IF($E$102=$A$13,(J13),IF($E$102=$A$14,(J14),IF($E$102=$A$15,(J15),IF($E$102=$A$16,(J16),IF($E$102=$A$17,(J17),(K106)))))))))</f>
        <v/>
      </c>
      <c r="L105" s="0" t="str">
        <f aca="false">IF($E$102=$A$10,(K10),IF($E$102=$A$11,(K11),IF($E$102=$A$12,(K12),IF($E$102=$A$13,(K13),IF($E$102=$A$14,(K14),IF($E$102=$A$15,(K15),IF($E$102=$A$16,(K16),IF($E$102=$A$17,(K17),(L106)))))))))</f>
        <v/>
      </c>
      <c r="M105" s="0" t="str">
        <f aca="false">IF($E$102=$A$10,(L10),IF($E$102=$A$11,(L11),IF($E$102=$A$12,(L12),IF($E$102=$A$13,(L13),IF($E$102=$A$14,(L14),IF($E$102=$A$15,(L15),IF($E$102=$A$16,(L16),IF($E$102=$A$17,(L17),(M106)))))))))</f>
        <v/>
      </c>
      <c r="N105" s="0" t="str">
        <f aca="false">IF($E$102=$A$10,(M10),IF($E$102=$A$11,(M11),IF($E$102=$A$12,(M12),IF($E$102=$A$13,(M13),IF($E$102=$A$14,(M14),IF($E$102=$A$15,(M15),IF($E$102=$A$16,(M16),IF($E$102=$A$17,(M17),(N106)))))))))</f>
        <v/>
      </c>
      <c r="O105" s="0" t="str">
        <f aca="false">IF($E$102=$A$10,(N10),IF($E$102=$A$11,(N11),IF($E$102=$A$12,(N12),IF($E$102=$A$13,(N13),IF($E$102=$A$14,(N14),IF($E$102=$A$15,(N15),IF($E$102=$A$16,(N16),IF($E$102=$A$17,(N17),(O106)))))))))</f>
        <v/>
      </c>
      <c r="P105" s="0" t="str">
        <f aca="false">IF($E$102=$A$10,(O10),IF($E$102=$A$11,(O11),IF($E$102=$A$12,(O12),IF($E$102=$A$13,(O13),IF($E$102=$A$14,(O14),IF($E$102=$A$15,(O15),IF($E$102=$A$16,(O16),IF($E$102=$A$17,(O17),(P106)))))))))</f>
        <v/>
      </c>
      <c r="Q105" s="0" t="str">
        <f aca="false">IF($E$102=$A$10,(P10),IF($E$102=$A$11,(P11),IF($E$102=$A$12,(P12),IF($E$102=$A$13,(P13),IF($E$102=$A$14,(P14),IF($E$102=$A$15,(P15),IF($E$102=$A$16,(P16),IF($E$102=$A$17,(P17),(Q106)))))))))</f>
        <v/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/>
      </c>
      <c r="E106" s="0" t="str">
        <f aca="false">IF($E$102=$A$18,(E18),IF($E$102=$A$19,(E19),IF($E$102=$A$20,(E20),IF($E$102=$A$21,(E21),IF($E$102=$A$22,(E22),IF($E$102=$A$23,(E23),IF($E$102=$A$24,(E24),IF($E$102=$A$25,(E25),(E107)))))))))</f>
        <v/>
      </c>
      <c r="F106" s="0" t="str">
        <f aca="false">IF($E$102=$A$18,(F18),IF($E$102=$A$19,(F19),IF($E$102=$A$20,(F20),IF($E$102=$A$21,(F21),IF($E$102=$A$22,(F22),IF($E$102=$A$23,(F23),IF($E$102=$A$24,(F24),IF($E$102=$A$25,(F25),(F107)))))))))</f>
        <v/>
      </c>
      <c r="G106" s="0" t="str">
        <f aca="false">IF($E$102=$A$18,(G18),IF($E$102=$A$19,(G19),IF($E$102=$A$20,(G20),IF($E$102=$A$21,(G21),IF($E$102=$A$22,(G22),IF($E$102=$A$23,(G23),IF($E$102=$A$24,(G24),IF($E$102=$A$25,(G25),(G107)))))))))</f>
        <v/>
      </c>
      <c r="H106" s="0" t="str">
        <f aca="false">IF($E$102=$A$18,(H18),IF($E$102=$A$19,(H19),IF($E$102=$A$20,(H20),IF($E$102=$A$21,(H21),IF($E$102=$A$22,(H22),IF($E$102=$A$23,(H23),IF($E$102=$A$24,(H24),IF($E$102=$A$25,(H25),(H107)))))))))</f>
        <v/>
      </c>
      <c r="I106" s="38" t="str">
        <f aca="false">IF($E$102=$A$18,(I18),IF($E$102=$A$19,(I19),IF($E$102=$A$20,(I20),IF($E$102=$A$21,(I21),IF($E$102=$A$22,(I22),IF($E$102=$A$23,(I23),IF($E$102=$A$24,(I24),IF($E$102=$A$25,(I25),(I107)))))))))</f>
        <v/>
      </c>
      <c r="K106" s="0" t="str">
        <f aca="false">IF($E$102=$A$18,(J18),IF($E$102=$A$19,(J19),IF($E$102=$A$20,(J20),IF($E$102=$A$21,(J21),IF($E$102=$A$22,(J22),IF($E$102=$A$23,(J23),IF($E$102=$A$24,(J24),IF($E$102=$A$25,(J25),(K107)))))))))</f>
        <v/>
      </c>
      <c r="L106" s="0" t="str">
        <f aca="false">IF($E$102=$A$18,(K18),IF($E$102=$A$19,(K19),IF($E$102=$A$20,(K20),IF($E$102=$A$21,(K21),IF($E$102=$A$22,(K22),IF($E$102=$A$23,(K23),IF($E$102=$A$24,(K24),IF($E$102=$A$25,(K25),(L107)))))))))</f>
        <v/>
      </c>
      <c r="M106" s="0" t="str">
        <f aca="false">IF($E$102=$A$18,(L18),IF($E$102=$A$19,(L19),IF($E$102=$A$20,(L20),IF($E$102=$A$21,(L21),IF($E$102=$A$22,(L22),IF($E$102=$A$23,(L23),IF($E$102=$A$24,(L24),IF($E$102=$A$25,(L25),(M107)))))))))</f>
        <v/>
      </c>
      <c r="N106" s="0" t="str">
        <f aca="false">IF($E$102=$A$18,(M18),IF($E$102=$A$19,(M19),IF($E$102=$A$20,(M20),IF($E$102=$A$21,(M21),IF($E$102=$A$22,(M22),IF($E$102=$A$23,(M23),IF($E$102=$A$24,(M24),IF($E$102=$A$25,(M25),(N107)))))))))</f>
        <v/>
      </c>
      <c r="O106" s="0" t="str">
        <f aca="false">IF($E$102=$A$18,(N18),IF($E$102=$A$19,(N19),IF($E$102=$A$20,(N20),IF($E$102=$A$21,(N21),IF($E$102=$A$22,(N22),IF($E$102=$A$23,(N23),IF($E$102=$A$24,(N24),IF($E$102=$A$25,(N25),(O107)))))))))</f>
        <v/>
      </c>
      <c r="P106" s="0" t="str">
        <f aca="false">IF($E$102=$A$18,(O18),IF($E$102=$A$19,(O19),IF($E$102=$A$20,(O20),IF($E$102=$A$21,(O21),IF($E$102=$A$22,(O22),IF($E$102=$A$23,(O23),IF($E$102=$A$24,(O24),IF($E$102=$A$25,(O25),(P107)))))))))</f>
        <v/>
      </c>
      <c r="Q106" s="0" t="str">
        <f aca="false">IF($E$102=$A$18,(P18),IF($E$102=$A$19,(P19),IF($E$102=$A$20,(P20),IF($E$102=$A$21,(P21),IF($E$102=$A$22,(P22),IF($E$102=$A$23,(P23),IF($E$102=$A$24,(P24),IF($E$102=$A$25,(P25),(Q107)))))))))</f>
        <v/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/>
      </c>
      <c r="E107" s="0" t="str">
        <f aca="false">IF($E$102=$A$26,(E26),IF($E$102=$A$27,(E27),IF($E$102=$A$28,(E28),IF($E$102=$A$29,(E29),IF($E$102=$A$30,(E30),IF($E$102=$A$31,(E31),IF($E$102=$A$32,(E32),IF($E$102=$A$33,(E33),(E108)))))))))</f>
        <v/>
      </c>
      <c r="F107" s="0" t="str">
        <f aca="false">IF($E$102=$A$26,(F26),IF($E$102=$A$27,(F27),IF($E$102=$A$28,(F28),IF($E$102=$A$29,(F29),IF($E$102=$A$30,(F30),IF($E$102=$A$31,(F31),IF($E$102=$A$32,(F32),IF($E$102=$A$33,(F33),(F108)))))))))</f>
        <v/>
      </c>
      <c r="G107" s="0" t="str">
        <f aca="false">IF($E$102=$A$26,(G26),IF($E$102=$A$27,(G27),IF($E$102=$A$28,(G28),IF($E$102=$A$29,(G29),IF($E$102=$A$30,(G30),IF($E$102=$A$31,(G31),IF($E$102=$A$32,(G32),IF($E$102=$A$33,(G33),(G108)))))))))</f>
        <v/>
      </c>
      <c r="H107" s="0" t="str">
        <f aca="false">IF($E$102=$A$26,(H26),IF($E$102=$A$27,(H27),IF($E$102=$A$28,(H28),IF($E$102=$A$29,(H29),IF($E$102=$A$30,(H30),IF($E$102=$A$31,(H31),IF($E$102=$A$32,(H32),IF($E$102=$A$33,(H33),(H108)))))))))</f>
        <v/>
      </c>
      <c r="I107" s="38" t="str">
        <f aca="false">IF($E$102=$A$26,(I26),IF($E$102=$A$27,(I27),IF($E$102=$A$28,(I28),IF($E$102=$A$29,(I29),IF($E$102=$A$30,(I30),IF($E$102=$A$31,(I31),IF($E$102=$A$32,(I32),IF($E$102=$A$33,(I33),(I108)))))))))</f>
        <v/>
      </c>
      <c r="K107" s="0" t="str">
        <f aca="false">IF($E$102=$A$26,(J26),IF($E$102=$A$27,(J27),IF($E$102=$A$28,(J28),IF($E$102=$A$29,(J29),IF($E$102=$A$30,(J30),IF($E$102=$A$31,(J31),IF($E$102=$A$32,(J32),IF($E$102=$A$33,(J33),(K108)))))))))</f>
        <v/>
      </c>
      <c r="L107" s="0" t="str">
        <f aca="false">IF($E$102=$A$26,(K26),IF($E$102=$A$27,(K27),IF($E$102=$A$28,(K28),IF($E$102=$A$29,(K29),IF($E$102=$A$30,(K30),IF($E$102=$A$31,(K31),IF($E$102=$A$32,(K32),IF($E$102=$A$33,(K33),(L108)))))))))</f>
        <v/>
      </c>
      <c r="M107" s="0" t="str">
        <f aca="false">IF($E$102=$A$26,(L26),IF($E$102=$A$27,(L27),IF($E$102=$A$28,(L28),IF($E$102=$A$29,(L29),IF($E$102=$A$30,(L30),IF($E$102=$A$31,(L31),IF($E$102=$A$32,(L32),IF($E$102=$A$33,(L33),(M108)))))))))</f>
        <v/>
      </c>
      <c r="N107" s="0" t="str">
        <f aca="false">IF($E$102=$A$26,(M26),IF($E$102=$A$27,(M27),IF($E$102=$A$28,(M28),IF($E$102=$A$29,(M29),IF($E$102=$A$30,(M30),IF($E$102=$A$31,(M31),IF($E$102=$A$32,(M32),IF($E$102=$A$33,(M33),(N108)))))))))</f>
        <v/>
      </c>
      <c r="O107" s="0" t="str">
        <f aca="false">IF($E$102=$A$26,(N26),IF($E$102=$A$27,(N27),IF($E$102=$A$28,(N28),IF($E$102=$A$29,(N29),IF($E$102=$A$30,(N30),IF($E$102=$A$31,(N31),IF($E$102=$A$32,(N32),IF($E$102=$A$33,(N33),(O108)))))))))</f>
        <v/>
      </c>
      <c r="P107" s="0" t="str">
        <f aca="false">IF($E$102=$A$26,(O26),IF($E$102=$A$27,(O27),IF($E$102=$A$28,(O28),IF($E$102=$A$29,(O29),IF($E$102=$A$30,(O30),IF($E$102=$A$31,(O31),IF($E$102=$A$32,(O32),IF($E$102=$A$33,(O33),(P108)))))))))</f>
        <v/>
      </c>
      <c r="Q107" s="0" t="str">
        <f aca="false">IF($E$102=$A$26,(P26),IF($E$102=$A$27,(P27),IF($E$102=$A$28,(P28),IF($E$102=$A$29,(P29),IF($E$102=$A$30,(P30),IF($E$102=$A$31,(P31),IF($E$102=$A$32,(P32),IF($E$102=$A$33,(P33),(Q108)))))))))</f>
        <v/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false" hidden="false" outlineLevel="0" max="14" min="2" style="1" width="9.14"/>
    <col collapsed="false" customWidth="true" hidden="false" outlineLevel="0" max="15" min="15" style="1" width="23.28"/>
    <col collapsed="false" customWidth="false" hidden="false" outlineLevel="0" max="18" min="16" style="1" width="9.14"/>
    <col collapsed="false" customWidth="false" hidden="false" outlineLevel="0" max="19" min="19" style="2" width="9.14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P1" s="1" t="n">
        <f aca="false">SUM(P3:P17)</f>
        <v>0</v>
      </c>
      <c r="Q1" s="1" t="s">
        <v>90</v>
      </c>
    </row>
    <row r="2" customFormat="false" ht="12.75" hidden="false" customHeight="false" outlineLevel="0" collapsed="false">
      <c r="C2" s="1" t="s">
        <v>91</v>
      </c>
      <c r="D2" s="1" t="s">
        <v>5</v>
      </c>
      <c r="E2" s="1" t="s">
        <v>15</v>
      </c>
      <c r="F2" s="1" t="s">
        <v>18</v>
      </c>
      <c r="G2" s="1" t="s">
        <v>21</v>
      </c>
      <c r="H2" s="1" t="s">
        <v>92</v>
      </c>
      <c r="I2" s="1" t="s">
        <v>93</v>
      </c>
      <c r="K2" s="1" t="s">
        <v>86</v>
      </c>
      <c r="O2" s="1" t="s">
        <v>87</v>
      </c>
      <c r="R2" s="1" t="s">
        <v>94</v>
      </c>
    </row>
    <row r="3" customFormat="false" ht="12.75" hidden="false" customHeight="false" outlineLevel="0" collapsed="false">
      <c r="A3" s="1" t="n">
        <v>1</v>
      </c>
      <c r="B3" s="1" t="n">
        <v>100</v>
      </c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  <c r="H3" s="1" t="s">
        <v>5</v>
      </c>
      <c r="I3" s="1" t="s">
        <v>5</v>
      </c>
      <c r="J3" s="1" t="s">
        <v>15</v>
      </c>
      <c r="K3" s="1" t="n">
        <v>95</v>
      </c>
      <c r="L3" s="1" t="n">
        <v>0</v>
      </c>
      <c r="M3" s="1" t="n">
        <v>0</v>
      </c>
      <c r="N3" s="1" t="n">
        <v>5</v>
      </c>
      <c r="O3" s="1" t="s">
        <v>96</v>
      </c>
      <c r="P3" s="1" t="str">
        <f aca="false">IF(Q3="","",1)</f>
        <v/>
      </c>
      <c r="Q3" s="1" t="str">
        <f aca="false">IF(Quiz!N2="","",(Quiz!N2))</f>
        <v/>
      </c>
      <c r="R3" s="1" t="str">
        <f aca="false">IF(Q3="","",IF(Q3=H3,"1","2"))</f>
        <v/>
      </c>
      <c r="S3" s="2" t="str">
        <f aca="false">IF(R3="","",IF(H3=$D$2,(D3),IF(H3=$E$2,(E3),IF(H3=$F$2,(F3),IF(H3=$G$2,(G3))))))</f>
        <v/>
      </c>
      <c r="T3" s="1" t="str">
        <f aca="false">IF(H3="","",(H3))</f>
        <v>A</v>
      </c>
      <c r="U3" s="1" t="str">
        <f aca="false">IF($D$2=T3,(D3),IF($E$2=T3,(E3),IF($F$2=T3,(F3),IF($G$2=T3,(G3)))))</f>
        <v>Microsoft</v>
      </c>
    </row>
    <row r="4" customFormat="false" ht="12.75" hidden="false" customHeight="false" outlineLevel="0" collapsed="false">
      <c r="A4" s="1" t="n">
        <v>2</v>
      </c>
      <c r="B4" s="1" t="n">
        <v>200</v>
      </c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21</v>
      </c>
      <c r="I4" s="1" t="s">
        <v>18</v>
      </c>
      <c r="J4" s="1" t="s">
        <v>21</v>
      </c>
      <c r="K4" s="1" t="n">
        <v>1</v>
      </c>
      <c r="L4" s="1" t="n">
        <v>2</v>
      </c>
      <c r="M4" s="1" t="n">
        <v>16</v>
      </c>
      <c r="N4" s="1" t="n">
        <v>81</v>
      </c>
      <c r="O4" s="1" t="s">
        <v>105</v>
      </c>
      <c r="P4" s="1" t="str">
        <f aca="false">IF(Q4="","",1)</f>
        <v/>
      </c>
      <c r="Q4" s="1" t="str">
        <f aca="false">IF(Quiz!N3="","",(Quiz!N3))</f>
        <v/>
      </c>
      <c r="R4" s="1" t="str">
        <f aca="false">IF(Q4="","",IF(Q4=H4,"1","2"))</f>
        <v/>
      </c>
      <c r="S4" s="2" t="str">
        <f aca="false">IF(R4="","",IF(H4=$D$2,(D4),IF(H4=$E$2,(E4),IF(H4=$F$2,(F4),IF(H4=$G$2,(G4))))))</f>
        <v/>
      </c>
      <c r="T4" s="1" t="str">
        <f aca="false">IF(H4="","",(H4))</f>
        <v>D</v>
      </c>
      <c r="U4" s="1" t="str">
        <f aca="false">IF($D$2=T4,(D4),IF($E$2=T4,(E4),IF($F$2=T4,(F4),IF($G$2=T4,(G4)))))</f>
        <v>Nine</v>
      </c>
    </row>
    <row r="5" customFormat="false" ht="12.75" hidden="false" customHeight="false" outlineLevel="0" collapsed="false">
      <c r="A5" s="1" t="n">
        <v>3</v>
      </c>
      <c r="B5" s="1" t="n">
        <v>300</v>
      </c>
      <c r="C5" s="1" t="s">
        <v>106</v>
      </c>
      <c r="D5" s="1" t="s">
        <v>107</v>
      </c>
      <c r="E5" s="1" t="s">
        <v>108</v>
      </c>
      <c r="F5" s="1" t="s">
        <v>109</v>
      </c>
      <c r="G5" s="1" t="s">
        <v>110</v>
      </c>
      <c r="H5" s="1" t="s">
        <v>21</v>
      </c>
      <c r="I5" s="1" t="s">
        <v>15</v>
      </c>
      <c r="J5" s="1" t="s">
        <v>21</v>
      </c>
      <c r="K5" s="1" t="n">
        <v>0</v>
      </c>
      <c r="L5" s="1" t="n">
        <v>1</v>
      </c>
      <c r="M5" s="1" t="n">
        <v>2</v>
      </c>
      <c r="N5" s="1" t="n">
        <v>97</v>
      </c>
      <c r="O5" s="1" t="s">
        <v>111</v>
      </c>
      <c r="P5" s="1" t="str">
        <f aca="false">IF(Q5="","",1)</f>
        <v/>
      </c>
      <c r="Q5" s="1" t="str">
        <f aca="false">IF(Quiz!N4="","",(Quiz!N4))</f>
        <v/>
      </c>
      <c r="R5" s="1" t="str">
        <f aca="false">IF(Q5="","",IF(Q5=H5,"1","2"))</f>
        <v/>
      </c>
      <c r="S5" s="2" t="str">
        <f aca="false">IF(R5="","",IF(H5=$D$2,(D5),IF(H5=$E$2,(E5),IF(H5=$F$2,(F5),IF(H5=$G$2,(G5))))))</f>
        <v/>
      </c>
      <c r="T5" s="1" t="str">
        <f aca="false">IF(H5="","",(H5))</f>
        <v>D</v>
      </c>
      <c r="U5" s="1" t="str">
        <f aca="false">IF($D$2=T5,(D5),IF($E$2=T5,(E5),IF($F$2=T5,(F5),IF($G$2=T5,(G5)))))</f>
        <v>Head </v>
      </c>
    </row>
    <row r="6" customFormat="false" ht="12.75" hidden="false" customHeight="false" outlineLevel="0" collapsed="false">
      <c r="A6" s="1" t="n">
        <v>4</v>
      </c>
      <c r="B6" s="1" t="n">
        <v>500</v>
      </c>
      <c r="C6" s="1" t="s">
        <v>112</v>
      </c>
      <c r="D6" s="1" t="s">
        <v>113</v>
      </c>
      <c r="E6" s="1" t="s">
        <v>114</v>
      </c>
      <c r="F6" s="1" t="s">
        <v>115</v>
      </c>
      <c r="G6" s="1" t="s">
        <v>116</v>
      </c>
      <c r="H6" s="1" t="s">
        <v>18</v>
      </c>
      <c r="I6" s="1" t="s">
        <v>18</v>
      </c>
      <c r="J6" s="1" t="s">
        <v>21</v>
      </c>
      <c r="K6" s="1" t="n">
        <v>3</v>
      </c>
      <c r="L6" s="1" t="n">
        <v>0</v>
      </c>
      <c r="M6" s="1" t="n">
        <v>92</v>
      </c>
      <c r="N6" s="1" t="n">
        <v>5</v>
      </c>
      <c r="O6" s="1" t="s">
        <v>117</v>
      </c>
      <c r="P6" s="1" t="str">
        <f aca="false">IF(Q6="","",1)</f>
        <v/>
      </c>
      <c r="Q6" s="1" t="str">
        <f aca="false">IF(Quiz!N5="","",(Quiz!N5))</f>
        <v/>
      </c>
      <c r="R6" s="1" t="str">
        <f aca="false">IF(Q6="","",IF(Q6=H6,"1","2"))</f>
        <v/>
      </c>
      <c r="S6" s="2" t="str">
        <f aca="false">IF(R6="","",IF(H6=$D$2,(D6),IF(H6=$E$2,(E6),IF(H6=$F$2,(F6),IF(H6=$G$2,(G6))))))</f>
        <v/>
      </c>
      <c r="T6" s="1" t="str">
        <f aca="false">IF(H6="","",(H6))</f>
        <v>C</v>
      </c>
      <c r="U6" s="1" t="str">
        <f aca="false">IF($D$2=T6,(D6),IF($E$2=T6,(E6),IF($F$2=T6,(F6),IF($G$2=T6,(G6)))))</f>
        <v>Sydney </v>
      </c>
    </row>
    <row r="7" customFormat="false" ht="12.75" hidden="false" customHeight="false" outlineLevel="0" collapsed="false">
      <c r="A7" s="1" t="n">
        <v>5</v>
      </c>
      <c r="B7" s="1" t="n">
        <v>1000</v>
      </c>
      <c r="C7" s="1" t="s">
        <v>118</v>
      </c>
      <c r="D7" s="1" t="s">
        <v>119</v>
      </c>
      <c r="E7" s="1" t="s">
        <v>120</v>
      </c>
      <c r="F7" s="1" t="s">
        <v>121</v>
      </c>
      <c r="G7" s="1" t="s">
        <v>101</v>
      </c>
      <c r="H7" s="1" t="s">
        <v>18</v>
      </c>
      <c r="I7" s="1" t="s">
        <v>5</v>
      </c>
      <c r="J7" s="1" t="s">
        <v>18</v>
      </c>
      <c r="K7" s="1" t="n">
        <v>4</v>
      </c>
      <c r="L7" s="1" t="n">
        <v>1</v>
      </c>
      <c r="M7" s="1" t="n">
        <v>79</v>
      </c>
      <c r="N7" s="1" t="n">
        <v>16</v>
      </c>
      <c r="O7" s="1" t="s">
        <v>122</v>
      </c>
      <c r="P7" s="1" t="str">
        <f aca="false">IF(Q7="","",1)</f>
        <v/>
      </c>
      <c r="Q7" s="1" t="str">
        <f aca="false">IF(Quiz!N6="","",(Quiz!N6))</f>
        <v/>
      </c>
      <c r="R7" s="1" t="str">
        <f aca="false">IF(Q7="","",IF(Q7=H7,"1","2"))</f>
        <v/>
      </c>
      <c r="S7" s="2" t="str">
        <f aca="false">IF(R7="","",IF(H7=$D$2,(D7),IF(H7=$E$2,(E7),IF(H7=$F$2,(F7),IF(H7=$G$2,(G7))))))</f>
        <v/>
      </c>
      <c r="T7" s="1" t="str">
        <f aca="false">IF(H7="","",(H7))</f>
        <v>C</v>
      </c>
      <c r="U7" s="1" t="str">
        <f aca="false">IF($D$2=T7,(D7),IF($E$2=T7,(E7),IF($F$2=T7,(F7),IF($G$2=T7,(G7)))))</f>
        <v>Five</v>
      </c>
    </row>
    <row r="8" customFormat="false" ht="12.75" hidden="false" customHeight="false" outlineLevel="0" collapsed="false">
      <c r="A8" s="1" t="n">
        <v>6</v>
      </c>
      <c r="B8" s="1" t="n">
        <v>2000</v>
      </c>
      <c r="C8" s="1" t="s">
        <v>123</v>
      </c>
      <c r="D8" s="1" t="s">
        <v>124</v>
      </c>
      <c r="E8" s="1" t="s">
        <v>125</v>
      </c>
      <c r="F8" s="1" t="s">
        <v>126</v>
      </c>
      <c r="G8" s="1" t="s">
        <v>127</v>
      </c>
      <c r="H8" s="19" t="s">
        <v>21</v>
      </c>
      <c r="I8" s="1" t="s">
        <v>5</v>
      </c>
      <c r="J8" s="1" t="s">
        <v>21</v>
      </c>
      <c r="K8" s="1" t="n">
        <v>0</v>
      </c>
      <c r="L8" s="1" t="n">
        <v>17</v>
      </c>
      <c r="M8" s="1" t="n">
        <v>2</v>
      </c>
      <c r="N8" s="1" t="n">
        <v>81</v>
      </c>
      <c r="O8" s="1" t="s">
        <v>128</v>
      </c>
      <c r="P8" s="1" t="str">
        <f aca="false">IF(Q8="","",1)</f>
        <v/>
      </c>
      <c r="Q8" s="1" t="str">
        <f aca="false">IF(Quiz!N7="","",(Quiz!N7))</f>
        <v/>
      </c>
      <c r="R8" s="1" t="str">
        <f aca="false">IF(Q8="","",IF(Q8=H8,"1","2"))</f>
        <v/>
      </c>
      <c r="S8" s="2" t="str">
        <f aca="false">IF(R8="","",IF(H8=$D$2,(D8),IF(H8=$E$2,(E8),IF(H8=$F$2,(F8),IF(H8=$G$2,(G8))))))</f>
        <v/>
      </c>
      <c r="T8" s="1" t="str">
        <f aca="false">IF(H8="","",(H8))</f>
        <v>D</v>
      </c>
      <c r="U8" s="1" t="str">
        <f aca="false">IF($D$2=T8,(D8),IF($E$2=T8,(E8),IF($F$2=T8,(F8),IF($G$2=T8,(G8)))))</f>
        <v>Fusilli</v>
      </c>
    </row>
    <row r="9" customFormat="false" ht="12.75" hidden="false" customHeight="false" outlineLevel="0" collapsed="false">
      <c r="A9" s="1" t="n">
        <v>7</v>
      </c>
      <c r="B9" s="1" t="n">
        <v>4000</v>
      </c>
      <c r="C9" s="1" t="s">
        <v>129</v>
      </c>
      <c r="D9" s="1" t="s">
        <v>130</v>
      </c>
      <c r="E9" s="1" t="s">
        <v>131</v>
      </c>
      <c r="F9" s="1" t="s">
        <v>132</v>
      </c>
      <c r="G9" s="1" t="s">
        <v>133</v>
      </c>
      <c r="H9" s="1" t="s">
        <v>18</v>
      </c>
      <c r="I9" s="1" t="s">
        <v>5</v>
      </c>
      <c r="J9" s="1" t="s">
        <v>18</v>
      </c>
      <c r="K9" s="1" t="n">
        <v>41</v>
      </c>
      <c r="L9" s="1" t="n">
        <v>7</v>
      </c>
      <c r="M9" s="1" t="n">
        <v>49</v>
      </c>
      <c r="N9" s="1" t="n">
        <v>3</v>
      </c>
      <c r="O9" s="1" t="s">
        <v>134</v>
      </c>
      <c r="P9" s="1" t="str">
        <f aca="false">IF(Q9="","",1)</f>
        <v/>
      </c>
      <c r="Q9" s="1" t="str">
        <f aca="false">IF(Quiz!N8="","",(Quiz!N8))</f>
        <v/>
      </c>
      <c r="R9" s="1" t="str">
        <f aca="false">IF(Q9="","",IF(Q9=H9,"1","2"))</f>
        <v/>
      </c>
      <c r="S9" s="2" t="str">
        <f aca="false">IF(R9="","",IF(H9=$D$2,(D9),IF(H9=$E$2,(E9),IF(H9=$F$2,(F9),IF(H9=$G$2,(G9))))))</f>
        <v/>
      </c>
      <c r="T9" s="1" t="str">
        <f aca="false">IF(H9="","",(H9))</f>
        <v>C</v>
      </c>
      <c r="U9" s="1" t="str">
        <f aca="false">IF($D$2=T9,(D9),IF($E$2=T9,(E9),IF($F$2=T9,(F9),IF($G$2=T9,(G9)))))</f>
        <v>Sylvestor Stalone</v>
      </c>
    </row>
    <row r="10" customFormat="false" ht="12.75" hidden="false" customHeight="false" outlineLevel="0" collapsed="false">
      <c r="A10" s="1" t="n">
        <v>8</v>
      </c>
      <c r="B10" s="1" t="n">
        <v>8000</v>
      </c>
      <c r="C10" s="1" t="s">
        <v>135</v>
      </c>
      <c r="D10" s="1" t="s">
        <v>136</v>
      </c>
      <c r="E10" s="1" t="s">
        <v>137</v>
      </c>
      <c r="F10" s="1" t="s">
        <v>138</v>
      </c>
      <c r="G10" s="1" t="s">
        <v>139</v>
      </c>
      <c r="H10" s="1" t="s">
        <v>15</v>
      </c>
      <c r="I10" s="1" t="s">
        <v>15</v>
      </c>
      <c r="J10" s="1" t="s">
        <v>21</v>
      </c>
      <c r="K10" s="1" t="n">
        <v>4</v>
      </c>
      <c r="L10" s="1" t="n">
        <v>36</v>
      </c>
      <c r="M10" s="1" t="n">
        <v>6</v>
      </c>
      <c r="N10" s="1" t="n">
        <v>54</v>
      </c>
      <c r="O10" s="1" t="s">
        <v>140</v>
      </c>
      <c r="P10" s="1" t="str">
        <f aca="false">IF(Q10="","",1)</f>
        <v/>
      </c>
      <c r="Q10" s="1" t="str">
        <f aca="false">IF(Quiz!N9="","",(Quiz!N9))</f>
        <v/>
      </c>
      <c r="R10" s="1" t="str">
        <f aca="false">IF(Q10="","",IF(Q10=H10,"1","2"))</f>
        <v/>
      </c>
      <c r="S10" s="2" t="str">
        <f aca="false">IF(R10="","",IF(H10=$D$2,(D10),IF(H10=$E$2,(E10),IF(H10=$F$2,(F10),IF(H10=$G$2,(G10))))))</f>
        <v/>
      </c>
      <c r="T10" s="1" t="str">
        <f aca="false">IF(H10="","",(H10))</f>
        <v>B</v>
      </c>
      <c r="U10" s="1" t="str">
        <f aca="false">IF($D$2=T10,(D10),IF($E$2=T10,(E10),IF($F$2=T10,(F10),IF($G$2=T10,(G10)))))</f>
        <v>Radio telescope</v>
      </c>
    </row>
    <row r="11" customFormat="false" ht="12.75" hidden="false" customHeight="false" outlineLevel="0" collapsed="false">
      <c r="A11" s="1" t="n">
        <v>9</v>
      </c>
      <c r="B11" s="1" t="n">
        <v>16000</v>
      </c>
      <c r="C11" s="1" t="s">
        <v>141</v>
      </c>
      <c r="D11" s="1" t="s">
        <v>142</v>
      </c>
      <c r="E11" s="1" t="s">
        <v>143</v>
      </c>
      <c r="F11" s="1" t="s">
        <v>144</v>
      </c>
      <c r="G11" s="1" t="s">
        <v>145</v>
      </c>
      <c r="H11" s="1" t="s">
        <v>5</v>
      </c>
      <c r="I11" s="1" t="s">
        <v>5</v>
      </c>
      <c r="J11" s="1" t="s">
        <v>15</v>
      </c>
      <c r="K11" s="1" t="n">
        <v>74</v>
      </c>
      <c r="L11" s="1" t="n">
        <v>1</v>
      </c>
      <c r="M11" s="1" t="n">
        <v>5</v>
      </c>
      <c r="N11" s="1" t="n">
        <v>20</v>
      </c>
      <c r="O11" s="1" t="s">
        <v>146</v>
      </c>
      <c r="P11" s="1" t="str">
        <f aca="false">IF(Q11="","",1)</f>
        <v/>
      </c>
      <c r="Q11" s="1" t="str">
        <f aca="false">IF(Quiz!N10="","",(Quiz!N10))</f>
        <v/>
      </c>
      <c r="R11" s="1" t="str">
        <f aca="false">IF(Q11="","",IF(Q11=H11,"1","2"))</f>
        <v/>
      </c>
      <c r="S11" s="2" t="str">
        <f aca="false">IF(R11="","",IF(H11=$D$2,(D11),IF(H11=$E$2,(E11),IF(H11=$F$2,(F11),IF(H11=$G$2,(G11))))))</f>
        <v/>
      </c>
      <c r="T11" s="1" t="str">
        <f aca="false">IF(H11="","",(H11))</f>
        <v>A</v>
      </c>
      <c r="U11" s="1" t="str">
        <f aca="false">IF($D$2=T11,(D11),IF($E$2=T11,(E11),IF($F$2=T11,(F11),IF($G$2=T11,(G11)))))</f>
        <v>A Few Good Men</v>
      </c>
    </row>
    <row r="12" customFormat="false" ht="12.75" hidden="false" customHeight="false" outlineLevel="0" collapsed="false">
      <c r="A12" s="1" t="n">
        <v>10</v>
      </c>
      <c r="B12" s="1" t="n">
        <v>32000</v>
      </c>
      <c r="C12" s="1" t="s">
        <v>147</v>
      </c>
      <c r="D12" s="1" t="s">
        <v>102</v>
      </c>
      <c r="E12" s="1" t="s">
        <v>148</v>
      </c>
      <c r="F12" s="1" t="s">
        <v>149</v>
      </c>
      <c r="G12" s="1" t="s">
        <v>150</v>
      </c>
      <c r="H12" s="1" t="s">
        <v>21</v>
      </c>
      <c r="I12" s="1" t="s">
        <v>15</v>
      </c>
      <c r="J12" s="1" t="s">
        <v>21</v>
      </c>
      <c r="K12" s="1" t="n">
        <v>11</v>
      </c>
      <c r="L12" s="1" t="n">
        <v>20</v>
      </c>
      <c r="M12" s="1" t="n">
        <v>12</v>
      </c>
      <c r="N12" s="1" t="n">
        <v>57</v>
      </c>
      <c r="O12" s="1" t="s">
        <v>151</v>
      </c>
      <c r="P12" s="1" t="str">
        <f aca="false">IF(Q12="","",1)</f>
        <v/>
      </c>
      <c r="Q12" s="1" t="str">
        <f aca="false">IF(Quiz!N11="","",(Quiz!N11))</f>
        <v/>
      </c>
      <c r="R12" s="1" t="str">
        <f aca="false">IF(Q12="","",IF(Q12=H12,"1","2"))</f>
        <v/>
      </c>
      <c r="S12" s="2" t="str">
        <f aca="false">IF(R12="","",IF(H12=$D$2,(D12),IF(H12=$E$2,(E12),IF(H12=$F$2,(F12),IF(H12=$G$2,(G12))))))</f>
        <v/>
      </c>
      <c r="T12" s="1" t="str">
        <f aca="false">IF(H12="","",(H12))</f>
        <v>D</v>
      </c>
      <c r="U12" s="1" t="str">
        <f aca="false">IF($D$2=T12,(D12),IF($E$2=T12,(E12),IF($F$2=T12,(F12),IF($G$2=T12,(G12)))))</f>
        <v>Forty</v>
      </c>
    </row>
    <row r="13" customFormat="false" ht="12.75" hidden="false" customHeight="false" outlineLevel="0" collapsed="false">
      <c r="A13" s="1" t="n">
        <v>11</v>
      </c>
      <c r="B13" s="1" t="n">
        <v>64000</v>
      </c>
      <c r="C13" s="1" t="s">
        <v>152</v>
      </c>
      <c r="D13" s="1" t="s">
        <v>101</v>
      </c>
      <c r="E13" s="1" t="s">
        <v>153</v>
      </c>
      <c r="F13" s="1" t="s">
        <v>103</v>
      </c>
      <c r="G13" s="1" t="s">
        <v>154</v>
      </c>
      <c r="H13" s="1" t="s">
        <v>5</v>
      </c>
      <c r="I13" s="1" t="s">
        <v>5</v>
      </c>
      <c r="J13" s="1" t="s">
        <v>18</v>
      </c>
      <c r="K13" s="1" t="n">
        <v>8</v>
      </c>
      <c r="L13" s="1" t="n">
        <v>42</v>
      </c>
      <c r="M13" s="1" t="n">
        <v>41</v>
      </c>
      <c r="N13" s="1" t="n">
        <v>9</v>
      </c>
      <c r="O13" s="1" t="s">
        <v>155</v>
      </c>
      <c r="P13" s="1" t="str">
        <f aca="false">IF(Q13="","",1)</f>
        <v/>
      </c>
      <c r="Q13" s="1" t="str">
        <f aca="false">IF(Quiz!N12="","",(Quiz!N12))</f>
        <v/>
      </c>
      <c r="R13" s="1" t="str">
        <f aca="false">IF(Q13="","",IF(Q13=H13,"1","2"))</f>
        <v/>
      </c>
      <c r="S13" s="2" t="str">
        <f aca="false">IF(R13="","",IF(H13=$D$2,(D13),IF(H13=$E$2,(E13),IF(H13=$F$2,(F13),IF(H13=$G$2,(G13))))))</f>
        <v/>
      </c>
      <c r="T13" s="1" t="str">
        <f aca="false">IF(H13="","",(H13))</f>
        <v>A</v>
      </c>
      <c r="U13" s="1" t="str">
        <f aca="false">IF($D$2=T13,(D13),IF($E$2=T13,(E13),IF($F$2=T13,(F13),IF($G$2=T13,(G13)))))</f>
        <v>Six</v>
      </c>
    </row>
    <row r="14" customFormat="false" ht="12.75" hidden="false" customHeight="false" outlineLevel="0" collapsed="false">
      <c r="A14" s="1" t="n">
        <v>12</v>
      </c>
      <c r="B14" s="1" t="n">
        <v>125000</v>
      </c>
      <c r="C14" s="1" t="s">
        <v>156</v>
      </c>
      <c r="D14" s="1" t="s">
        <v>157</v>
      </c>
      <c r="E14" s="1" t="s">
        <v>158</v>
      </c>
      <c r="F14" s="1" t="s">
        <v>116</v>
      </c>
      <c r="G14" s="1" t="s">
        <v>159</v>
      </c>
      <c r="H14" s="1" t="s">
        <v>5</v>
      </c>
      <c r="I14" s="1" t="s">
        <v>5</v>
      </c>
      <c r="J14" s="1" t="s">
        <v>15</v>
      </c>
      <c r="K14" s="1" t="n">
        <v>42</v>
      </c>
      <c r="L14" s="1" t="n">
        <v>47</v>
      </c>
      <c r="M14" s="1" t="n">
        <v>10</v>
      </c>
      <c r="N14" s="1" t="n">
        <v>1</v>
      </c>
      <c r="O14" s="1" t="s">
        <v>160</v>
      </c>
      <c r="P14" s="1" t="str">
        <f aca="false">IF(Q14="","",1)</f>
        <v/>
      </c>
      <c r="Q14" s="1" t="str">
        <f aca="false">IF(Quiz!N13="","",(Quiz!N13))</f>
        <v/>
      </c>
      <c r="R14" s="1" t="str">
        <f aca="false">IF(Q14="","",IF(Q14=H14,"1","2"))</f>
        <v/>
      </c>
      <c r="S14" s="2" t="str">
        <f aca="false">IF(R14="","",IF(H14=$D$2,(D14),IF(H14=$E$2,(E14),IF(H14=$F$2,(F14),IF(H14=$G$2,(G14))))))</f>
        <v/>
      </c>
      <c r="T14" s="1" t="str">
        <f aca="false">IF(H14="","",(H14))</f>
        <v>A</v>
      </c>
      <c r="U14" s="1" t="str">
        <f aca="false">IF($D$2=T14,(D14),IF($E$2=T14,(E14),IF($F$2=T14,(F14),IF($G$2=T14,(G14)))))</f>
        <v>Manchester</v>
      </c>
    </row>
    <row r="15" customFormat="false" ht="12.75" hidden="false" customHeight="false" outlineLevel="0" collapsed="false">
      <c r="A15" s="1" t="n">
        <v>13</v>
      </c>
      <c r="B15" s="1" t="n">
        <v>250000</v>
      </c>
      <c r="C15" s="1" t="s">
        <v>161</v>
      </c>
      <c r="D15" s="1" t="s">
        <v>162</v>
      </c>
      <c r="E15" s="1" t="s">
        <v>163</v>
      </c>
      <c r="F15" s="1" t="s">
        <v>164</v>
      </c>
      <c r="G15" s="1" t="s">
        <v>165</v>
      </c>
      <c r="H15" s="1" t="s">
        <v>15</v>
      </c>
      <c r="I15" s="1" t="s">
        <v>18</v>
      </c>
      <c r="J15" s="1" t="s">
        <v>21</v>
      </c>
      <c r="K15" s="1" t="n">
        <v>5</v>
      </c>
      <c r="L15" s="1" t="n">
        <v>17</v>
      </c>
      <c r="M15" s="1" t="n">
        <v>36</v>
      </c>
      <c r="N15" s="1" t="n">
        <v>42</v>
      </c>
      <c r="O15" s="1" t="s">
        <v>166</v>
      </c>
      <c r="P15" s="1" t="str">
        <f aca="false">IF(Q15="","",1)</f>
        <v/>
      </c>
      <c r="Q15" s="1" t="str">
        <f aca="false">IF(Quiz!N14="","",(Quiz!N14))</f>
        <v/>
      </c>
      <c r="R15" s="1" t="str">
        <f aca="false">IF(Q15="","",IF(Q15=H15,"1","2"))</f>
        <v/>
      </c>
      <c r="S15" s="2" t="str">
        <f aca="false">IF(R15="","",IF(H15=$D$2,(D15),IF(H15=$E$2,(E15),IF(H15=$F$2,(F15),IF(H15=$G$2,(G15))))))</f>
        <v/>
      </c>
      <c r="T15" s="1" t="str">
        <f aca="false">IF(H15="","",(H15))</f>
        <v>B</v>
      </c>
      <c r="U15" s="1" t="str">
        <f aca="false">IF($D$2=T15,(D15),IF($E$2=T15,(E15),IF($F$2=T15,(F15),IF($G$2=T15,(G15)))))</f>
        <v>Santa Fe </v>
      </c>
    </row>
    <row r="16" customFormat="false" ht="12.75" hidden="false" customHeight="false" outlineLevel="0" collapsed="false">
      <c r="A16" s="1" t="n">
        <v>14</v>
      </c>
      <c r="B16" s="1" t="n">
        <v>500000</v>
      </c>
      <c r="C16" s="1" t="s">
        <v>167</v>
      </c>
      <c r="D16" s="1" t="s">
        <v>168</v>
      </c>
      <c r="E16" s="1" t="s">
        <v>169</v>
      </c>
      <c r="F16" s="1" t="s">
        <v>170</v>
      </c>
      <c r="G16" s="1" t="s">
        <v>171</v>
      </c>
      <c r="H16" s="1" t="s">
        <v>15</v>
      </c>
      <c r="I16" s="1" t="s">
        <v>15</v>
      </c>
      <c r="J16" s="1" t="s">
        <v>18</v>
      </c>
      <c r="K16" s="1" t="n">
        <v>43</v>
      </c>
      <c r="L16" s="1" t="n">
        <v>42</v>
      </c>
      <c r="M16" s="1" t="n">
        <v>10</v>
      </c>
      <c r="N16" s="1" t="n">
        <v>5</v>
      </c>
      <c r="O16" s="1" t="s">
        <v>172</v>
      </c>
      <c r="P16" s="1" t="str">
        <f aca="false">IF(Q16="","",1)</f>
        <v/>
      </c>
      <c r="Q16" s="1" t="str">
        <f aca="false">IF(Quiz!N15="","",(Quiz!N15))</f>
        <v/>
      </c>
      <c r="R16" s="1" t="str">
        <f aca="false">IF(Q16="","",IF(Q16=H16,"1","2"))</f>
        <v/>
      </c>
      <c r="S16" s="2" t="str">
        <f aca="false">IF(R16="","",IF(H16=$D$2,(D16),IF(H16=$E$2,(E16),IF(H16=$F$2,(F16),IF(H16=$G$2,(G16))))))</f>
        <v/>
      </c>
      <c r="T16" s="1" t="str">
        <f aca="false">IF(H16="","",(H16))</f>
        <v>B</v>
      </c>
      <c r="U16" s="1" t="str">
        <f aca="false">IF($D$2=T16,(D16),IF($E$2=T16,(E16),IF($F$2=T16,(F16),IF($G$2=T16,(G16)))))</f>
        <v>Pony Express</v>
      </c>
    </row>
    <row r="17" customFormat="false" ht="12.75" hidden="false" customHeight="false" outlineLevel="0" collapsed="false">
      <c r="A17" s="1" t="n">
        <v>15</v>
      </c>
      <c r="B17" s="1" t="n">
        <v>1000000</v>
      </c>
      <c r="C17" s="1" t="s">
        <v>173</v>
      </c>
      <c r="D17" s="1" t="s">
        <v>174</v>
      </c>
      <c r="E17" s="1" t="s">
        <v>175</v>
      </c>
      <c r="F17" s="1" t="s">
        <v>176</v>
      </c>
      <c r="G17" s="1" t="s">
        <v>177</v>
      </c>
      <c r="H17" s="1" t="s">
        <v>15</v>
      </c>
      <c r="I17" s="1" t="s">
        <v>15</v>
      </c>
      <c r="J17" s="1" t="s">
        <v>18</v>
      </c>
      <c r="K17" s="1" t="n">
        <v>12</v>
      </c>
      <c r="L17" s="1" t="n">
        <v>32</v>
      </c>
      <c r="M17" s="1" t="n">
        <v>29</v>
      </c>
      <c r="N17" s="1" t="n">
        <v>27</v>
      </c>
      <c r="O17" s="1" t="s">
        <v>178</v>
      </c>
      <c r="P17" s="1" t="str">
        <f aca="false">IF(Q17="","",1)</f>
        <v/>
      </c>
      <c r="Q17" s="1" t="str">
        <f aca="false">IF(Quiz!N16="","",(Quiz!N16))</f>
        <v/>
      </c>
      <c r="R17" s="1" t="str">
        <f aca="false">IF(Q17="","",IF(Q17=H17,"1","2"))</f>
        <v/>
      </c>
      <c r="S17" s="2" t="str">
        <f aca="false">IF(R17="","",IF(H17=$D$2,(D17),IF(H17=$E$2,(E17),IF(H17=$F$2,(F17),IF(H17=$G$2,(G17))))))</f>
        <v/>
      </c>
      <c r="T17" s="1" t="str">
        <f aca="false">IF(H17="","",(H17))</f>
        <v>B</v>
      </c>
      <c r="U17" s="1" t="str">
        <f aca="false">IF($D$2=T17,(D17),IF($E$2=T17,(E17),IF($F$2=T17,(F17),IF($G$2=T17,(G17)))))</f>
        <v>Durham</v>
      </c>
    </row>
    <row r="19" customFormat="false" ht="12.75" hidden="false" customHeight="false" outlineLevel="0" collapsed="false">
      <c r="Q19" s="1" t="s">
        <v>5</v>
      </c>
    </row>
    <row r="20" customFormat="false" ht="12.75" hidden="false" customHeight="false" outlineLevel="0" collapsed="false">
      <c r="C20" s="1" t="s">
        <v>179</v>
      </c>
      <c r="Q20" s="1" t="s">
        <v>15</v>
      </c>
    </row>
    <row r="21" customFormat="false" ht="12.75" hidden="false" customHeight="false" outlineLevel="0" collapsed="false">
      <c r="C21" s="1" t="s">
        <v>91</v>
      </c>
      <c r="D21" s="1" t="s">
        <v>5</v>
      </c>
      <c r="E21" s="1" t="s">
        <v>15</v>
      </c>
      <c r="F21" s="1" t="s">
        <v>18</v>
      </c>
      <c r="G21" s="1" t="s">
        <v>21</v>
      </c>
      <c r="H21" s="1" t="s">
        <v>92</v>
      </c>
      <c r="I21" s="1" t="s">
        <v>93</v>
      </c>
      <c r="K21" s="1" t="s">
        <v>86</v>
      </c>
      <c r="O21" s="1" t="s">
        <v>87</v>
      </c>
      <c r="Q21" s="1" t="s">
        <v>18</v>
      </c>
    </row>
    <row r="22" customFormat="false" ht="12.75" hidden="false" customHeight="false" outlineLevel="0" collapsed="false">
      <c r="A22" s="1" t="n">
        <v>1</v>
      </c>
      <c r="B22" s="1" t="n">
        <v>100</v>
      </c>
      <c r="C22" s="1" t="str">
        <f aca="false">IF('1'!D104="","",('1'!D104))</f>
        <v>What does an athlete traditionally hand-over during a team race</v>
      </c>
      <c r="D22" s="1" t="str">
        <f aca="false">IF('1'!E104="","",('1'!E104))</f>
        <v>Sandwich</v>
      </c>
      <c r="E22" s="1" t="str">
        <f aca="false">IF('1'!F104="","",('1'!F104))</f>
        <v>Baton</v>
      </c>
      <c r="F22" s="1" t="str">
        <f aca="false">IF('1'!G104="","",('1'!G104))</f>
        <v>Cup of tea</v>
      </c>
      <c r="G22" s="1" t="str">
        <f aca="false">IF('1'!H104="","",('1'!H104))</f>
        <v>Mobile phone</v>
      </c>
      <c r="H22" s="1" t="str">
        <f aca="false">IF('1'!I104="","",('1'!I104))</f>
        <v>B</v>
      </c>
      <c r="I22" s="1" t="str">
        <f aca="false">IF('1'!K104="","",('1'!K104))</f>
        <v>A</v>
      </c>
      <c r="J22" s="1" t="str">
        <f aca="false">IF('1'!L104="","",('1'!L104))</f>
        <v>B</v>
      </c>
      <c r="K22" s="1" t="n">
        <f aca="false">IF('1'!M104="","",('1'!M104))</f>
        <v>0</v>
      </c>
      <c r="L22" s="1" t="n">
        <f aca="false">IF('1'!N104="","",('1'!N104))</f>
        <v>100</v>
      </c>
      <c r="M22" s="1" t="n">
        <f aca="false">IF('1'!O104="","",('1'!O104))</f>
        <v>0</v>
      </c>
      <c r="N22" s="1" t="n">
        <f aca="false">IF('1'!P104="","",('1'!P104))</f>
        <v>0</v>
      </c>
      <c r="O22" s="1" t="str">
        <f aca="false">IF('1'!Q104="","",('1'!Q104))</f>
        <v>Baton</v>
      </c>
      <c r="Q22" s="1" t="s">
        <v>21</v>
      </c>
    </row>
    <row r="23" customFormat="false" ht="12.75" hidden="false" customHeight="false" outlineLevel="0" collapsed="false">
      <c r="A23" s="1" t="n">
        <v>2</v>
      </c>
      <c r="B23" s="1" t="n">
        <v>200</v>
      </c>
      <c r="C23" s="1" t="str">
        <f aca="false">IF('2'!D104="","",('2'!D104))</f>
        <v>On which type of boat would you typically find a periscope</v>
      </c>
      <c r="D23" s="1" t="str">
        <f aca="false">IF('2'!E104="","",('2'!E104))</f>
        <v>Yatch</v>
      </c>
      <c r="E23" s="1" t="str">
        <f aca="false">IF('2'!F104="","",('2'!F104))</f>
        <v>Gondola </v>
      </c>
      <c r="F23" s="1" t="str">
        <f aca="false">IF('2'!G104="","",('2'!G104))</f>
        <v>Submarine</v>
      </c>
      <c r="G23" s="1" t="str">
        <f aca="false">IF('2'!H104="","",('2'!H104))</f>
        <v>Dinghy</v>
      </c>
      <c r="H23" s="1" t="str">
        <f aca="false">IF('2'!I104="","",('2'!I104))</f>
        <v>C</v>
      </c>
      <c r="I23" s="1" t="str">
        <f aca="false">IF('2'!K104="","",('2'!K104))</f>
        <v>A</v>
      </c>
      <c r="J23" s="1" t="str">
        <f aca="false">IF('2'!L104="","",('2'!L104))</f>
        <v>C</v>
      </c>
      <c r="K23" s="1" t="n">
        <f aca="false">IF('2'!M104="","",('2'!M104))</f>
        <v>2</v>
      </c>
      <c r="L23" s="1" t="n">
        <f aca="false">IF('2'!N104="","",('2'!N104))</f>
        <v>2</v>
      </c>
      <c r="M23" s="1" t="n">
        <f aca="false">IF('2'!O104="","",('2'!O104))</f>
        <v>95</v>
      </c>
      <c r="N23" s="1" t="n">
        <f aca="false">IF('2'!P104="","",('2'!P104))</f>
        <v>1</v>
      </c>
      <c r="O23" s="1" t="str">
        <f aca="false">IF('2'!Q104="","",('2'!Q104))</f>
        <v>It’s a sub</v>
      </c>
    </row>
    <row r="24" customFormat="false" ht="12.75" hidden="false" customHeight="false" outlineLevel="0" collapsed="false">
      <c r="A24" s="1" t="n">
        <v>3</v>
      </c>
      <c r="B24" s="1" t="n">
        <v>300</v>
      </c>
      <c r="C24" s="1" t="str">
        <f aca="false">IF('3'!D104="","",('3'!D104))</f>
        <v>Which pop group sensation hit number one with "wannabe"</v>
      </c>
      <c r="D24" s="1" t="str">
        <f aca="false">IF('3'!E104="","",('3'!E104))</f>
        <v>Boyzone</v>
      </c>
      <c r="E24" s="1" t="str">
        <f aca="false">IF('3'!F104="","",('3'!F104))</f>
        <v>Westlife</v>
      </c>
      <c r="F24" s="1" t="str">
        <f aca="false">IF('3'!G104="","",('3'!G104))</f>
        <v>Spice Girls</v>
      </c>
      <c r="G24" s="1" t="str">
        <f aca="false">IF('3'!H104="","",('3'!H104))</f>
        <v>Chaz &amp; Dave</v>
      </c>
      <c r="H24" s="1" t="str">
        <f aca="false">IF('3'!I104="","",('3'!I104))</f>
        <v>C</v>
      </c>
      <c r="I24" s="1" t="str">
        <f aca="false">IF('3'!K104="","",('3'!K104))</f>
        <v>C</v>
      </c>
      <c r="J24" s="1" t="str">
        <f aca="false">IF('3'!L104="","",('3'!L104))</f>
        <v>D</v>
      </c>
      <c r="K24" s="1" t="n">
        <f aca="false">IF('3'!M104="","",('3'!M104))</f>
        <v>1</v>
      </c>
      <c r="L24" s="1" t="n">
        <f aca="false">IF('3'!N104="","",('3'!N104))</f>
        <v>0</v>
      </c>
      <c r="M24" s="1" t="n">
        <f aca="false">IF('3'!O104="","",('3'!O104))</f>
        <v>99</v>
      </c>
      <c r="N24" s="1" t="n">
        <f aca="false">IF('3'!P104="","",('3'!P104))</f>
        <v>0</v>
      </c>
      <c r="O24" s="1" t="str">
        <f aca="false">IF('3'!Q104="","",('3'!Q104))</f>
        <v>It’s the Spice Girls</v>
      </c>
    </row>
    <row r="25" customFormat="false" ht="12.75" hidden="false" customHeight="false" outlineLevel="0" collapsed="false">
      <c r="A25" s="1" t="n">
        <v>4</v>
      </c>
      <c r="B25" s="1" t="n">
        <v>500</v>
      </c>
      <c r="C25" s="1" t="str">
        <f aca="false">IF('4'!D104="","",('4'!D104))</f>
        <v>Which of these does not have a portrait of the queen on</v>
      </c>
      <c r="D25" s="1" t="str">
        <f aca="false">IF('4'!E104="","",('4'!E104))</f>
        <v>A stamp</v>
      </c>
      <c r="E25" s="1" t="str">
        <f aca="false">IF('4'!F104="","",('4'!F104))</f>
        <v>A £5 note</v>
      </c>
      <c r="F25" s="1" t="str">
        <f aca="false">IF('4'!G104="","",('4'!G104))</f>
        <v>10p coin</v>
      </c>
      <c r="G25" s="1" t="str">
        <f aca="false">IF('4'!H104="","",('4'!H104))</f>
        <v>shares in Freeserve</v>
      </c>
      <c r="H25" s="1" t="str">
        <f aca="false">IF('4'!I104="","",('4'!I104))</f>
        <v>D</v>
      </c>
      <c r="I25" s="1" t="str">
        <f aca="false">IF('4'!K104="","",('4'!K104))</f>
        <v>C</v>
      </c>
      <c r="J25" s="1" t="str">
        <f aca="false">IF('4'!L104="","",('4'!L104))</f>
        <v>D</v>
      </c>
      <c r="K25" s="1" t="n">
        <f aca="false">IF('4'!M104="","",('4'!M104))</f>
        <v>3</v>
      </c>
      <c r="L25" s="1" t="n">
        <f aca="false">IF('4'!N104="","",('4'!N104))</f>
        <v>0</v>
      </c>
      <c r="M25" s="1" t="n">
        <f aca="false">IF('4'!O104="","",('4'!O104))</f>
        <v>0</v>
      </c>
      <c r="N25" s="1" t="n">
        <f aca="false">IF('4'!P104="","",('4'!P104))</f>
        <v>97</v>
      </c>
      <c r="O25" s="1" t="str">
        <f aca="false">IF('4'!Q104="","",('4'!Q104))</f>
        <v>It’s the shares</v>
      </c>
    </row>
    <row r="26" customFormat="false" ht="12.75" hidden="false" customHeight="false" outlineLevel="0" collapsed="false">
      <c r="A26" s="1" t="n">
        <v>5</v>
      </c>
      <c r="B26" s="1" t="n">
        <v>1000</v>
      </c>
      <c r="C26" s="1" t="str">
        <f aca="false">IF('5'!D104="","",('5'!D104))</f>
        <v>How many face cards are there in a standard U.K. deck of 52 cards</v>
      </c>
      <c r="D26" s="1" t="str">
        <f aca="false">IF('5'!E104="","",('5'!E104))</f>
        <v>Eight</v>
      </c>
      <c r="E26" s="1" t="str">
        <f aca="false">IF('5'!F104="","",('5'!F104))</f>
        <v>Ten</v>
      </c>
      <c r="F26" s="1" t="str">
        <f aca="false">IF('5'!G104="","",('5'!G104))</f>
        <v>Twelve</v>
      </c>
      <c r="G26" s="1" t="str">
        <f aca="false">IF('5'!H104="","",('5'!H104))</f>
        <v>Fourteen</v>
      </c>
      <c r="H26" s="1" t="str">
        <f aca="false">IF('5'!I104="","",('5'!I104))</f>
        <v>C</v>
      </c>
      <c r="I26" s="1" t="str">
        <f aca="false">IF('5'!K104="","",('5'!K104))</f>
        <v>C</v>
      </c>
      <c r="J26" s="1" t="str">
        <f aca="false">IF('5'!L104="","",('5'!L104))</f>
        <v>D</v>
      </c>
      <c r="K26" s="1" t="n">
        <f aca="false">IF('5'!M104="","",('5'!M104))</f>
        <v>1</v>
      </c>
      <c r="L26" s="1" t="n">
        <f aca="false">IF('5'!N104="","",('5'!N104))</f>
        <v>0</v>
      </c>
      <c r="M26" s="1" t="n">
        <f aca="false">IF('5'!O104="","",('5'!O104))</f>
        <v>98</v>
      </c>
      <c r="N26" s="1" t="n">
        <f aca="false">IF('5'!P104="","",('5'!P104))</f>
        <v>1</v>
      </c>
      <c r="O26" s="1" t="str">
        <f aca="false">IF('5'!Q104="","",('5'!Q104))</f>
        <v>Its Twelve</v>
      </c>
    </row>
    <row r="27" customFormat="false" ht="12.75" hidden="false" customHeight="false" outlineLevel="0" collapsed="false">
      <c r="A27" s="1" t="n">
        <v>6</v>
      </c>
      <c r="B27" s="1" t="n">
        <v>2000</v>
      </c>
      <c r="C27" s="1" t="str">
        <f aca="false">IF('6'!D104="","",('6'!D104))</f>
        <v>Where is the Sea of Tranquility, where "Eagle" landed in 1969</v>
      </c>
      <c r="D27" s="1" t="str">
        <f aca="false">IF('6'!E104="","",('6'!E104))</f>
        <v>In the Tasman Sea</v>
      </c>
      <c r="E27" s="1" t="str">
        <f aca="false">IF('6'!F104="","",('6'!F104))</f>
        <v>On the Moon</v>
      </c>
      <c r="F27" s="1" t="str">
        <f aca="false">IF('6'!G104="","",('6'!G104))</f>
        <v>In the Mediterian</v>
      </c>
      <c r="G27" s="1" t="str">
        <f aca="false">IF('6'!H104="","",('6'!H104))</f>
        <v>In the Pacific</v>
      </c>
      <c r="H27" s="1" t="str">
        <f aca="false">IF('6'!I104="","",('6'!I104))</f>
        <v>B</v>
      </c>
      <c r="I27" s="1" t="str">
        <f aca="false">IF('6'!K104="","",('6'!K104))</f>
        <v>A</v>
      </c>
      <c r="J27" s="1" t="str">
        <f aca="false">IF('6'!L104="","",('6'!L104))</f>
        <v>B</v>
      </c>
      <c r="K27" s="1" t="n">
        <f aca="false">IF('6'!M104="","",('6'!M104))</f>
        <v>3</v>
      </c>
      <c r="L27" s="1" t="n">
        <f aca="false">IF('6'!N104="","",('6'!N104))</f>
        <v>67</v>
      </c>
      <c r="M27" s="1" t="n">
        <f aca="false">IF('6'!O104="","",('6'!O104))</f>
        <v>18</v>
      </c>
      <c r="N27" s="1" t="n">
        <f aca="false">IF('6'!P104="","",('6'!P104))</f>
        <v>12</v>
      </c>
      <c r="O27" s="1" t="str">
        <f aca="false">IF('6'!Q104="","",('6'!Q104))</f>
        <v>Its was on the moon</v>
      </c>
    </row>
    <row r="28" customFormat="false" ht="12.75" hidden="false" customHeight="false" outlineLevel="0" collapsed="false">
      <c r="A28" s="1" t="n">
        <v>7</v>
      </c>
      <c r="B28" s="1" t="n">
        <v>4000</v>
      </c>
      <c r="C28" s="1" t="str">
        <f aca="false">IF('7'!D104="","",('7'!D104))</f>
        <v>What was Elvis Presleys middle name</v>
      </c>
      <c r="D28" s="1" t="str">
        <f aca="false">IF('7'!E104="","",('7'!E104))</f>
        <v>Andrew</v>
      </c>
      <c r="E28" s="1" t="str">
        <f aca="false">IF('7'!F104="","",('7'!F104))</f>
        <v>Aaron</v>
      </c>
      <c r="F28" s="1" t="str">
        <f aca="false">IF('7'!G104="","",('7'!G104))</f>
        <v>Alan</v>
      </c>
      <c r="G28" s="1" t="str">
        <f aca="false">IF('7'!H104="","",('7'!H104))</f>
        <v>Darren</v>
      </c>
      <c r="H28" s="1" t="str">
        <f aca="false">IF('7'!I104="","",('7'!I104))</f>
        <v>B</v>
      </c>
      <c r="I28" s="1" t="str">
        <f aca="false">IF('7'!K104="","",('7'!K104))</f>
        <v>A</v>
      </c>
      <c r="J28" s="1" t="str">
        <f aca="false">IF('7'!L104="","",('7'!L104))</f>
        <v>B</v>
      </c>
      <c r="K28" s="1" t="n">
        <f aca="false">IF('7'!M104="","",('7'!M104))</f>
        <v>88</v>
      </c>
      <c r="L28" s="1" t="n">
        <f aca="false">IF('7'!N104="","",('7'!N104))</f>
        <v>7</v>
      </c>
      <c r="M28" s="1" t="n">
        <f aca="false">IF('7'!O104="","",('7'!O104))</f>
        <v>4</v>
      </c>
      <c r="N28" s="1" t="n">
        <f aca="false">IF('7'!P104="","",('7'!P104))</f>
        <v>1</v>
      </c>
      <c r="O28" s="1" t="str">
        <f aca="false">IF('7'!Q104="","",('7'!Q104))</f>
        <v>Its Aaron, Good Luck</v>
      </c>
    </row>
    <row r="29" customFormat="false" ht="12.75" hidden="false" customHeight="false" outlineLevel="0" collapsed="false">
      <c r="A29" s="1" t="n">
        <v>8</v>
      </c>
      <c r="B29" s="1" t="n">
        <v>8000</v>
      </c>
      <c r="C29" s="1" t="str">
        <f aca="false">IF('8'!D104="","",('8'!D104))</f>
        <v>Which of these flags is hoisted on ship about to leave port</v>
      </c>
      <c r="D29" s="1" t="str">
        <f aca="false">IF('8'!E104="","",('8'!E104))</f>
        <v>Blue Peter</v>
      </c>
      <c r="E29" s="1" t="str">
        <f aca="false">IF('8'!F104="","",('8'!F104))</f>
        <v>Red Ensign</v>
      </c>
      <c r="F29" s="1" t="str">
        <f aca="false">IF('8'!G104="","",('8'!G104))</f>
        <v>Union Jack</v>
      </c>
      <c r="G29" s="1" t="str">
        <f aca="false">IF('8'!H104="","",('8'!H104))</f>
        <v>White Ensign</v>
      </c>
      <c r="H29" s="1" t="str">
        <f aca="false">IF('8'!I104="","",('8'!I104))</f>
        <v>A</v>
      </c>
      <c r="I29" s="1" t="str">
        <f aca="false">IF('8'!K104="","",('8'!K104))</f>
        <v>A</v>
      </c>
      <c r="J29" s="1" t="str">
        <f aca="false">IF('8'!L104="","",('8'!L104))</f>
        <v>B</v>
      </c>
      <c r="K29" s="1" t="n">
        <f aca="false">IF('8'!M104="","",('8'!M104))</f>
        <v>87</v>
      </c>
      <c r="L29" s="1" t="n">
        <f aca="false">IF('8'!N104="","",('8'!N104))</f>
        <v>1</v>
      </c>
      <c r="M29" s="1" t="n">
        <f aca="false">IF('8'!O104="","",('8'!O104))</f>
        <v>9</v>
      </c>
      <c r="N29" s="1" t="n">
        <f aca="false">IF('8'!P104="","",('8'!P104))</f>
        <v>3</v>
      </c>
      <c r="O29" s="1" t="str">
        <f aca="false">IF('8'!Q104="","",('8'!Q104))</f>
        <v>Im sure its Blue Peter</v>
      </c>
    </row>
    <row r="30" customFormat="false" ht="12.75" hidden="false" customHeight="false" outlineLevel="0" collapsed="false">
      <c r="A30" s="1" t="n">
        <v>9</v>
      </c>
      <c r="B30" s="1" t="n">
        <v>16000</v>
      </c>
      <c r="C30" s="1" t="str">
        <f aca="false">IF('9'!D104="","",('9'!D104))</f>
        <v>Which flowers were the subject of several famous paintings by Monet</v>
      </c>
      <c r="D30" s="1" t="str">
        <f aca="false">IF('9'!E104="","",('9'!E104))</f>
        <v>Irises</v>
      </c>
      <c r="E30" s="1" t="str">
        <f aca="false">IF('9'!F104="","",('9'!F104))</f>
        <v>Water Lillies</v>
      </c>
      <c r="F30" s="1" t="str">
        <f aca="false">IF('9'!G104="","",('9'!G104))</f>
        <v>Tulips</v>
      </c>
      <c r="G30" s="1" t="str">
        <f aca="false">IF('9'!H104="","",('9'!H104))</f>
        <v>Sunflowers</v>
      </c>
      <c r="H30" s="1" t="str">
        <f aca="false">IF('9'!I104="","",('9'!I104))</f>
        <v>B</v>
      </c>
      <c r="I30" s="1" t="str">
        <f aca="false">IF('9'!K104="","",('9'!K104))</f>
        <v>A</v>
      </c>
      <c r="J30" s="1" t="str">
        <f aca="false">IF('9'!L104="","",('9'!L104))</f>
        <v>B</v>
      </c>
      <c r="K30" s="1" t="n">
        <f aca="false">IF('9'!M104="","",('9'!M104))</f>
        <v>5</v>
      </c>
      <c r="L30" s="1" t="n">
        <f aca="false">IF('9'!N104="","",('9'!N104))</f>
        <v>71</v>
      </c>
      <c r="M30" s="1" t="n">
        <f aca="false">IF('9'!O104="","",('9'!O104))</f>
        <v>18</v>
      </c>
      <c r="N30" s="1" t="n">
        <f aca="false">IF('9'!P104="","",('9'!P104))</f>
        <v>6</v>
      </c>
      <c r="O30" s="1" t="str">
        <f aca="false">IF('9'!Q104="","",('9'!Q104))</f>
        <v>I don’t know, sorry</v>
      </c>
    </row>
    <row r="31" customFormat="false" ht="12.75" hidden="false" customHeight="false" outlineLevel="0" collapsed="false">
      <c r="A31" s="1" t="n">
        <v>10</v>
      </c>
      <c r="B31" s="1" t="n">
        <v>32000</v>
      </c>
      <c r="C31" s="1" t="str">
        <f aca="false">IF('10'!D104="","",('10'!D104))</f>
        <v>Which one of these is a wind musical instrument</v>
      </c>
      <c r="D31" s="1" t="str">
        <f aca="false">IF('10'!E104="","",('10'!E104))</f>
        <v>Glockenspiel</v>
      </c>
      <c r="E31" s="1" t="str">
        <f aca="false">IF('10'!F104="","",('10'!F104))</f>
        <v>Fife</v>
      </c>
      <c r="F31" s="1" t="str">
        <f aca="false">IF('10'!G104="","",('10'!G104))</f>
        <v>Zither</v>
      </c>
      <c r="G31" s="1" t="str">
        <f aca="false">IF('10'!H104="","",('10'!H104))</f>
        <v>Mandolin</v>
      </c>
      <c r="H31" s="1" t="str">
        <f aca="false">IF('10'!I104="","",('10'!I104))</f>
        <v>B</v>
      </c>
      <c r="I31" s="1" t="str">
        <f aca="false">IF('10'!K104="","",('10'!K104))</f>
        <v>A</v>
      </c>
      <c r="J31" s="1" t="str">
        <f aca="false">IF('10'!L104="","",('10'!L104))</f>
        <v>D</v>
      </c>
      <c r="K31" s="1" t="n">
        <f aca="false">IF('10'!M104="","",('10'!M104))</f>
        <v>0</v>
      </c>
      <c r="L31" s="1" t="n">
        <f aca="false">IF('10'!N104="","",('10'!N104))</f>
        <v>78</v>
      </c>
      <c r="M31" s="1" t="n">
        <f aca="false">IF('10'!O104="","",('10'!O104))</f>
        <v>20</v>
      </c>
      <c r="N31" s="1" t="n">
        <f aca="false">IF('10'!P104="","",('10'!P104))</f>
        <v>2</v>
      </c>
      <c r="O31" s="1" t="str">
        <f aca="false">IF('10'!Q104="","",('10'!Q104))</f>
        <v>It’s a Fife</v>
      </c>
    </row>
    <row r="32" customFormat="false" ht="12.75" hidden="false" customHeight="false" outlineLevel="0" collapsed="false">
      <c r="A32" s="1" t="n">
        <v>11</v>
      </c>
      <c r="B32" s="1" t="n">
        <v>64000</v>
      </c>
      <c r="C32" s="1" t="str">
        <f aca="false">IF('11'!D104="","",('11'!D104))</f>
        <v>What is a Paul Jones</v>
      </c>
      <c r="D32" s="1" t="str">
        <f aca="false">IF('11'!E104="","",('11'!E104))</f>
        <v>Knot</v>
      </c>
      <c r="E32" s="1" t="str">
        <f aca="false">IF('11'!F104="","",('11'!F104))</f>
        <v>Dance</v>
      </c>
      <c r="F32" s="1" t="str">
        <f aca="false">IF('11'!G104="","",('11'!G104))</f>
        <v>Cocktail</v>
      </c>
      <c r="G32" s="1" t="str">
        <f aca="false">IF('11'!H104="","",('11'!H104))</f>
        <v>Apple</v>
      </c>
      <c r="H32" s="1" t="str">
        <f aca="false">IF('11'!I104="","",('11'!I104))</f>
        <v>B</v>
      </c>
      <c r="I32" s="1" t="str">
        <f aca="false">IF('11'!K104="","",('11'!K104))</f>
        <v>A</v>
      </c>
      <c r="J32" s="1" t="str">
        <f aca="false">IF('11'!L104="","",('11'!L104))</f>
        <v>B</v>
      </c>
      <c r="K32" s="1" t="n">
        <f aca="false">IF('11'!M104="","",('11'!M104))</f>
        <v>11</v>
      </c>
      <c r="L32" s="1" t="n">
        <f aca="false">IF('11'!N104="","",('11'!N104))</f>
        <v>88</v>
      </c>
      <c r="M32" s="1" t="n">
        <f aca="false">IF('11'!O104="","",('11'!O104))</f>
        <v>1</v>
      </c>
      <c r="N32" s="1" t="n">
        <f aca="false">IF('11'!P104="","",('11'!P104))</f>
        <v>0</v>
      </c>
      <c r="O32" s="1" t="str">
        <f aca="false">IF('11'!Q104="","",('11'!Q104))</f>
        <v>It’s a dance</v>
      </c>
    </row>
    <row r="33" customFormat="false" ht="12.75" hidden="false" customHeight="false" outlineLevel="0" collapsed="false">
      <c r="A33" s="1" t="n">
        <v>12</v>
      </c>
      <c r="B33" s="1" t="n">
        <v>125000</v>
      </c>
      <c r="C33" s="1" t="str">
        <f aca="false">IF('12'!D104="","",('12'!D104))</f>
        <v>Including tentacles, how many arms does a squid usually have</v>
      </c>
      <c r="D33" s="1" t="str">
        <f aca="false">IF('12'!E104="","",('12'!E104))</f>
        <v>Ten</v>
      </c>
      <c r="E33" s="1" t="str">
        <f aca="false">IF('12'!F104="","",('12'!F104))</f>
        <v>Eight</v>
      </c>
      <c r="F33" s="1" t="str">
        <f aca="false">IF('12'!G104="","",('12'!G104))</f>
        <v>Twelve</v>
      </c>
      <c r="G33" s="1" t="str">
        <f aca="false">IF('12'!H104="","",('12'!H104))</f>
        <v>Six</v>
      </c>
      <c r="H33" s="1" t="str">
        <f aca="false">IF('12'!I104="","",('12'!I104))</f>
        <v>A</v>
      </c>
      <c r="I33" s="1" t="str">
        <f aca="false">IF('12'!K104="","",('12'!K104))</f>
        <v>A</v>
      </c>
      <c r="J33" s="1" t="str">
        <f aca="false">IF('12'!L104="","",('12'!L104))</f>
        <v>D</v>
      </c>
      <c r="K33" s="1" t="n">
        <f aca="false">IF('12'!M104="","",('12'!M104))</f>
        <v>39</v>
      </c>
      <c r="L33" s="1" t="n">
        <f aca="false">IF('12'!N104="","",('12'!N104))</f>
        <v>18</v>
      </c>
      <c r="M33" s="1" t="n">
        <f aca="false">IF('12'!O104="","",('12'!O104))</f>
        <v>18</v>
      </c>
      <c r="N33" s="1" t="n">
        <f aca="false">IF('12'!P104="","",('12'!P104))</f>
        <v>25</v>
      </c>
      <c r="O33" s="1" t="str">
        <f aca="false">IF('12'!Q104="","",('12'!Q104))</f>
        <v>I think its 6, but Im not sure</v>
      </c>
    </row>
    <row r="34" customFormat="false" ht="12.75" hidden="false" customHeight="false" outlineLevel="0" collapsed="false">
      <c r="A34" s="1" t="n">
        <v>13</v>
      </c>
      <c r="B34" s="1" t="n">
        <v>250000</v>
      </c>
      <c r="C34" s="1" t="str">
        <f aca="false">IF('13'!D104="","",('13'!D104))</f>
        <v>Which of the following letters does not exist in the the traditional Hawaiian alphabet</v>
      </c>
      <c r="D34" s="1" t="str">
        <f aca="false">IF('13'!E104="","",('13'!E104))</f>
        <v>H</v>
      </c>
      <c r="E34" s="1" t="str">
        <f aca="false">IF('13'!F104="","",('13'!F104))</f>
        <v>M</v>
      </c>
      <c r="F34" s="1" t="str">
        <f aca="false">IF('13'!G104="","",('13'!G104))</f>
        <v>N</v>
      </c>
      <c r="G34" s="1" t="str">
        <f aca="false">IF('13'!H104="","",('13'!H104))</f>
        <v>T</v>
      </c>
      <c r="H34" s="1" t="str">
        <f aca="false">IF('13'!I104="","",('13'!I104))</f>
        <v>D</v>
      </c>
      <c r="I34" s="1" t="str">
        <f aca="false">IF('13'!K104="","",('13'!K104))</f>
        <v>A</v>
      </c>
      <c r="J34" s="1" t="str">
        <f aca="false">IF('13'!L104="","",('13'!L104))</f>
        <v>D</v>
      </c>
      <c r="K34" s="1" t="n">
        <f aca="false">IF('13'!M104="","",('13'!M104))</f>
        <v>24</v>
      </c>
      <c r="L34" s="1" t="n">
        <f aca="false">IF('13'!N104="","",('13'!N104))</f>
        <v>28</v>
      </c>
      <c r="M34" s="1" t="n">
        <f aca="false">IF('13'!O104="","",('13'!O104))</f>
        <v>23</v>
      </c>
      <c r="N34" s="1" t="n">
        <f aca="false">IF('13'!P104="","",('13'!P104))</f>
        <v>25</v>
      </c>
      <c r="O34" s="1" t="str">
        <f aca="false">IF('13'!Q104="","",('13'!Q104))</f>
        <v>I think its "T"</v>
      </c>
    </row>
    <row r="35" customFormat="false" ht="12.75" hidden="false" customHeight="false" outlineLevel="0" collapsed="false">
      <c r="A35" s="1" t="n">
        <v>14</v>
      </c>
      <c r="B35" s="1" t="n">
        <v>500000</v>
      </c>
      <c r="C35" s="1" t="str">
        <f aca="false">IF('14'!D104="","",('14'!D104))</f>
        <v>Which of these queens did Henry VIII refer to as his "Flanders Mare"</v>
      </c>
      <c r="D35" s="1" t="str">
        <f aca="false">IF('14'!E104="","",('14'!E104))</f>
        <v>Anne of Cleves</v>
      </c>
      <c r="E35" s="1" t="str">
        <f aca="false">IF('14'!F104="","",('14'!F104))</f>
        <v>Anne Boleyn</v>
      </c>
      <c r="F35" s="1" t="str">
        <f aca="false">IF('14'!G104="","",('14'!G104))</f>
        <v>Catherine of Aragon</v>
      </c>
      <c r="G35" s="1" t="str">
        <f aca="false">IF('14'!H104="","",('14'!H104))</f>
        <v>Catherine Howard</v>
      </c>
      <c r="H35" s="1" t="str">
        <f aca="false">IF('14'!I104="","",('14'!I104))</f>
        <v>A</v>
      </c>
      <c r="I35" s="1" t="str">
        <f aca="false">IF('14'!K104="","",('14'!K104))</f>
        <v>A</v>
      </c>
      <c r="J35" s="1" t="str">
        <f aca="false">IF('14'!L104="","",('14'!L104))</f>
        <v>B</v>
      </c>
      <c r="K35" s="1" t="n">
        <f aca="false">IF('14'!M104="","",('14'!M104))</f>
        <v>31</v>
      </c>
      <c r="L35" s="1" t="n">
        <f aca="false">IF('14'!N104="","",('14'!N104))</f>
        <v>36</v>
      </c>
      <c r="M35" s="1" t="n">
        <f aca="false">IF('14'!O104="","",('14'!O104))</f>
        <v>29</v>
      </c>
      <c r="N35" s="1" t="n">
        <f aca="false">IF('14'!P104="","",('14'!P104))</f>
        <v>4</v>
      </c>
      <c r="O35" s="1" t="str">
        <f aca="false">IF('14'!Q104="","",('14'!Q104))</f>
        <v>I thinks its Anne Boleyn</v>
      </c>
    </row>
    <row r="36" customFormat="false" ht="12.75" hidden="false" customHeight="false" outlineLevel="0" collapsed="false">
      <c r="A36" s="1" t="n">
        <v>15</v>
      </c>
      <c r="B36" s="1" t="n">
        <v>1000000</v>
      </c>
      <c r="C36" s="1" t="str">
        <f aca="false">IF('15'!D104="","",('15'!D104))</f>
        <v>Which of these U.S. Presidents appeared on the television series "Laugh-In"</v>
      </c>
      <c r="D36" s="1" t="str">
        <f aca="false">IF('15'!E104="","",('15'!E104))</f>
        <v>Lyndon Johnson</v>
      </c>
      <c r="E36" s="1" t="str">
        <f aca="false">IF('15'!F104="","",('15'!F104))</f>
        <v>Richard Nixon </v>
      </c>
      <c r="F36" s="1" t="str">
        <f aca="false">IF('15'!G104="","",('15'!G104))</f>
        <v>Jimmy Carter</v>
      </c>
      <c r="G36" s="1" t="str">
        <f aca="false">IF('15'!H104="","",('15'!H104))</f>
        <v>Gerald Ford </v>
      </c>
      <c r="H36" s="1" t="str">
        <f aca="false">IF('15'!I104="","",('15'!I104))</f>
        <v>B</v>
      </c>
      <c r="I36" s="1" t="str">
        <f aca="false">IF('15'!K104="","",('15'!K104))</f>
        <v>A</v>
      </c>
      <c r="J36" s="1" t="str">
        <f aca="false">IF('15'!L104="","",('15'!L104))</f>
        <v>B</v>
      </c>
      <c r="K36" s="1" t="n">
        <f aca="false">IF('15'!M104="","",('15'!M104))</f>
        <v>26</v>
      </c>
      <c r="L36" s="1" t="n">
        <f aca="false">IF('15'!N104="","",('15'!N104))</f>
        <v>32</v>
      </c>
      <c r="M36" s="1" t="n">
        <f aca="false">IF('15'!O104="","",('15'!O104))</f>
        <v>37</v>
      </c>
      <c r="N36" s="1" t="n">
        <f aca="false">IF('15'!P104="","",('15'!P104))</f>
        <v>5</v>
      </c>
      <c r="O36" s="1" t="str">
        <f aca="false">IF('15'!Q104="","",('15'!Q104))</f>
        <v>Im 70% sure its Nixon</v>
      </c>
    </row>
    <row r="41" customFormat="false" ht="12.75" hidden="false" customHeight="false" outlineLevel="0" collapsed="false">
      <c r="C41" s="1" t="s">
        <v>180</v>
      </c>
      <c r="D41" s="1" t="s">
        <v>5</v>
      </c>
      <c r="E41" s="1" t="s">
        <v>15</v>
      </c>
      <c r="F41" s="1" t="s">
        <v>18</v>
      </c>
      <c r="G41" s="1" t="s">
        <v>21</v>
      </c>
      <c r="H41" s="1" t="s">
        <v>92</v>
      </c>
      <c r="I41" s="1" t="s">
        <v>93</v>
      </c>
      <c r="K41" s="1" t="s">
        <v>86</v>
      </c>
      <c r="O41" s="1" t="s">
        <v>87</v>
      </c>
    </row>
    <row r="42" customFormat="false" ht="12.75" hidden="false" customHeight="false" outlineLevel="0" collapsed="false">
      <c r="C42" s="1" t="str">
        <f aca="false">IF($P$1=0,C3,IF($P$1=1,C4,IF($P$1=2,C5,IF($P$1=3,C6,IF($P$1=4,C7,IF($P$1=5,C8,IF($P$1=6,C9,IF($P$1=7,C10,(C43)))))))))</f>
        <v>Bill Gates is associated with which software company</v>
      </c>
      <c r="D42" s="1" t="str">
        <f aca="false">IF(D55="","",IF($P$1=0,D3,IF($P$1=1,D4,IF($P$1=2,D5,IF($P$1=3,D6,IF($P$1=4,D7,IF($P$1=5,D8,IF($P$1=6,D9,(D43)))))))))</f>
        <v>Microsoft</v>
      </c>
      <c r="E42" s="1" t="str">
        <f aca="false">IF(E55="","",IF($P$1=0,E3,IF($P$1=1,E4,IF($P$1=2,E5,IF($P$1=3,E6,IF($P$1=4,E7,IF($P$1=5,E8,IF($P$1=6,E9,(E43)))))))))</f>
        <v>Lotus</v>
      </c>
      <c r="F42" s="1" t="str">
        <f aca="false">IF(F55="","",IF($P$1=0,F3,IF($P$1=1,F4,IF($P$1=2,F5,IF($P$1=3,F6,IF($P$1=4,F7,IF($P$1=5,F8,IF($P$1=6,F9,(F43)))))))))</f>
        <v>MicroMedia</v>
      </c>
      <c r="G42" s="1" t="str">
        <f aca="false">IF(G55="","",IF($P$1=0,G3,IF($P$1=1,G4,IF($P$1=2,G5,IF($P$1=3,G6,IF($P$1=4,G7,IF($P$1=5,G8,IF($P$1=6,G9,(G43)))))))))</f>
        <v>Netscape</v>
      </c>
      <c r="H42" s="1" t="str">
        <f aca="false">IF($P$1=0,H3,IF($P$1=1,H4,IF($P$1=2,H5,IF($P$1=3,H6,IF($P$1=4,H7,IF($P$1=5,H8,IF($P$1=6,H9,IF($P$1=7,H10,(H43)))))))))</f>
        <v>A</v>
      </c>
      <c r="I42" s="1" t="str">
        <f aca="false">IF($P$1=0,I3,IF($P$1=1,I4,IF($P$1=2,I5,IF($P$1=3,I6,IF($P$1=4,I7,IF($P$1=5,I8,IF($P$1=6,I9,IF($P$1=7,I10,(I43)))))))))</f>
        <v>A</v>
      </c>
      <c r="J42" s="1" t="str">
        <f aca="false">IF($P$1=0,J3,IF($P$1=1,J4,IF($P$1=2,J5,IF($P$1=3,J6,IF($P$1=4,J7,IF($P$1=5,J8,IF($P$1=6,J9,IF($P$1=7,J10,(J43)))))))))</f>
        <v>B</v>
      </c>
      <c r="K42" s="1" t="n">
        <f aca="false">IF($P$1=0,K3,IF($P$1=1,K4,IF($P$1=2,K5,IF($P$1=3,K6,IF($P$1=4,K7,IF($P$1=5,K8,IF($P$1=6,K9,IF($P$1=7,K10,(K43)))))))))</f>
        <v>95</v>
      </c>
      <c r="L42" s="1" t="n">
        <f aca="false">IF($P$1=0,L3,IF($P$1=1,L4,IF($P$1=2,L5,IF($P$1=3,L6,IF($P$1=4,L7,IF($P$1=5,L8,IF($P$1=6,L9,IF($P$1=7,L10,(L43)))))))))</f>
        <v>0</v>
      </c>
      <c r="M42" s="1" t="n">
        <f aca="false">IF($P$1=0,M3,IF($P$1=1,M4,IF($P$1=2,M5,IF($P$1=3,M6,IF($P$1=4,M7,IF($P$1=5,M8,IF($P$1=6,M9,IF($P$1=7,M10,(M43)))))))))</f>
        <v>0</v>
      </c>
      <c r="N42" s="1" t="n">
        <f aca="false">IF($P$1=0,N3,IF($P$1=1,N4,IF($P$1=2,N5,IF($P$1=3,N6,IF($P$1=4,N7,IF($P$1=5,N8,IF($P$1=6,N9,IF($P$1=7,N10,(N43)))))))))</f>
        <v>5</v>
      </c>
      <c r="O42" s="1" t="str">
        <f aca="false">IF($P$1=0,O3,IF($P$1=1,O4,IF($P$1=2,O5,IF($P$1=3,O6,IF($P$1=4,O7,IF($P$1=5,O8,IF($P$1=6,O9,IF($P$1=7,O10,(O43)))))))))</f>
        <v>Microsoft</v>
      </c>
    </row>
    <row r="43" customFormat="false" ht="12.75" hidden="false" customHeight="false" outlineLevel="0" collapsed="false">
      <c r="C43" s="1" t="str">
        <f aca="false">IF($P$1=8,C11,IF($P$1=9,C12,IF($P$1=10,C13,IF($P$1=11,C14,IF($P$1=12,C15,IF($P$1=13,C16,IF($P$1=14,C17,"")))))))</f>
        <v/>
      </c>
      <c r="D43" s="1" t="str">
        <f aca="false">IF($P$1=7,D10,IF($P$1=8,D11,IF($P$1=9,D12,IF($P$1=10,D13,IF($P$1=11,D14,IF($P$1=12,D15,IF($P$1=13,D16,IF($P$1=14,D17,""))))))))</f>
        <v/>
      </c>
      <c r="E43" s="1" t="str">
        <f aca="false">IF($P$1=7,E10,IF($P$1=8,E11,IF($P$1=9,E12,IF($P$1=10,E13,IF($P$1=11,E14,IF($P$1=12,E15,IF($P$1=13,E16,IF($P$1=14,E17,""))))))))</f>
        <v/>
      </c>
      <c r="F43" s="1" t="str">
        <f aca="false">IF($P$1=7,F10,IF($P$1=8,F11,IF($P$1=9,F12,IF($P$1=10,F13,IF($P$1=11,F14,IF($P$1=12,F15,IF($P$1=13,F16,IF($P$1=14,F17,""))))))))</f>
        <v/>
      </c>
      <c r="G43" s="1" t="str">
        <f aca="false">IF($P$1=7,G10,IF($P$1=8,G11,IF($P$1=9,G12,IF($P$1=10,G13,IF($P$1=11,G14,IF($P$1=12,G15,IF($P$1=13,G16,IF($P$1=14,G17,""))))))))</f>
        <v/>
      </c>
      <c r="H43" s="1" t="str">
        <f aca="false">IF($P$1=8,H11,IF($P$1=9,H12,IF($P$1=10,H13,IF($P$1=11,H14,IF($P$1=12,H15,IF($P$1=13,H16,IF($P$1=14,H17,"")))))))</f>
        <v/>
      </c>
      <c r="I43" s="1" t="str">
        <f aca="false">IF($P$1=8,I11,IF($P$1=9,I12,IF($P$1=10,I13,IF($P$1=11,I14,IF($P$1=12,I15,IF($P$1=13,I16,IF($P$1=14,I17,"")))))))</f>
        <v/>
      </c>
      <c r="J43" s="1" t="str">
        <f aca="false">IF($P$1=8,J11,IF($P$1=9,J12,IF($P$1=10,J13,IF($P$1=11,J14,IF($P$1=12,J15,IF($P$1=13,J16,IF($P$1=14,J17,"")))))))</f>
        <v/>
      </c>
      <c r="K43" s="1" t="str">
        <f aca="false">IF($P$1=8,K11,IF($P$1=9,K12,IF($P$1=10,K13,IF($P$1=11,K14,IF($P$1=12,K15,IF($P$1=13,K16,IF($P$1=14,K17,"")))))))</f>
        <v/>
      </c>
      <c r="L43" s="1" t="str">
        <f aca="false">IF($P$1=8,L11,IF($P$1=9,L12,IF($P$1=10,L13,IF($P$1=11,L14,IF($P$1=12,L15,IF($P$1=13,L16,IF($P$1=14,L17,"")))))))</f>
        <v/>
      </c>
      <c r="M43" s="1" t="str">
        <f aca="false">IF($P$1=8,M11,IF($P$1=9,M12,IF($P$1=10,M13,IF($P$1=11,M14,IF($P$1=12,M15,IF($P$1=13,M16,IF($P$1=14,M17,"")))))))</f>
        <v/>
      </c>
      <c r="N43" s="1" t="str">
        <f aca="false">IF($P$1=8,N11,IF($P$1=9,N12,IF($P$1=10,N13,IF($P$1=11,N14,IF($P$1=12,N15,IF($P$1=13,N16,IF($P$1=14,N17,"")))))))</f>
        <v/>
      </c>
      <c r="O43" s="1" t="str">
        <f aca="false">IF($P$1=8,O11,IF($P$1=9,O12,IF($P$1=10,O13,IF($P$1=11,O14,IF($P$1=12,O15,IF($P$1=13,O16,IF($P$1=14,O17,"")))))))</f>
        <v/>
      </c>
    </row>
    <row r="44" customFormat="false" ht="12.75" hidden="false" customHeight="false" outlineLevel="0" collapsed="false">
      <c r="H44" s="1" t="s">
        <v>5</v>
      </c>
    </row>
    <row r="45" customFormat="false" ht="12.75" hidden="false" customHeight="false" outlineLevel="0" collapsed="false">
      <c r="B45" s="1" t="s">
        <v>181</v>
      </c>
      <c r="C45" s="20" t="s">
        <v>93</v>
      </c>
      <c r="D45" s="21" t="str">
        <f aca="false">IF(I42=H44,"A",IF(J42=H44,"A",""))</f>
        <v>A</v>
      </c>
      <c r="E45" s="21" t="str">
        <f aca="false">IF(I42=H45,"B",IF(J42=H45,"B",""))</f>
        <v>B</v>
      </c>
      <c r="F45" s="21" t="str">
        <f aca="false">IF(I42=H46,"C",IF(J42=H46,"C",""))</f>
        <v/>
      </c>
      <c r="G45" s="22" t="str">
        <f aca="false">IF(I42=H47,"D",IF(J42=H47,"D",""))</f>
        <v/>
      </c>
      <c r="H45" s="1" t="s">
        <v>15</v>
      </c>
    </row>
    <row r="46" customFormat="false" ht="12.75" hidden="false" customHeight="false" outlineLevel="0" collapsed="false">
      <c r="A46" s="1" t="s">
        <v>15</v>
      </c>
      <c r="B46" s="1" t="str">
        <f aca="false">IF(P1=1,(L46),IF(P1=2,(L47),IF(P1=3,(L48),IF(P1=4,(L49),IF(P1=5,(L50),IF(P1=6,(L51),IF(P1=7,(L52),(B47))))))))</f>
        <v/>
      </c>
      <c r="C46" s="23"/>
      <c r="D46" s="24" t="str">
        <f aca="false">IF(D45="","",(D42))</f>
        <v>Microsoft</v>
      </c>
      <c r="E46" s="24" t="str">
        <f aca="false">IF(E45="","",(E42))</f>
        <v>Lotus</v>
      </c>
      <c r="F46" s="24" t="str">
        <f aca="false">IF(F45="","",(F42))</f>
        <v/>
      </c>
      <c r="G46" s="25" t="str">
        <f aca="false">IF(G45="","",(G42))</f>
        <v/>
      </c>
      <c r="H46" s="1" t="s">
        <v>18</v>
      </c>
      <c r="L46" s="1" t="s">
        <v>182</v>
      </c>
    </row>
    <row r="47" customFormat="false" ht="12.75" hidden="false" customHeight="false" outlineLevel="0" collapsed="false">
      <c r="B47" s="1" t="str">
        <f aca="false">IF(P1=8,(L53),IF(P1=9,(L54),IF(P1=10,(L55),IF(P1=11,(L56),IF(P1=12,(L57),IF(P1=13,(L58),IF(P1=14,(L59),"")))))))</f>
        <v/>
      </c>
      <c r="C47" s="26" t="s">
        <v>86</v>
      </c>
      <c r="D47" s="27" t="n">
        <f aca="false">IF(K42="","",K42)</f>
        <v>95</v>
      </c>
      <c r="E47" s="27" t="n">
        <f aca="false">IF(L42="","",L42)</f>
        <v>0</v>
      </c>
      <c r="F47" s="27" t="n">
        <f aca="false">IF(M42="","",M42)</f>
        <v>0</v>
      </c>
      <c r="G47" s="28" t="n">
        <f aca="false">IF(N42="","",N42)</f>
        <v>5</v>
      </c>
      <c r="H47" s="1" t="s">
        <v>21</v>
      </c>
      <c r="L47" s="1" t="s">
        <v>183</v>
      </c>
    </row>
    <row r="48" customFormat="false" ht="12.75" hidden="false" customHeight="false" outlineLevel="0" collapsed="false">
      <c r="A48" s="1" t="s">
        <v>184</v>
      </c>
      <c r="B48" s="1" t="n">
        <f aca="false">IF(P1&lt;4.9,0,IF(P1&lt;9.9,(L50),IF(P1&lt;15,(L55))))</f>
        <v>0</v>
      </c>
      <c r="C48" s="26" t="s">
        <v>185</v>
      </c>
      <c r="D48" s="29" t="str">
        <f aca="false">IF(O42="","",(O42))</f>
        <v>Microsoft</v>
      </c>
      <c r="E48" s="29"/>
      <c r="F48" s="29"/>
      <c r="G48" s="29"/>
      <c r="H48" s="1" t="n">
        <f aca="false">SUM(D48:G48)</f>
        <v>0</v>
      </c>
      <c r="I48" s="1" t="n">
        <f aca="false">SUM(100-H48)</f>
        <v>100</v>
      </c>
      <c r="L48" s="1" t="s">
        <v>186</v>
      </c>
    </row>
    <row r="49" customFormat="false" ht="12.75" hidden="false" customHeight="false" outlineLevel="0" collapsed="false">
      <c r="A49" s="1" t="s">
        <v>187</v>
      </c>
      <c r="B49" s="1" t="str">
        <f aca="false">IF(P1=0,(L46),IF(P1=1,(L47),IF(P1=2,(L48),IF(P1=3,(L49),IF(P1=4,(L50),IF(P1=5,(L51),IF(P1=6,(L52),IF(P1=7,(L53),(B50)))))))))</f>
        <v>£100</v>
      </c>
      <c r="C49" s="12" t="s">
        <v>188</v>
      </c>
      <c r="D49" s="1" t="n">
        <f aca="false">IF(D45="","",D47)</f>
        <v>95</v>
      </c>
      <c r="E49" s="1" t="n">
        <f aca="false">IF(E45="","",E47)</f>
        <v>0</v>
      </c>
      <c r="F49" s="1" t="str">
        <f aca="false">IF(F45="","",F47)</f>
        <v/>
      </c>
      <c r="G49" s="1" t="str">
        <f aca="false">IF(G45="","",G47)</f>
        <v/>
      </c>
      <c r="H49" s="1" t="n">
        <f aca="false">SUM(D49:G49)</f>
        <v>95</v>
      </c>
      <c r="I49" s="1" t="n">
        <f aca="false">SUM(100-H49)</f>
        <v>5</v>
      </c>
      <c r="L49" s="1" t="s">
        <v>189</v>
      </c>
    </row>
    <row r="50" customFormat="false" ht="12.75" hidden="false" customHeight="false" outlineLevel="0" collapsed="false">
      <c r="B50" s="1" t="str">
        <f aca="false">IF(P1=8,(L54),IF(P1=9,(L55),IF(P1=10,(L56),IF(P1=11,(L57),IF(P1=12,(L58),IF(P1=13,(L59),IF(P1=14,(L60),"")))))))</f>
        <v/>
      </c>
      <c r="D50" s="1" t="n">
        <f aca="false">IF(D45="","",IF(H42=D45,(D49+I49),(D49)))</f>
        <v>100</v>
      </c>
      <c r="E50" s="1" t="n">
        <f aca="false">IF(E45="","",IF(H42=E45,(E49+I49),(E49)))</f>
        <v>0</v>
      </c>
      <c r="F50" s="1" t="str">
        <f aca="false">IF(F45="","",IF(H42=F45,(F49+I49),(F49)))</f>
        <v/>
      </c>
      <c r="G50" s="1" t="str">
        <f aca="false">IF(G45="","",IF(H42=G45,(G49+I49),(G49)))</f>
        <v/>
      </c>
      <c r="H50" s="1" t="n">
        <f aca="false">SUM(100-I50)</f>
        <v>0</v>
      </c>
      <c r="I50" s="1" t="n">
        <f aca="false">SUM(D50:G50)</f>
        <v>100</v>
      </c>
      <c r="L50" s="1" t="s">
        <v>190</v>
      </c>
    </row>
    <row r="51" customFormat="false" ht="12.75" hidden="false" customHeight="false" outlineLevel="0" collapsed="false">
      <c r="L51" s="1" t="s">
        <v>191</v>
      </c>
    </row>
    <row r="52" customFormat="false" ht="12.75" hidden="false" customHeight="false" outlineLevel="0" collapsed="false">
      <c r="B52" s="1" t="s">
        <v>192</v>
      </c>
      <c r="D52" s="1" t="s">
        <v>193</v>
      </c>
      <c r="L52" s="1" t="s">
        <v>194</v>
      </c>
    </row>
    <row r="53" customFormat="false" ht="12.75" hidden="false" customHeight="false" outlineLevel="0" collapsed="false">
      <c r="B53" s="1" t="str">
        <f aca="false">IF(B49="","",(B49))</f>
        <v>£100</v>
      </c>
      <c r="D53" s="1" t="s">
        <v>86</v>
      </c>
      <c r="E53" s="1" t="s">
        <v>87</v>
      </c>
      <c r="F53" s="1" t="s">
        <v>93</v>
      </c>
      <c r="H53" s="1" t="s">
        <v>195</v>
      </c>
      <c r="L53" s="1" t="s">
        <v>196</v>
      </c>
    </row>
    <row r="54" customFormat="false" ht="12.75" hidden="false" customHeight="false" outlineLevel="0" collapsed="false">
      <c r="B54" s="1" t="str">
        <f aca="false">IF(B46="","","You currently have")</f>
        <v/>
      </c>
      <c r="D54" s="1" t="n">
        <f aca="false">IF(Quiz!M19="","",(Quiz!M19))</f>
        <v>0</v>
      </c>
      <c r="E54" s="1" t="n">
        <f aca="false">IF(Quiz!M20="","",(Quiz!M20))</f>
        <v>0</v>
      </c>
      <c r="F54" s="1" t="n">
        <f aca="false">IF(Quiz!M22="","",(Quiz!M21))</f>
        <v>0</v>
      </c>
      <c r="G54" s="1" t="str">
        <f aca="false">IF(Quiz!N21="","",(Quiz!N21))</f>
        <v/>
      </c>
      <c r="H54" s="1" t="s">
        <v>93</v>
      </c>
      <c r="I54" s="1" t="str">
        <f aca="false">IF(Quiz!N21="","",(Quiz!N21))</f>
        <v/>
      </c>
      <c r="L54" s="1" t="s">
        <v>197</v>
      </c>
    </row>
    <row r="55" customFormat="false" ht="12.75" hidden="false" customHeight="false" outlineLevel="0" collapsed="false">
      <c r="B55" s="1" t="str">
        <f aca="false">IF(B46="","",(B46))</f>
        <v/>
      </c>
      <c r="C55" s="1" t="s">
        <v>86</v>
      </c>
      <c r="D55" s="1" t="str">
        <f aca="false">IF(D56="","","A")</f>
        <v>A</v>
      </c>
      <c r="E55" s="1" t="str">
        <f aca="false">IF(E56="","","B")</f>
        <v>B</v>
      </c>
      <c r="F55" s="1" t="str">
        <f aca="false">IF(F56="","","C")</f>
        <v>C</v>
      </c>
      <c r="G55" s="1" t="str">
        <f aca="false">IF(G56="","","D")</f>
        <v>D</v>
      </c>
      <c r="H55" s="1" t="s">
        <v>86</v>
      </c>
      <c r="I55" s="1" t="str">
        <f aca="false">IF(Quiz!N19="","",(Quiz!N19))</f>
        <v/>
      </c>
      <c r="L55" s="1" t="s">
        <v>198</v>
      </c>
    </row>
    <row r="56" customFormat="false" ht="12.75" hidden="false" customHeight="false" outlineLevel="0" collapsed="false">
      <c r="B56" s="1" t="str">
        <f aca="false">IF(B48&gt;0,"You are guaranteed","")</f>
        <v/>
      </c>
      <c r="D56" s="1" t="n">
        <f aca="false">IF($I$54=1,(D50),(D47))</f>
        <v>95</v>
      </c>
      <c r="E56" s="1" t="n">
        <f aca="false">IF($I$54=1,(E50),(E47))</f>
        <v>0</v>
      </c>
      <c r="F56" s="1" t="n">
        <f aca="false">IF($I$54=1,(F50),(F47))</f>
        <v>0</v>
      </c>
      <c r="G56" s="1" t="n">
        <f aca="false">IF($I$54=1,(G50),(G47))</f>
        <v>5</v>
      </c>
      <c r="H56" s="1" t="s">
        <v>87</v>
      </c>
      <c r="I56" s="1" t="str">
        <f aca="false">IF(Quiz!N20="","",(Quiz!N20))</f>
        <v/>
      </c>
      <c r="L56" s="1" t="s">
        <v>199</v>
      </c>
    </row>
    <row r="57" customFormat="false" ht="12.75" hidden="false" customHeight="false" outlineLevel="0" collapsed="false">
      <c r="B57" s="1" t="str">
        <f aca="false">IF(B48&gt;0,(B48),"")</f>
        <v/>
      </c>
      <c r="D57" s="1" t="str">
        <f aca="false">IF(D58="","",IF($I$55=1,(D56),IF($I$54=1,(D50),"")))</f>
        <v/>
      </c>
      <c r="E57" s="1" t="str">
        <f aca="false">IF(E58="","",IF($I$55=1,(E56),IF($I$54=1,(E50),"")))</f>
        <v/>
      </c>
      <c r="F57" s="1" t="str">
        <f aca="false">IF(F58="","",IF($I$55=1,(F56),IF($I$54=1,(F50),"")))</f>
        <v/>
      </c>
      <c r="G57" s="1" t="str">
        <f aca="false">IF(G58="","",IF($I$55=1,(G56),IF($I$54=1,(G50),"")))</f>
        <v/>
      </c>
      <c r="L57" s="1" t="s">
        <v>200</v>
      </c>
    </row>
    <row r="58" customFormat="false" ht="12.75" hidden="false" customHeight="false" outlineLevel="0" collapsed="false">
      <c r="D58" s="1" t="str">
        <f aca="false">IF($I$55=1,"A","")</f>
        <v/>
      </c>
      <c r="E58" s="1" t="str">
        <f aca="false">IF($I$55=1,"B","")</f>
        <v/>
      </c>
      <c r="F58" s="1" t="str">
        <f aca="false">IF($I$55=1,"C","")</f>
        <v/>
      </c>
      <c r="G58" s="1" t="str">
        <f aca="false">IF($I$55=1,"D","")</f>
        <v/>
      </c>
      <c r="L58" s="1" t="s">
        <v>201</v>
      </c>
    </row>
    <row r="59" customFormat="false" ht="12.75" hidden="false" customHeight="false" outlineLevel="0" collapsed="false">
      <c r="D59" s="30" t="str">
        <f aca="false">IF(I56=1,(D48),"")</f>
        <v/>
      </c>
      <c r="E59" s="30"/>
      <c r="F59" s="30"/>
      <c r="G59" s="30"/>
      <c r="L59" s="1" t="s">
        <v>202</v>
      </c>
    </row>
    <row r="60" customFormat="false" ht="12.75" hidden="false" customHeight="false" outlineLevel="0" collapsed="false">
      <c r="D60" s="1" t="n">
        <v>0</v>
      </c>
      <c r="E60" s="1" t="n">
        <v>0</v>
      </c>
      <c r="F60" s="1" t="n">
        <v>0</v>
      </c>
      <c r="L60" s="1" t="s">
        <v>203</v>
      </c>
    </row>
  </sheetData>
  <mergeCells count="2">
    <mergeCell ref="D48:G48"/>
    <mergeCell ref="D59:G5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41"/>
    <col collapsed="false" customWidth="true" hidden="false" outlineLevel="0" max="3" min="3" style="0" width="6.56"/>
    <col collapsed="false" customWidth="true" hidden="false" outlineLevel="0" max="4" min="4" style="0" width="10.85"/>
  </cols>
  <sheetData>
    <row r="2" customFormat="false" ht="12.75" hidden="false" customHeight="false" outlineLevel="0" collapsed="false">
      <c r="B2" s="0" t="s">
        <v>2805</v>
      </c>
    </row>
    <row r="3" customFormat="false" ht="12.75" hidden="false" customHeight="false" outlineLevel="0" collapsed="false">
      <c r="B3" s="43" t="s">
        <v>2806</v>
      </c>
      <c r="C3" s="43" t="s">
        <v>2807</v>
      </c>
      <c r="D3" s="43" t="s">
        <v>2808</v>
      </c>
    </row>
    <row r="4" customFormat="false" ht="12.75" hidden="false" customHeight="false" outlineLevel="0" collapsed="false">
      <c r="B4" s="44" t="n">
        <v>1</v>
      </c>
      <c r="C4" s="44" t="n">
        <f aca="false">IF('1'!C1="","",('1'!C1))</f>
        <v>45</v>
      </c>
      <c r="D4" s="45" t="s">
        <v>182</v>
      </c>
    </row>
    <row r="5" customFormat="false" ht="12.75" hidden="false" customHeight="false" outlineLevel="0" collapsed="false">
      <c r="B5" s="46" t="n">
        <v>2</v>
      </c>
      <c r="C5" s="46" t="n">
        <f aca="false">IF('2'!C1="","",('2'!C1))</f>
        <v>51</v>
      </c>
      <c r="D5" s="47" t="s">
        <v>183</v>
      </c>
    </row>
    <row r="6" customFormat="false" ht="12.75" hidden="false" customHeight="false" outlineLevel="0" collapsed="false">
      <c r="B6" s="46" t="n">
        <v>3</v>
      </c>
      <c r="C6" s="46" t="n">
        <f aca="false">IF('3'!C1="","",('3'!C1))</f>
        <v>46</v>
      </c>
      <c r="D6" s="47" t="s">
        <v>186</v>
      </c>
    </row>
    <row r="7" customFormat="false" ht="12.75" hidden="false" customHeight="false" outlineLevel="0" collapsed="false">
      <c r="B7" s="46" t="n">
        <v>4</v>
      </c>
      <c r="C7" s="46" t="n">
        <f aca="false">IF('4'!C1="","",('4'!C1))</f>
        <v>42</v>
      </c>
      <c r="D7" s="47" t="s">
        <v>189</v>
      </c>
    </row>
    <row r="8" customFormat="false" ht="12.75" hidden="false" customHeight="false" outlineLevel="0" collapsed="false">
      <c r="B8" s="46" t="n">
        <v>5</v>
      </c>
      <c r="C8" s="46" t="n">
        <f aca="false">IF('5'!C1="","",('5'!C1))</f>
        <v>41</v>
      </c>
      <c r="D8" s="47" t="s">
        <v>190</v>
      </c>
    </row>
    <row r="9" customFormat="false" ht="12.75" hidden="false" customHeight="false" outlineLevel="0" collapsed="false">
      <c r="B9" s="46" t="n">
        <v>6</v>
      </c>
      <c r="C9" s="46" t="n">
        <f aca="false">IF('6'!C1="","",('6'!C1))</f>
        <v>41</v>
      </c>
      <c r="D9" s="47" t="s">
        <v>191</v>
      </c>
    </row>
    <row r="10" customFormat="false" ht="12.75" hidden="false" customHeight="false" outlineLevel="0" collapsed="false">
      <c r="B10" s="46" t="n">
        <v>7</v>
      </c>
      <c r="C10" s="46" t="n">
        <f aca="false">IF('7'!C1="","",('7'!C1))</f>
        <v>44</v>
      </c>
      <c r="D10" s="47" t="s">
        <v>194</v>
      </c>
    </row>
    <row r="11" customFormat="false" ht="12.75" hidden="false" customHeight="false" outlineLevel="0" collapsed="false">
      <c r="B11" s="46" t="n">
        <v>8</v>
      </c>
      <c r="C11" s="46" t="n">
        <f aca="false">IF('8'!C1="","",('8'!C1))</f>
        <v>43</v>
      </c>
      <c r="D11" s="47" t="s">
        <v>196</v>
      </c>
    </row>
    <row r="12" customFormat="false" ht="12.75" hidden="false" customHeight="false" outlineLevel="0" collapsed="false">
      <c r="B12" s="46" t="n">
        <v>9</v>
      </c>
      <c r="C12" s="46" t="n">
        <f aca="false">IF('9'!C1="","",('9'!C1))</f>
        <v>38</v>
      </c>
      <c r="D12" s="47" t="s">
        <v>197</v>
      </c>
    </row>
    <row r="13" customFormat="false" ht="12.75" hidden="false" customHeight="false" outlineLevel="0" collapsed="false">
      <c r="B13" s="46" t="n">
        <v>10</v>
      </c>
      <c r="C13" s="46" t="n">
        <f aca="false">IF('10'!C1="","",('10'!C1))</f>
        <v>39</v>
      </c>
      <c r="D13" s="47" t="s">
        <v>198</v>
      </c>
    </row>
    <row r="14" customFormat="false" ht="12.75" hidden="false" customHeight="false" outlineLevel="0" collapsed="false">
      <c r="B14" s="46" t="n">
        <v>11</v>
      </c>
      <c r="C14" s="46" t="n">
        <f aca="false">IF('11'!C1="","",('11'!C1))</f>
        <v>35</v>
      </c>
      <c r="D14" s="47" t="s">
        <v>199</v>
      </c>
    </row>
    <row r="15" customFormat="false" ht="12.75" hidden="false" customHeight="false" outlineLevel="0" collapsed="false">
      <c r="B15" s="46" t="n">
        <v>12</v>
      </c>
      <c r="C15" s="46" t="n">
        <f aca="false">IF('12'!C1="","",('12'!C1))</f>
        <v>18</v>
      </c>
      <c r="D15" s="47" t="s">
        <v>200</v>
      </c>
    </row>
    <row r="16" customFormat="false" ht="12.75" hidden="false" customHeight="false" outlineLevel="0" collapsed="false">
      <c r="B16" s="46" t="n">
        <v>13</v>
      </c>
      <c r="C16" s="46" t="n">
        <f aca="false">IF('13'!C1="","",('13'!C1))</f>
        <v>17</v>
      </c>
      <c r="D16" s="47" t="s">
        <v>201</v>
      </c>
    </row>
    <row r="17" customFormat="false" ht="12.75" hidden="false" customHeight="false" outlineLevel="0" collapsed="false">
      <c r="B17" s="46" t="n">
        <v>14</v>
      </c>
      <c r="C17" s="46" t="n">
        <f aca="false">IF('14'!C1="","",('14'!C1))</f>
        <v>9</v>
      </c>
      <c r="D17" s="47" t="s">
        <v>202</v>
      </c>
    </row>
    <row r="18" customFormat="false" ht="12.75" hidden="false" customHeight="false" outlineLevel="0" collapsed="false">
      <c r="B18" s="48" t="n">
        <v>15</v>
      </c>
      <c r="C18" s="48" t="n">
        <f aca="false">IF('15'!C1="","",('15'!C1))</f>
        <v>3</v>
      </c>
      <c r="D18" s="49" t="s">
        <v>203</v>
      </c>
    </row>
    <row r="20" customFormat="false" ht="12.75" hidden="false" customHeight="false" outlineLevel="0" collapsed="false">
      <c r="B20" s="38" t="s">
        <v>2809</v>
      </c>
      <c r="C20" s="38" t="n">
        <f aca="false">SUM(C4:C18)</f>
        <v>512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85"/>
    <col collapsed="false" customWidth="true" hidden="false" outlineLevel="0" max="3" min="3" style="0" width="11.42"/>
  </cols>
  <sheetData>
    <row r="2" customFormat="false" ht="12.75" hidden="false" customHeight="false" outlineLevel="0" collapsed="false">
      <c r="C2" s="0" t="s">
        <v>30</v>
      </c>
    </row>
    <row r="3" customFormat="false" ht="12.75" hidden="false" customHeight="false" outlineLevel="0" collapsed="false">
      <c r="C3" s="0" t="s">
        <v>2810</v>
      </c>
    </row>
    <row r="4" customFormat="false" ht="12.75" hidden="false" customHeight="false" outlineLevel="0" collapsed="false">
      <c r="B4" s="0" t="s">
        <v>2811</v>
      </c>
      <c r="C4" s="0" t="s">
        <v>2812</v>
      </c>
      <c r="D4" s="0" t="s">
        <v>2813</v>
      </c>
    </row>
    <row r="5" customFormat="false" ht="12.75" hidden="false" customHeight="false" outlineLevel="0" collapsed="false">
      <c r="B5" s="0" t="n">
        <v>1</v>
      </c>
      <c r="C5" s="0" t="str">
        <f aca="false">IF(Quiz!F2="","",(Quiz!F2))</f>
        <v/>
      </c>
      <c r="D5" s="0" t="str">
        <f aca="false">IF(C5="","",(C5/60))</f>
        <v/>
      </c>
    </row>
    <row r="6" customFormat="false" ht="12.75" hidden="false" customHeight="false" outlineLevel="0" collapsed="false">
      <c r="B6" s="0" t="n">
        <v>2</v>
      </c>
      <c r="C6" s="0" t="str">
        <f aca="false">IF(Quiz!F3="","",(Quiz!F3))</f>
        <v/>
      </c>
      <c r="D6" s="0" t="str">
        <f aca="false">IF(C6="","",(C6/60))</f>
        <v/>
      </c>
    </row>
    <row r="7" customFormat="false" ht="12.75" hidden="false" customHeight="false" outlineLevel="0" collapsed="false">
      <c r="B7" s="0" t="n">
        <v>3</v>
      </c>
      <c r="C7" s="0" t="str">
        <f aca="false">IF(Quiz!F4="","",(Quiz!F4))</f>
        <v/>
      </c>
      <c r="D7" s="0" t="str">
        <f aca="false">IF(C7="","",(C7/60))</f>
        <v/>
      </c>
    </row>
    <row r="8" customFormat="false" ht="12.75" hidden="false" customHeight="false" outlineLevel="0" collapsed="false">
      <c r="B8" s="0" t="n">
        <v>4</v>
      </c>
      <c r="C8" s="0" t="str">
        <f aca="false">IF(Quiz!F5="","",(Quiz!F5))</f>
        <v/>
      </c>
      <c r="D8" s="0" t="str">
        <f aca="false">IF(C8="","",(C8/60))</f>
        <v/>
      </c>
    </row>
    <row r="9" customFormat="false" ht="12.75" hidden="false" customHeight="false" outlineLevel="0" collapsed="false">
      <c r="B9" s="0" t="n">
        <v>5</v>
      </c>
      <c r="C9" s="0" t="str">
        <f aca="false">IF(Quiz!F6="","",(Quiz!F6))</f>
        <v/>
      </c>
      <c r="D9" s="0" t="str">
        <f aca="false">IF(C9="","",(C9/60))</f>
        <v/>
      </c>
    </row>
    <row r="10" customFormat="false" ht="12.75" hidden="false" customHeight="false" outlineLevel="0" collapsed="false">
      <c r="B10" s="0" t="n">
        <v>6</v>
      </c>
      <c r="C10" s="0" t="str">
        <f aca="false">IF(Quiz!F7="","",(Quiz!F7))</f>
        <v/>
      </c>
      <c r="D10" s="0" t="str">
        <f aca="false">IF(C10="","",(C10/60))</f>
        <v/>
      </c>
    </row>
    <row r="11" customFormat="false" ht="12.75" hidden="false" customHeight="false" outlineLevel="0" collapsed="false">
      <c r="B11" s="0" t="n">
        <v>7</v>
      </c>
      <c r="C11" s="0" t="str">
        <f aca="false">IF(Quiz!F8="","",(Quiz!F8))</f>
        <v/>
      </c>
      <c r="D11" s="0" t="str">
        <f aca="false">IF(C11="","",(C11/60))</f>
        <v/>
      </c>
    </row>
    <row r="12" customFormat="false" ht="12.75" hidden="false" customHeight="false" outlineLevel="0" collapsed="false">
      <c r="B12" s="0" t="n">
        <v>8</v>
      </c>
      <c r="C12" s="0" t="str">
        <f aca="false">IF(Quiz!F9="","",(Quiz!F9))</f>
        <v/>
      </c>
      <c r="D12" s="0" t="str">
        <f aca="false">IF(C12="","",(C12/60))</f>
        <v/>
      </c>
    </row>
    <row r="13" customFormat="false" ht="12.75" hidden="false" customHeight="false" outlineLevel="0" collapsed="false">
      <c r="B13" s="0" t="n">
        <v>9</v>
      </c>
      <c r="C13" s="0" t="str">
        <f aca="false">IF(Quiz!F10="","",(Quiz!F10))</f>
        <v/>
      </c>
      <c r="D13" s="0" t="str">
        <f aca="false">IF(C13="","",(C13/60))</f>
        <v/>
      </c>
    </row>
    <row r="14" customFormat="false" ht="12.75" hidden="false" customHeight="false" outlineLevel="0" collapsed="false">
      <c r="B14" s="0" t="n">
        <v>10</v>
      </c>
      <c r="C14" s="0" t="str">
        <f aca="false">IF(Quiz!F11="","",(Quiz!F11))</f>
        <v/>
      </c>
      <c r="D14" s="0" t="str">
        <f aca="false">IF(C14="","",(C14/60))</f>
        <v/>
      </c>
    </row>
    <row r="15" customFormat="false" ht="12.75" hidden="false" customHeight="false" outlineLevel="0" collapsed="false">
      <c r="B15" s="0" t="n">
        <v>11</v>
      </c>
      <c r="C15" s="0" t="str">
        <f aca="false">IF(Quiz!F12="","",(Quiz!F12))</f>
        <v/>
      </c>
      <c r="D15" s="0" t="str">
        <f aca="false">IF(C15="","",(C15/60))</f>
        <v/>
      </c>
    </row>
    <row r="16" customFormat="false" ht="12.75" hidden="false" customHeight="false" outlineLevel="0" collapsed="false">
      <c r="B16" s="0" t="n">
        <v>12</v>
      </c>
      <c r="C16" s="0" t="str">
        <f aca="false">IF(Quiz!F13="","",(Quiz!F13))</f>
        <v/>
      </c>
      <c r="D16" s="0" t="str">
        <f aca="false">IF(C16="","",(C16/60))</f>
        <v/>
      </c>
    </row>
    <row r="17" customFormat="false" ht="12.75" hidden="false" customHeight="false" outlineLevel="0" collapsed="false">
      <c r="B17" s="0" t="n">
        <v>13</v>
      </c>
      <c r="C17" s="0" t="str">
        <f aca="false">IF(Quiz!F14="","",(Quiz!F14))</f>
        <v/>
      </c>
      <c r="D17" s="0" t="str">
        <f aca="false">IF(C17="","",(C17/60))</f>
        <v/>
      </c>
    </row>
    <row r="18" customFormat="false" ht="12.75" hidden="false" customHeight="false" outlineLevel="0" collapsed="false">
      <c r="B18" s="0" t="n">
        <v>14</v>
      </c>
      <c r="C18" s="0" t="str">
        <f aca="false">IF(Quiz!F15="","",(Quiz!F15))</f>
        <v/>
      </c>
      <c r="D18" s="0" t="str">
        <f aca="false">IF(C18="","",(C18/60))</f>
        <v/>
      </c>
    </row>
    <row r="19" customFormat="false" ht="12.75" hidden="false" customHeight="false" outlineLevel="0" collapsed="false">
      <c r="B19" s="0" t="n">
        <v>15</v>
      </c>
      <c r="C19" s="0" t="str">
        <f aca="false">IF(Quiz!F16="","",(Quiz!F16))</f>
        <v/>
      </c>
      <c r="D19" s="0" t="str">
        <f aca="false">IF(C19="","",(C19/60))</f>
        <v/>
      </c>
    </row>
    <row r="20" customFormat="false" ht="12.75" hidden="false" customHeight="false" outlineLevel="0" collapsed="false">
      <c r="B20" s="0" t="s">
        <v>2814</v>
      </c>
      <c r="C20" s="0" t="str">
        <f aca="false">IF(C21&gt;0,AVERAGE(C5:C19),"")</f>
        <v/>
      </c>
      <c r="D20" s="0" t="str">
        <f aca="false">IF(D21&gt;0,AVERAGE(D5:D19),"")</f>
        <v/>
      </c>
    </row>
    <row r="21" customFormat="false" ht="12.75" hidden="false" customHeight="false" outlineLevel="0" collapsed="false">
      <c r="B21" s="0" t="s">
        <v>2815</v>
      </c>
      <c r="C21" s="0" t="n">
        <f aca="false">SUM(C5:C19)</f>
        <v>0</v>
      </c>
      <c r="D21" s="0" t="n">
        <f aca="false">SUM(D5:D19)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K19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0" min="1" style="1" width="9.14"/>
    <col collapsed="false" customWidth="true" hidden="false" outlineLevel="0" max="11" min="11" style="1" width="15.41"/>
    <col collapsed="false" customWidth="false" hidden="false" outlineLevel="0" max="257" min="12" style="1" width="9.14"/>
  </cols>
  <sheetData>
    <row r="4" customFormat="false" ht="12.75" hidden="false" customHeight="false" outlineLevel="0" collapsed="false">
      <c r="A4" s="31" t="s">
        <v>204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customFormat="false" ht="12.75" hidden="false" customHeight="false" outlineLevel="0" collapsed="false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customFormat="false" ht="12.75" hidden="false" customHeight="false" outlineLevel="0" collapsed="false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customFormat="false" ht="12.75" hidden="false" customHeight="false" outlineLevel="0" collapsed="false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customFormat="false" ht="12.75" hidden="false" customHeight="false" outlineLevel="0" collapsed="false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customFormat="false" ht="12.75" hidden="false" customHeight="false" outlineLevel="0" collapsed="false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customFormat="false" ht="12.75" hidden="false" customHeight="false" outlineLevel="0" collapsed="false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customFormat="false" ht="12.75" hidden="false" customHeight="false" outlineLevel="0" collapsed="false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customFormat="false" ht="12.75" hidden="false" customHeight="false" outlineLevel="0" collapsed="false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customFormat="false" ht="12.75" hidden="false" customHeight="false" outlineLevel="0" collapsed="false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customFormat="false" ht="12.75" hidden="false" customHeight="false" outlineLevel="0" collapsed="false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customFormat="false" ht="12.75" hidden="false" customHeight="false" outlineLevel="0" collapsed="false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customFormat="false" ht="12.75" hidden="false" customHeight="false" outlineLevel="0" collapsed="false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customFormat="false" ht="12.75" hidden="false" customHeight="false" outlineLevel="0" collapsed="false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customFormat="false" ht="12.75" hidden="false" customHeight="false" outlineLevel="0" collapsed="false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</sheetData>
  <mergeCells count="1">
    <mergeCell ref="A4:K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54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17.7"/>
    <col collapsed="false" customWidth="true" hidden="false" outlineLevel="0" max="3" min="3" style="1" width="4.7"/>
    <col collapsed="false" customWidth="true" hidden="false" outlineLevel="0" max="4" min="4" style="1" width="10.85"/>
    <col collapsed="false" customWidth="true" hidden="false" outlineLevel="0" max="5" min="5" style="1" width="13.41"/>
    <col collapsed="false" customWidth="true" hidden="false" outlineLevel="0" max="6" min="6" style="1" width="3.28"/>
    <col collapsed="false" customWidth="true" hidden="false" outlineLevel="0" max="7" min="7" style="1" width="17.99"/>
    <col collapsed="false" customWidth="true" hidden="false" outlineLevel="0" max="8" min="8" style="1" width="9.14"/>
    <col collapsed="false" customWidth="true" hidden="false" outlineLevel="0" max="10" min="9" style="1" width="13.41"/>
    <col collapsed="false" customWidth="true" hidden="false" outlineLevel="0" max="14" min="11" style="1" width="9.14"/>
  </cols>
  <sheetData>
    <row r="1" customFormat="false" ht="12.75" hidden="false" customHeight="false" outlineLevel="0" collapsed="false">
      <c r="D1" s="1" t="n">
        <f aca="false">IF(generator!D54="","",(generator!D54))</f>
        <v>0</v>
      </c>
      <c r="E1" s="1" t="n">
        <f aca="false">IF(generator!E54="","",(generator!E54))</f>
        <v>0</v>
      </c>
      <c r="F1" s="1" t="n">
        <f aca="false">IF(generator!F54="","",(generator!F54))</f>
        <v>0</v>
      </c>
    </row>
    <row r="2" customFormat="false" ht="12.75" hidden="false" customHeight="false" outlineLevel="0" collapsed="false">
      <c r="G2" s="5"/>
    </row>
    <row r="3" customFormat="false" ht="15.75" hidden="false" customHeight="true" outlineLevel="0" collapsed="false">
      <c r="G3" s="8"/>
    </row>
    <row r="4" customFormat="false" ht="17.25" hidden="false" customHeight="true" outlineLevel="0" collapsed="false">
      <c r="G4" s="8"/>
    </row>
    <row r="5" customFormat="false" ht="15.75" hidden="false" customHeight="true" outlineLevel="0" collapsed="false">
      <c r="C5" s="10"/>
      <c r="D5" s="10"/>
      <c r="E5" s="10"/>
      <c r="G5" s="8"/>
    </row>
    <row r="6" customFormat="false" ht="12.75" hidden="false" customHeight="false" outlineLevel="0" collapsed="false">
      <c r="C6" s="10"/>
      <c r="D6" s="32"/>
      <c r="E6" s="10"/>
      <c r="G6" s="12"/>
    </row>
    <row r="7" customFormat="false" ht="12.75" hidden="false" customHeight="true" outlineLevel="0" collapsed="false">
      <c r="C7" s="10"/>
      <c r="D7" s="33"/>
      <c r="E7" s="33"/>
    </row>
    <row r="8" customFormat="false" ht="12.75" hidden="false" customHeight="true" outlineLevel="0" collapsed="false">
      <c r="C8" s="32"/>
      <c r="D8" s="34" t="s">
        <v>205</v>
      </c>
      <c r="E8" s="34"/>
    </row>
    <row r="9" customFormat="false" ht="18" hidden="false" customHeight="true" outlineLevel="0" collapsed="false">
      <c r="C9" s="10"/>
      <c r="D9" s="35" t="s">
        <v>206</v>
      </c>
      <c r="E9" s="35"/>
    </row>
    <row r="10" customFormat="false" ht="12.75" hidden="false" customHeight="false" outlineLevel="0" collapsed="false">
      <c r="C10" s="10"/>
      <c r="D10" s="36"/>
      <c r="E10" s="36"/>
    </row>
    <row r="16" customFormat="false" ht="12.75" hidden="false" customHeight="false" outlineLevel="0" collapsed="false">
      <c r="B16" s="2"/>
      <c r="C16" s="2"/>
      <c r="D16" s="2"/>
    </row>
    <row r="17" customFormat="false" ht="12.75" hidden="false" customHeight="false" outlineLevel="0" collapsed="false">
      <c r="B17" s="2"/>
      <c r="C17" s="2"/>
      <c r="D17" s="2"/>
    </row>
    <row r="18" customFormat="false" ht="8.25" hidden="false" customHeight="true" outlineLevel="0" collapsed="false">
      <c r="B18" s="2"/>
      <c r="C18" s="2"/>
      <c r="D18" s="2"/>
      <c r="E18" s="10"/>
    </row>
    <row r="19" customFormat="false" ht="26.25" hidden="false" customHeight="true" outlineLevel="0" collapsed="false">
      <c r="B19" s="37"/>
      <c r="C19" s="37"/>
      <c r="D19" s="37"/>
      <c r="E19" s="10"/>
      <c r="G19" s="12"/>
      <c r="H19" s="12"/>
    </row>
    <row r="20" customFormat="false" ht="9" hidden="false" customHeight="true" outlineLevel="0" collapsed="false"/>
    <row r="21" customFormat="false" ht="12" hidden="false" customHeight="true" outlineLevel="0" collapsed="false">
      <c r="B21" s="17"/>
      <c r="C21" s="17"/>
      <c r="D21" s="17"/>
      <c r="E21" s="18"/>
    </row>
    <row r="22" customFormat="false" ht="6.75" hidden="false" customHeight="true" outlineLevel="0" collapsed="false">
      <c r="B22" s="17"/>
      <c r="C22" s="17"/>
      <c r="D22" s="17"/>
      <c r="E22" s="18"/>
    </row>
    <row r="23" customFormat="false" ht="12.75" hidden="false" customHeight="false" outlineLevel="0" collapsed="false">
      <c r="B23" s="17"/>
      <c r="C23" s="17"/>
      <c r="D23" s="17"/>
      <c r="E23" s="18"/>
    </row>
    <row r="54" customFormat="false" ht="12.75" hidden="false" customHeight="false" outlineLevel="0" collapsed="false">
      <c r="D54" s="1" t="n">
        <v>1</v>
      </c>
    </row>
  </sheetData>
  <sheetProtection sheet="true" password="cc43" objects="true" scenarios="true"/>
  <mergeCells count="4">
    <mergeCell ref="D7:E7"/>
    <mergeCell ref="D8:E8"/>
    <mergeCell ref="D9:E9"/>
    <mergeCell ref="B19:D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true" outlineLevel="0" max="2" min="2" style="0" width="8.85"/>
    <col collapsed="false" customWidth="true" hidden="true" outlineLevel="0" max="3" min="3" style="0" width="3.42"/>
    <col collapsed="false" customWidth="true" hidden="false" outlineLevel="0" max="4" min="4" style="0" width="23.99"/>
    <col collapsed="false" customWidth="true" hidden="false" outlineLevel="0" max="5" min="5" style="0" width="11.85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n">
        <v>100</v>
      </c>
      <c r="B1" s="0" t="n">
        <v>0</v>
      </c>
      <c r="C1" s="0" t="n">
        <f aca="false">SUM(C2:C101)</f>
        <v>45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207</v>
      </c>
      <c r="E2" s="0" t="s">
        <v>208</v>
      </c>
      <c r="F2" s="0" t="s">
        <v>209</v>
      </c>
      <c r="G2" s="0" t="s">
        <v>210</v>
      </c>
      <c r="H2" s="0" t="s">
        <v>211</v>
      </c>
      <c r="I2" s="38" t="s">
        <v>18</v>
      </c>
      <c r="J2" s="0" t="s">
        <v>5</v>
      </c>
      <c r="K2" s="0" t="s">
        <v>18</v>
      </c>
      <c r="L2" s="0" t="n">
        <v>0</v>
      </c>
      <c r="M2" s="0" t="n">
        <v>0</v>
      </c>
      <c r="N2" s="0" t="n">
        <v>100</v>
      </c>
      <c r="O2" s="0" t="n">
        <v>0</v>
      </c>
      <c r="P2" s="0" t="s">
        <v>210</v>
      </c>
      <c r="Q2" s="0" t="n">
        <v>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212</v>
      </c>
      <c r="E3" s="0" t="s">
        <v>213</v>
      </c>
      <c r="F3" s="0" t="s">
        <v>214</v>
      </c>
      <c r="G3" s="0" t="s">
        <v>215</v>
      </c>
      <c r="H3" s="0" t="s">
        <v>216</v>
      </c>
      <c r="I3" s="38" t="s">
        <v>15</v>
      </c>
      <c r="J3" s="0" t="s">
        <v>5</v>
      </c>
      <c r="K3" s="0" t="s">
        <v>15</v>
      </c>
      <c r="L3" s="0" t="n">
        <v>0</v>
      </c>
      <c r="M3" s="0" t="n">
        <v>99</v>
      </c>
      <c r="N3" s="0" t="n">
        <v>0</v>
      </c>
      <c r="O3" s="0" t="n">
        <v>1</v>
      </c>
      <c r="P3" s="0" t="s">
        <v>214</v>
      </c>
      <c r="Q3" s="0" t="n">
        <v>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217</v>
      </c>
      <c r="E4" s="0" t="s">
        <v>218</v>
      </c>
      <c r="F4" s="0" t="s">
        <v>219</v>
      </c>
      <c r="G4" s="0" t="s">
        <v>220</v>
      </c>
      <c r="H4" s="0" t="s">
        <v>221</v>
      </c>
      <c r="I4" s="38" t="s">
        <v>5</v>
      </c>
      <c r="J4" s="0" t="s">
        <v>5</v>
      </c>
      <c r="K4" s="0" t="s">
        <v>21</v>
      </c>
      <c r="L4" s="0" t="n">
        <v>100</v>
      </c>
      <c r="M4" s="0" t="n">
        <v>0</v>
      </c>
      <c r="N4" s="0" t="n">
        <v>0</v>
      </c>
      <c r="O4" s="0" t="n">
        <v>0</v>
      </c>
      <c r="P4" s="0" t="s">
        <v>218</v>
      </c>
      <c r="Q4" s="0" t="n">
        <v>100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222</v>
      </c>
      <c r="E5" s="0" t="s">
        <v>223</v>
      </c>
      <c r="F5" s="0" t="s">
        <v>224</v>
      </c>
      <c r="G5" s="0" t="s">
        <v>225</v>
      </c>
      <c r="H5" s="0" t="s">
        <v>226</v>
      </c>
      <c r="I5" s="38" t="s">
        <v>15</v>
      </c>
      <c r="J5" s="0" t="s">
        <v>15</v>
      </c>
      <c r="K5" s="0" t="s">
        <v>18</v>
      </c>
      <c r="L5" s="0" t="n">
        <v>0</v>
      </c>
      <c r="M5" s="0" t="n">
        <v>100</v>
      </c>
      <c r="N5" s="0" t="n">
        <v>0</v>
      </c>
      <c r="O5" s="0" t="n">
        <v>0</v>
      </c>
      <c r="P5" s="0" t="s">
        <v>224</v>
      </c>
      <c r="Q5" s="0" t="n">
        <v>100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227</v>
      </c>
      <c r="E6" s="0" t="s">
        <v>228</v>
      </c>
      <c r="F6" s="0" t="s">
        <v>229</v>
      </c>
      <c r="G6" s="0" t="s">
        <v>230</v>
      </c>
      <c r="H6" s="0" t="s">
        <v>231</v>
      </c>
      <c r="I6" s="38" t="s">
        <v>21</v>
      </c>
      <c r="J6" s="0" t="s">
        <v>5</v>
      </c>
      <c r="K6" s="0" t="s">
        <v>21</v>
      </c>
      <c r="L6" s="0" t="n">
        <v>0</v>
      </c>
      <c r="M6" s="0" t="n">
        <v>0</v>
      </c>
      <c r="N6" s="0" t="n">
        <v>2</v>
      </c>
      <c r="O6" s="0" t="n">
        <v>98</v>
      </c>
      <c r="P6" s="0" t="s">
        <v>231</v>
      </c>
      <c r="Q6" s="0" t="n">
        <v>0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232</v>
      </c>
      <c r="E7" s="0" t="s">
        <v>233</v>
      </c>
      <c r="F7" s="0" t="s">
        <v>234</v>
      </c>
      <c r="G7" s="0" t="s">
        <v>235</v>
      </c>
      <c r="H7" s="0" t="s">
        <v>236</v>
      </c>
      <c r="I7" s="38" t="s">
        <v>5</v>
      </c>
      <c r="J7" s="0" t="s">
        <v>5</v>
      </c>
      <c r="K7" s="0" t="s">
        <v>15</v>
      </c>
      <c r="L7" s="0" t="n">
        <v>100</v>
      </c>
      <c r="M7" s="0" t="n">
        <v>0</v>
      </c>
      <c r="N7" s="0" t="n">
        <v>0</v>
      </c>
      <c r="O7" s="0" t="n">
        <v>0</v>
      </c>
      <c r="P7" s="0" t="s">
        <v>233</v>
      </c>
      <c r="Q7" s="0" t="n">
        <v>100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237</v>
      </c>
      <c r="E8" s="0" t="s">
        <v>238</v>
      </c>
      <c r="F8" s="0" t="s">
        <v>239</v>
      </c>
      <c r="G8" s="0" t="s">
        <v>240</v>
      </c>
      <c r="H8" s="0" t="s">
        <v>241</v>
      </c>
      <c r="I8" s="38" t="s">
        <v>15</v>
      </c>
      <c r="J8" s="0" t="s">
        <v>15</v>
      </c>
      <c r="K8" s="0" t="s">
        <v>21</v>
      </c>
      <c r="L8" s="0" t="n">
        <v>0</v>
      </c>
      <c r="M8" s="0" t="n">
        <v>99</v>
      </c>
      <c r="N8" s="0" t="n">
        <v>0</v>
      </c>
      <c r="O8" s="0" t="n">
        <v>1</v>
      </c>
      <c r="P8" s="0" t="s">
        <v>239</v>
      </c>
      <c r="Q8" s="0" t="n">
        <v>100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242</v>
      </c>
      <c r="E9" s="0" t="s">
        <v>243</v>
      </c>
      <c r="F9" s="0" t="s">
        <v>244</v>
      </c>
      <c r="G9" s="0" t="s">
        <v>245</v>
      </c>
      <c r="H9" s="0" t="s">
        <v>246</v>
      </c>
      <c r="I9" s="38" t="s">
        <v>21</v>
      </c>
      <c r="J9" s="0" t="s">
        <v>18</v>
      </c>
      <c r="K9" s="0" t="s">
        <v>21</v>
      </c>
      <c r="L9" s="0" t="n">
        <v>0</v>
      </c>
      <c r="M9" s="0" t="n">
        <v>0</v>
      </c>
      <c r="N9" s="0" t="n">
        <v>0</v>
      </c>
      <c r="O9" s="0" t="n">
        <v>100</v>
      </c>
      <c r="P9" s="0" t="s">
        <v>246</v>
      </c>
      <c r="Q9" s="0" t="n">
        <v>0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247</v>
      </c>
      <c r="E10" s="0" t="s">
        <v>248</v>
      </c>
      <c r="F10" s="0" t="s">
        <v>249</v>
      </c>
      <c r="G10" s="0" t="s">
        <v>250</v>
      </c>
      <c r="H10" s="0" t="s">
        <v>251</v>
      </c>
      <c r="I10" s="38" t="s">
        <v>18</v>
      </c>
      <c r="J10" s="0" t="s">
        <v>15</v>
      </c>
      <c r="K10" s="0" t="s">
        <v>18</v>
      </c>
      <c r="L10" s="0" t="n">
        <v>0</v>
      </c>
      <c r="M10" s="0" t="n">
        <v>2</v>
      </c>
      <c r="N10" s="0" t="n">
        <v>98</v>
      </c>
      <c r="O10" s="0" t="n">
        <v>0</v>
      </c>
      <c r="P10" s="0" t="s">
        <v>250</v>
      </c>
      <c r="Q10" s="0" t="n">
        <v>0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252</v>
      </c>
      <c r="E11" s="0" t="s">
        <v>253</v>
      </c>
      <c r="F11" s="0" t="s">
        <v>254</v>
      </c>
      <c r="G11" s="0" t="s">
        <v>255</v>
      </c>
      <c r="H11" s="0" t="s">
        <v>256</v>
      </c>
      <c r="I11" s="38" t="s">
        <v>21</v>
      </c>
      <c r="J11" s="0" t="s">
        <v>5</v>
      </c>
      <c r="K11" s="0" t="s">
        <v>21</v>
      </c>
      <c r="L11" s="0" t="n">
        <v>0</v>
      </c>
      <c r="M11" s="0" t="n">
        <v>1</v>
      </c>
      <c r="N11" s="0" t="n">
        <v>0</v>
      </c>
      <c r="O11" s="0" t="n">
        <v>99</v>
      </c>
      <c r="P11" s="0" t="s">
        <v>256</v>
      </c>
      <c r="Q11" s="0" t="n">
        <v>0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95</v>
      </c>
      <c r="E12" s="0" t="s">
        <v>96</v>
      </c>
      <c r="F12" s="0" t="s">
        <v>97</v>
      </c>
      <c r="G12" s="0" t="s">
        <v>98</v>
      </c>
      <c r="H12" s="0" t="s">
        <v>99</v>
      </c>
      <c r="I12" s="38" t="s">
        <v>5</v>
      </c>
      <c r="J12" s="0" t="s">
        <v>5</v>
      </c>
      <c r="K12" s="0" t="s">
        <v>15</v>
      </c>
      <c r="L12" s="0" t="n">
        <v>95</v>
      </c>
      <c r="M12" s="0" t="n">
        <v>0</v>
      </c>
      <c r="N12" s="0" t="n">
        <v>0</v>
      </c>
      <c r="O12" s="0" t="n">
        <v>5</v>
      </c>
      <c r="P12" s="0" t="s">
        <v>96</v>
      </c>
      <c r="Q12" s="0" t="n">
        <v>99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257</v>
      </c>
      <c r="E13" s="0" t="n">
        <v>365</v>
      </c>
      <c r="F13" s="0" t="n">
        <v>364</v>
      </c>
      <c r="G13" s="0" t="n">
        <v>366</v>
      </c>
      <c r="H13" s="0" t="n">
        <v>363</v>
      </c>
      <c r="I13" s="38" t="s">
        <v>18</v>
      </c>
      <c r="J13" s="0" t="s">
        <v>18</v>
      </c>
      <c r="K13" s="0" t="s">
        <v>21</v>
      </c>
      <c r="L13" s="0" t="n">
        <v>1</v>
      </c>
      <c r="M13" s="0" t="n">
        <v>0</v>
      </c>
      <c r="N13" s="0" t="n">
        <v>99</v>
      </c>
      <c r="O13" s="0" t="n">
        <v>0</v>
      </c>
      <c r="P13" s="0" t="n">
        <v>366</v>
      </c>
      <c r="Q13" s="0" t="n">
        <v>1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258</v>
      </c>
      <c r="E14" s="0" t="s">
        <v>259</v>
      </c>
      <c r="F14" s="0" t="s">
        <v>260</v>
      </c>
      <c r="G14" s="0" t="s">
        <v>261</v>
      </c>
      <c r="H14" s="0" t="s">
        <v>262</v>
      </c>
      <c r="I14" s="38" t="s">
        <v>21</v>
      </c>
      <c r="J14" s="0" t="s">
        <v>5</v>
      </c>
      <c r="K14" s="0" t="s">
        <v>21</v>
      </c>
      <c r="L14" s="0" t="n">
        <v>0</v>
      </c>
      <c r="M14" s="0" t="n">
        <v>0</v>
      </c>
      <c r="N14" s="0" t="n">
        <v>0</v>
      </c>
      <c r="O14" s="0" t="n">
        <v>100</v>
      </c>
      <c r="P14" s="0" t="s">
        <v>262</v>
      </c>
      <c r="Q14" s="0" t="n">
        <v>0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263</v>
      </c>
      <c r="E15" s="0" t="s">
        <v>264</v>
      </c>
      <c r="F15" s="0" t="s">
        <v>265</v>
      </c>
      <c r="G15" s="0" t="s">
        <v>266</v>
      </c>
      <c r="H15" s="0" t="s">
        <v>267</v>
      </c>
      <c r="I15" s="38" t="s">
        <v>15</v>
      </c>
      <c r="J15" s="0" t="s">
        <v>15</v>
      </c>
      <c r="K15" s="0" t="s">
        <v>21</v>
      </c>
      <c r="L15" s="0" t="n">
        <v>0</v>
      </c>
      <c r="M15" s="0" t="n">
        <v>99</v>
      </c>
      <c r="N15" s="0" t="n">
        <v>1</v>
      </c>
      <c r="O15" s="0" t="n">
        <v>0</v>
      </c>
      <c r="P15" s="0" t="s">
        <v>265</v>
      </c>
      <c r="Q15" s="0" t="n">
        <v>100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268</v>
      </c>
      <c r="E16" s="0" t="s">
        <v>269</v>
      </c>
      <c r="F16" s="0" t="s">
        <v>270</v>
      </c>
      <c r="G16" s="0" t="s">
        <v>271</v>
      </c>
      <c r="H16" s="0" t="s">
        <v>272</v>
      </c>
      <c r="I16" s="38" t="s">
        <v>18</v>
      </c>
      <c r="J16" s="0" t="s">
        <v>18</v>
      </c>
      <c r="K16" s="0" t="s">
        <v>21</v>
      </c>
      <c r="L16" s="0" t="n">
        <v>0</v>
      </c>
      <c r="M16" s="0" t="n">
        <v>2</v>
      </c>
      <c r="N16" s="0" t="n">
        <v>98</v>
      </c>
      <c r="O16" s="0" t="n">
        <v>0</v>
      </c>
      <c r="P16" s="0" t="s">
        <v>271</v>
      </c>
      <c r="Q16" s="0" t="n">
        <v>0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273</v>
      </c>
      <c r="E17" s="0" t="s">
        <v>274</v>
      </c>
      <c r="F17" s="0" t="s">
        <v>275</v>
      </c>
      <c r="G17" s="0" t="s">
        <v>276</v>
      </c>
      <c r="H17" s="0" t="s">
        <v>277</v>
      </c>
      <c r="I17" s="38" t="s">
        <v>21</v>
      </c>
      <c r="J17" s="0" t="s">
        <v>5</v>
      </c>
      <c r="K17" s="0" t="s">
        <v>21</v>
      </c>
      <c r="L17" s="0" t="n">
        <v>0</v>
      </c>
      <c r="M17" s="0" t="n">
        <v>0</v>
      </c>
      <c r="N17" s="0" t="n">
        <v>0</v>
      </c>
      <c r="O17" s="0" t="n">
        <v>100</v>
      </c>
      <c r="P17" s="0" t="s">
        <v>277</v>
      </c>
      <c r="Q17" s="0" t="n">
        <v>0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278</v>
      </c>
      <c r="E18" s="0" t="s">
        <v>279</v>
      </c>
      <c r="F18" s="0" t="s">
        <v>280</v>
      </c>
      <c r="G18" s="0" t="s">
        <v>159</v>
      </c>
      <c r="H18" s="0" t="s">
        <v>157</v>
      </c>
      <c r="I18" s="38" t="s">
        <v>5</v>
      </c>
      <c r="J18" s="0" t="s">
        <v>5</v>
      </c>
      <c r="K18" s="0" t="s">
        <v>15</v>
      </c>
      <c r="L18" s="0" t="n">
        <v>100</v>
      </c>
      <c r="M18" s="0" t="n">
        <v>0</v>
      </c>
      <c r="N18" s="0" t="n">
        <v>0</v>
      </c>
      <c r="O18" s="0" t="n">
        <v>0</v>
      </c>
      <c r="P18" s="0" t="s">
        <v>279</v>
      </c>
      <c r="Q18" s="0" t="n">
        <v>100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281</v>
      </c>
      <c r="E19" s="0" t="s">
        <v>282</v>
      </c>
      <c r="F19" s="0" t="s">
        <v>283</v>
      </c>
      <c r="G19" s="0" t="s">
        <v>284</v>
      </c>
      <c r="H19" s="0" t="s">
        <v>285</v>
      </c>
      <c r="I19" s="38" t="s">
        <v>15</v>
      </c>
      <c r="J19" s="0" t="s">
        <v>15</v>
      </c>
      <c r="K19" s="0" t="s">
        <v>18</v>
      </c>
      <c r="L19" s="0" t="n">
        <v>0</v>
      </c>
      <c r="M19" s="0" t="n">
        <v>100</v>
      </c>
      <c r="N19" s="0" t="n">
        <v>0</v>
      </c>
      <c r="O19" s="0" t="n">
        <v>0</v>
      </c>
      <c r="P19" s="0" t="s">
        <v>283</v>
      </c>
      <c r="Q19" s="0" t="n">
        <v>100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n">
        <f aca="false">IF(D20="","",1)</f>
        <v>1</v>
      </c>
      <c r="D20" s="0" t="s">
        <v>286</v>
      </c>
      <c r="E20" s="0" t="s">
        <v>157</v>
      </c>
      <c r="F20" s="0" t="s">
        <v>280</v>
      </c>
      <c r="G20" s="0" t="s">
        <v>287</v>
      </c>
      <c r="H20" s="0" t="s">
        <v>279</v>
      </c>
      <c r="I20" s="38" t="s">
        <v>21</v>
      </c>
      <c r="J20" s="0" t="s">
        <v>18</v>
      </c>
      <c r="K20" s="0" t="s">
        <v>21</v>
      </c>
      <c r="L20" s="0" t="n">
        <v>0</v>
      </c>
      <c r="M20" s="0" t="n">
        <v>0</v>
      </c>
      <c r="N20" s="0" t="n">
        <v>0</v>
      </c>
      <c r="O20" s="0" t="n">
        <v>100</v>
      </c>
      <c r="P20" s="0" t="s">
        <v>279</v>
      </c>
      <c r="Q20" s="0" t="n">
        <v>0</v>
      </c>
      <c r="R20" s="0" t="n">
        <f aca="false">SUM(L20:O20)</f>
        <v>100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n">
        <f aca="false">IF(D21="","",1)</f>
        <v>1</v>
      </c>
      <c r="D21" s="0" t="s">
        <v>288</v>
      </c>
      <c r="E21" s="0" t="s">
        <v>289</v>
      </c>
      <c r="F21" s="0" t="s">
        <v>290</v>
      </c>
      <c r="G21" s="0" t="s">
        <v>291</v>
      </c>
      <c r="H21" s="0" t="s">
        <v>292</v>
      </c>
      <c r="I21" s="38" t="s">
        <v>5</v>
      </c>
      <c r="J21" s="0" t="s">
        <v>5</v>
      </c>
      <c r="K21" s="0" t="s">
        <v>15</v>
      </c>
      <c r="L21" s="0" t="n">
        <v>100</v>
      </c>
      <c r="M21" s="0" t="n">
        <v>0</v>
      </c>
      <c r="N21" s="0" t="n">
        <v>0</v>
      </c>
      <c r="O21" s="0" t="n">
        <v>0</v>
      </c>
      <c r="P21" s="0" t="s">
        <v>289</v>
      </c>
      <c r="Q21" s="0" t="n">
        <v>100</v>
      </c>
      <c r="R21" s="0" t="n">
        <f aca="false">SUM(L21:O21)</f>
        <v>100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n">
        <f aca="false">IF(D22="","",1)</f>
        <v>1</v>
      </c>
      <c r="D22" s="0" t="s">
        <v>293</v>
      </c>
      <c r="E22" s="0" t="n">
        <v>16</v>
      </c>
      <c r="F22" s="0" t="n">
        <v>17</v>
      </c>
      <c r="G22" s="0" t="n">
        <v>15</v>
      </c>
      <c r="H22" s="0" t="n">
        <v>18</v>
      </c>
      <c r="I22" s="38" t="s">
        <v>15</v>
      </c>
      <c r="J22" s="0" t="s">
        <v>15</v>
      </c>
      <c r="K22" s="0" t="s">
        <v>18</v>
      </c>
      <c r="L22" s="0" t="n">
        <v>1</v>
      </c>
      <c r="M22" s="0" t="n">
        <v>99</v>
      </c>
      <c r="N22" s="0" t="n">
        <v>0</v>
      </c>
      <c r="O22" s="0" t="n">
        <v>0</v>
      </c>
      <c r="P22" s="0" t="n">
        <v>17</v>
      </c>
      <c r="Q22" s="0" t="n">
        <v>100</v>
      </c>
      <c r="R22" s="0" t="n">
        <f aca="false">SUM(L22:O22)</f>
        <v>100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n">
        <f aca="false">IF(D23="","",1)</f>
        <v>1</v>
      </c>
      <c r="D23" s="0" t="s">
        <v>294</v>
      </c>
      <c r="E23" s="0" t="s">
        <v>295</v>
      </c>
      <c r="F23" s="0" t="s">
        <v>296</v>
      </c>
      <c r="G23" s="0" t="s">
        <v>297</v>
      </c>
      <c r="H23" s="0" t="s">
        <v>298</v>
      </c>
      <c r="I23" s="38" t="s">
        <v>18</v>
      </c>
      <c r="J23" s="0" t="s">
        <v>18</v>
      </c>
      <c r="K23" s="0" t="s">
        <v>21</v>
      </c>
      <c r="L23" s="0" t="n">
        <v>0</v>
      </c>
      <c r="M23" s="0" t="n">
        <v>0</v>
      </c>
      <c r="N23" s="0" t="n">
        <v>100</v>
      </c>
      <c r="O23" s="0" t="n">
        <v>0</v>
      </c>
      <c r="P23" s="0" t="s">
        <v>297</v>
      </c>
      <c r="Q23" s="0" t="n">
        <v>0</v>
      </c>
      <c r="R23" s="0" t="n">
        <f aca="false">SUM(L23:O23)</f>
        <v>100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n">
        <f aca="false">IF(D24="","",1)</f>
        <v>1</v>
      </c>
      <c r="D24" s="0" t="s">
        <v>299</v>
      </c>
      <c r="E24" s="0" t="s">
        <v>300</v>
      </c>
      <c r="F24" s="0" t="s">
        <v>301</v>
      </c>
      <c r="G24" s="0" t="s">
        <v>302</v>
      </c>
      <c r="H24" s="0" t="s">
        <v>126</v>
      </c>
      <c r="I24" s="38" t="s">
        <v>15</v>
      </c>
      <c r="J24" s="0" t="s">
        <v>15</v>
      </c>
      <c r="K24" s="0" t="s">
        <v>18</v>
      </c>
      <c r="L24" s="0" t="n">
        <v>0</v>
      </c>
      <c r="M24" s="0" t="n">
        <v>100</v>
      </c>
      <c r="N24" s="0" t="n">
        <v>0</v>
      </c>
      <c r="O24" s="0" t="n">
        <v>0</v>
      </c>
      <c r="P24" s="0" t="s">
        <v>301</v>
      </c>
      <c r="Q24" s="0" t="n">
        <v>100</v>
      </c>
      <c r="R24" s="0" t="n">
        <f aca="false">SUM(L24:O24)</f>
        <v>100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n">
        <f aca="false">IF(D25="","",1)</f>
        <v>1</v>
      </c>
      <c r="D25" s="0" t="s">
        <v>303</v>
      </c>
      <c r="E25" s="0" t="s">
        <v>304</v>
      </c>
      <c r="F25" s="0" t="s">
        <v>305</v>
      </c>
      <c r="G25" s="0" t="s">
        <v>306</v>
      </c>
      <c r="H25" s="0" t="s">
        <v>307</v>
      </c>
      <c r="I25" s="38" t="s">
        <v>18</v>
      </c>
      <c r="J25" s="0" t="s">
        <v>18</v>
      </c>
      <c r="K25" s="0" t="s">
        <v>21</v>
      </c>
      <c r="L25" s="0" t="n">
        <v>0</v>
      </c>
      <c r="M25" s="0" t="n">
        <v>2</v>
      </c>
      <c r="N25" s="0" t="n">
        <v>98</v>
      </c>
      <c r="O25" s="0" t="n">
        <v>0</v>
      </c>
      <c r="P25" s="0" t="s">
        <v>306</v>
      </c>
      <c r="Q25" s="0" t="n">
        <v>100</v>
      </c>
      <c r="R25" s="0" t="n">
        <f aca="false">SUM(L25:O25)</f>
        <v>100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n">
        <f aca="false">IF(D26="","",1)</f>
        <v>1</v>
      </c>
      <c r="D26" s="0" t="s">
        <v>308</v>
      </c>
      <c r="E26" s="0" t="s">
        <v>309</v>
      </c>
      <c r="F26" s="0" t="s">
        <v>310</v>
      </c>
      <c r="G26" s="0" t="s">
        <v>311</v>
      </c>
      <c r="H26" s="0" t="s">
        <v>312</v>
      </c>
      <c r="I26" s="38" t="s">
        <v>15</v>
      </c>
      <c r="J26" s="0" t="s">
        <v>5</v>
      </c>
      <c r="K26" s="0" t="s">
        <v>15</v>
      </c>
      <c r="L26" s="0" t="n">
        <v>0</v>
      </c>
      <c r="M26" s="0" t="n">
        <v>100</v>
      </c>
      <c r="N26" s="0" t="n">
        <v>0</v>
      </c>
      <c r="O26" s="0" t="n">
        <v>0</v>
      </c>
      <c r="P26" s="0" t="s">
        <v>310</v>
      </c>
      <c r="Q26" s="0" t="n">
        <v>0</v>
      </c>
      <c r="R26" s="0" t="n">
        <f aca="false">SUM(L26:O26)</f>
        <v>100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n">
        <f aca="false">IF(D27="","",1)</f>
        <v>1</v>
      </c>
      <c r="D27" s="0" t="s">
        <v>313</v>
      </c>
      <c r="E27" s="0" t="s">
        <v>314</v>
      </c>
      <c r="F27" s="0" t="s">
        <v>315</v>
      </c>
      <c r="G27" s="0" t="s">
        <v>316</v>
      </c>
      <c r="H27" s="0" t="s">
        <v>317</v>
      </c>
      <c r="I27" s="38" t="s">
        <v>21</v>
      </c>
      <c r="J27" s="0" t="s">
        <v>5</v>
      </c>
      <c r="K27" s="0" t="s">
        <v>21</v>
      </c>
      <c r="L27" s="0" t="n">
        <v>0</v>
      </c>
      <c r="M27" s="0" t="n">
        <v>0</v>
      </c>
      <c r="N27" s="0" t="n">
        <v>0</v>
      </c>
      <c r="O27" s="0" t="n">
        <v>100</v>
      </c>
      <c r="P27" s="0" t="s">
        <v>317</v>
      </c>
      <c r="Q27" s="0" t="n">
        <v>0</v>
      </c>
      <c r="R27" s="0" t="n">
        <f aca="false">SUM(L27:O27)</f>
        <v>100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n">
        <f aca="false">IF(D28="","",1)</f>
        <v>1</v>
      </c>
      <c r="D28" s="0" t="s">
        <v>318</v>
      </c>
      <c r="E28" s="0" t="s">
        <v>319</v>
      </c>
      <c r="F28" s="0" t="s">
        <v>320</v>
      </c>
      <c r="G28" s="0" t="s">
        <v>321</v>
      </c>
      <c r="H28" s="0" t="s">
        <v>322</v>
      </c>
      <c r="I28" s="38" t="s">
        <v>18</v>
      </c>
      <c r="J28" s="0" t="s">
        <v>18</v>
      </c>
      <c r="K28" s="0" t="s">
        <v>21</v>
      </c>
      <c r="L28" s="0" t="n">
        <v>0</v>
      </c>
      <c r="M28" s="0" t="n">
        <v>0</v>
      </c>
      <c r="N28" s="0" t="n">
        <v>100</v>
      </c>
      <c r="O28" s="0" t="n">
        <v>0</v>
      </c>
      <c r="P28" s="0" t="s">
        <v>321</v>
      </c>
      <c r="Q28" s="0" t="n">
        <v>100</v>
      </c>
      <c r="R28" s="0" t="n">
        <f aca="false">SUM(L28:O28)</f>
        <v>100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n">
        <f aca="false">IF(D29="","",1)</f>
        <v>1</v>
      </c>
      <c r="D29" s="0" t="s">
        <v>323</v>
      </c>
      <c r="E29" s="0" t="s">
        <v>324</v>
      </c>
      <c r="F29" s="0" t="s">
        <v>325</v>
      </c>
      <c r="G29" s="0" t="s">
        <v>326</v>
      </c>
      <c r="H29" s="0" t="s">
        <v>327</v>
      </c>
      <c r="I29" s="38" t="s">
        <v>15</v>
      </c>
      <c r="J29" s="0" t="s">
        <v>5</v>
      </c>
      <c r="K29" s="0" t="s">
        <v>15</v>
      </c>
      <c r="L29" s="0" t="n">
        <v>0</v>
      </c>
      <c r="M29" s="0" t="n">
        <v>100</v>
      </c>
      <c r="N29" s="0" t="n">
        <v>0</v>
      </c>
      <c r="O29" s="0" t="n">
        <v>0</v>
      </c>
      <c r="P29" s="0" t="s">
        <v>325</v>
      </c>
      <c r="Q29" s="0" t="n">
        <v>0</v>
      </c>
      <c r="R29" s="0" t="n">
        <f aca="false">SUM(L29:O29)</f>
        <v>100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n">
        <f aca="false">IF(D30="","",1)</f>
        <v>1</v>
      </c>
      <c r="D30" s="0" t="s">
        <v>328</v>
      </c>
      <c r="E30" s="0" t="s">
        <v>329</v>
      </c>
      <c r="F30" s="0" t="s">
        <v>330</v>
      </c>
      <c r="G30" s="0" t="s">
        <v>331</v>
      </c>
      <c r="H30" s="0" t="s">
        <v>332</v>
      </c>
      <c r="I30" s="38" t="s">
        <v>15</v>
      </c>
      <c r="J30" s="0" t="s">
        <v>15</v>
      </c>
      <c r="K30" s="0" t="s">
        <v>18</v>
      </c>
      <c r="L30" s="0" t="n">
        <v>0</v>
      </c>
      <c r="M30" s="0" t="n">
        <v>100</v>
      </c>
      <c r="N30" s="0" t="n">
        <v>0</v>
      </c>
      <c r="O30" s="0" t="n">
        <v>0</v>
      </c>
      <c r="P30" s="0" t="s">
        <v>333</v>
      </c>
      <c r="R30" s="0" t="n">
        <f aca="false">SUM(L30:O30)</f>
        <v>100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n">
        <f aca="false">IF(D31="","",1)</f>
        <v>1</v>
      </c>
      <c r="D31" s="0" t="s">
        <v>334</v>
      </c>
      <c r="E31" s="0" t="s">
        <v>335</v>
      </c>
      <c r="F31" s="0" t="s">
        <v>336</v>
      </c>
      <c r="G31" s="0" t="s">
        <v>337</v>
      </c>
      <c r="H31" s="0" t="s">
        <v>338</v>
      </c>
      <c r="I31" s="38" t="s">
        <v>15</v>
      </c>
      <c r="J31" s="0" t="s">
        <v>15</v>
      </c>
      <c r="K31" s="0" t="s">
        <v>21</v>
      </c>
      <c r="L31" s="0" t="n">
        <v>0</v>
      </c>
      <c r="M31" s="0" t="n">
        <v>100</v>
      </c>
      <c r="N31" s="0" t="n">
        <v>0</v>
      </c>
      <c r="O31" s="0" t="n">
        <v>0</v>
      </c>
      <c r="P31" s="0" t="s">
        <v>336</v>
      </c>
      <c r="R31" s="0" t="n">
        <f aca="false">SUM(L31:O31)</f>
        <v>100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n">
        <f aca="false">IF(D32="","",1)</f>
        <v>1</v>
      </c>
      <c r="D32" s="0" t="s">
        <v>339</v>
      </c>
      <c r="E32" s="0" t="s">
        <v>340</v>
      </c>
      <c r="F32" s="0" t="s">
        <v>341</v>
      </c>
      <c r="G32" s="0" t="s">
        <v>342</v>
      </c>
      <c r="H32" s="0" t="s">
        <v>343</v>
      </c>
      <c r="I32" s="38" t="s">
        <v>18</v>
      </c>
      <c r="J32" s="0" t="s">
        <v>18</v>
      </c>
      <c r="K32" s="40" t="s">
        <v>21</v>
      </c>
      <c r="L32" s="0" t="n">
        <v>0</v>
      </c>
      <c r="M32" s="0" t="n">
        <v>0</v>
      </c>
      <c r="N32" s="0" t="n">
        <v>100</v>
      </c>
      <c r="O32" s="0" t="n">
        <v>0</v>
      </c>
      <c r="P32" s="0" t="s">
        <v>344</v>
      </c>
      <c r="R32" s="0" t="n">
        <f aca="false">SUM(L32:O32)</f>
        <v>100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n">
        <f aca="false">IF(D33="","",1)</f>
        <v>1</v>
      </c>
      <c r="D33" s="0" t="s">
        <v>345</v>
      </c>
      <c r="E33" s="0" t="s">
        <v>346</v>
      </c>
      <c r="F33" s="0" t="s">
        <v>347</v>
      </c>
      <c r="G33" s="0" t="s">
        <v>348</v>
      </c>
      <c r="H33" s="0" t="s">
        <v>349</v>
      </c>
      <c r="I33" s="38" t="s">
        <v>15</v>
      </c>
      <c r="J33" s="0" t="s">
        <v>15</v>
      </c>
      <c r="K33" s="0" t="s">
        <v>18</v>
      </c>
      <c r="L33" s="0" t="n">
        <v>0</v>
      </c>
      <c r="M33" s="0" t="n">
        <v>100</v>
      </c>
      <c r="N33" s="0" t="n">
        <v>0</v>
      </c>
      <c r="O33" s="0" t="n">
        <v>0</v>
      </c>
      <c r="P33" s="0" t="s">
        <v>350</v>
      </c>
      <c r="R33" s="0" t="n">
        <f aca="false">SUM(L33:O33)</f>
        <v>100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n">
        <f aca="false">IF(D34="","",1)</f>
        <v>1</v>
      </c>
      <c r="D34" s="0" t="s">
        <v>351</v>
      </c>
      <c r="E34" s="0" t="s">
        <v>352</v>
      </c>
      <c r="F34" s="0" t="s">
        <v>353</v>
      </c>
      <c r="G34" s="0" t="s">
        <v>354</v>
      </c>
      <c r="H34" s="0" t="s">
        <v>355</v>
      </c>
      <c r="I34" s="38" t="s">
        <v>5</v>
      </c>
      <c r="J34" s="0" t="s">
        <v>5</v>
      </c>
      <c r="K34" s="0" t="s">
        <v>15</v>
      </c>
      <c r="L34" s="0" t="n">
        <v>100</v>
      </c>
      <c r="M34" s="0" t="n">
        <v>0</v>
      </c>
      <c r="N34" s="0" t="n">
        <v>0</v>
      </c>
      <c r="O34" s="0" t="n">
        <v>0</v>
      </c>
      <c r="P34" s="0" t="s">
        <v>356</v>
      </c>
      <c r="R34" s="0" t="n">
        <f aca="false">SUM(L34:O34)</f>
        <v>100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n">
        <f aca="false">IF(D35="","",1)</f>
        <v>1</v>
      </c>
      <c r="D35" s="0" t="s">
        <v>357</v>
      </c>
      <c r="E35" s="0" t="s">
        <v>358</v>
      </c>
      <c r="F35" s="0" t="s">
        <v>359</v>
      </c>
      <c r="G35" s="0" t="s">
        <v>360</v>
      </c>
      <c r="H35" s="0" t="s">
        <v>361</v>
      </c>
      <c r="I35" s="38" t="s">
        <v>5</v>
      </c>
      <c r="J35" s="0" t="s">
        <v>5</v>
      </c>
      <c r="K35" s="0" t="s">
        <v>21</v>
      </c>
      <c r="L35" s="0" t="n">
        <v>98</v>
      </c>
      <c r="M35" s="0" t="n">
        <v>2</v>
      </c>
      <c r="N35" s="0" t="n">
        <v>0</v>
      </c>
      <c r="O35" s="0" t="n">
        <v>0</v>
      </c>
      <c r="P35" s="0" t="s">
        <v>362</v>
      </c>
      <c r="R35" s="0" t="n">
        <f aca="false">SUM(L35:O35)</f>
        <v>100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n">
        <f aca="false">IF(D36="","",1)</f>
        <v>1</v>
      </c>
      <c r="D36" s="0" t="s">
        <v>363</v>
      </c>
      <c r="E36" s="0" t="s">
        <v>364</v>
      </c>
      <c r="F36" s="0" t="s">
        <v>365</v>
      </c>
      <c r="G36" s="0" t="s">
        <v>366</v>
      </c>
      <c r="H36" s="0" t="s">
        <v>367</v>
      </c>
      <c r="I36" s="38" t="s">
        <v>5</v>
      </c>
      <c r="J36" s="0" t="s">
        <v>5</v>
      </c>
      <c r="K36" s="0" t="s">
        <v>15</v>
      </c>
      <c r="L36" s="0" t="n">
        <v>99</v>
      </c>
      <c r="M36" s="0" t="n">
        <v>1</v>
      </c>
      <c r="N36" s="0" t="n">
        <v>0</v>
      </c>
      <c r="O36" s="0" t="n">
        <v>0</v>
      </c>
      <c r="P36" s="0" t="s">
        <v>368</v>
      </c>
      <c r="R36" s="0" t="n">
        <f aca="false">SUM(L36:O36)</f>
        <v>100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n">
        <f aca="false">IF(D37="","",1)</f>
        <v>1</v>
      </c>
      <c r="D37" s="0" t="s">
        <v>369</v>
      </c>
      <c r="E37" s="0" t="s">
        <v>370</v>
      </c>
      <c r="F37" s="0" t="s">
        <v>371</v>
      </c>
      <c r="G37" s="0" t="s">
        <v>372</v>
      </c>
      <c r="H37" s="0" t="s">
        <v>373</v>
      </c>
      <c r="I37" s="38" t="s">
        <v>5</v>
      </c>
      <c r="J37" s="0" t="s">
        <v>5</v>
      </c>
      <c r="K37" s="0" t="s">
        <v>18</v>
      </c>
      <c r="L37" s="0" t="n">
        <v>100</v>
      </c>
      <c r="M37" s="0" t="n">
        <v>0</v>
      </c>
      <c r="N37" s="0" t="n">
        <v>0</v>
      </c>
      <c r="O37" s="0" t="n">
        <v>0</v>
      </c>
      <c r="P37" s="0" t="s">
        <v>374</v>
      </c>
      <c r="R37" s="0" t="n">
        <f aca="false">SUM(L37:O37)</f>
        <v>100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n">
        <f aca="false">IF(D38="","",1)</f>
        <v>1</v>
      </c>
      <c r="D38" s="0" t="s">
        <v>375</v>
      </c>
      <c r="E38" s="0" t="s">
        <v>376</v>
      </c>
      <c r="F38" s="0" t="s">
        <v>377</v>
      </c>
      <c r="G38" s="0" t="s">
        <v>378</v>
      </c>
      <c r="H38" s="0" t="s">
        <v>379</v>
      </c>
      <c r="I38" s="38" t="s">
        <v>18</v>
      </c>
      <c r="J38" s="0" t="s">
        <v>5</v>
      </c>
      <c r="K38" s="0" t="s">
        <v>18</v>
      </c>
      <c r="L38" s="0" t="n">
        <v>0</v>
      </c>
      <c r="M38" s="0" t="n">
        <v>0</v>
      </c>
      <c r="N38" s="0" t="n">
        <v>99</v>
      </c>
      <c r="O38" s="0" t="n">
        <v>1</v>
      </c>
      <c r="P38" s="0" t="s">
        <v>380</v>
      </c>
      <c r="R38" s="0" t="n">
        <f aca="false">SUM(L38:O38)</f>
        <v>100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n">
        <f aca="false">IF(D39="","",1)</f>
        <v>1</v>
      </c>
      <c r="D39" s="0" t="s">
        <v>381</v>
      </c>
      <c r="E39" s="0" t="s">
        <v>382</v>
      </c>
      <c r="F39" s="0" t="s">
        <v>383</v>
      </c>
      <c r="G39" s="0" t="s">
        <v>384</v>
      </c>
      <c r="H39" s="0" t="s">
        <v>385</v>
      </c>
      <c r="I39" s="38" t="s">
        <v>15</v>
      </c>
      <c r="J39" s="0" t="s">
        <v>5</v>
      </c>
      <c r="K39" s="0" t="s">
        <v>15</v>
      </c>
      <c r="L39" s="0" t="n">
        <v>0</v>
      </c>
      <c r="M39" s="0" t="n">
        <v>99</v>
      </c>
      <c r="N39" s="0" t="n">
        <v>1</v>
      </c>
      <c r="O39" s="0" t="n">
        <v>0</v>
      </c>
      <c r="P39" s="0" t="s">
        <v>386</v>
      </c>
      <c r="R39" s="0" t="n">
        <f aca="false">SUM(L39:O39)</f>
        <v>100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n">
        <f aca="false">IF(D40="","",1)</f>
        <v>1</v>
      </c>
      <c r="D40" s="0" t="s">
        <v>387</v>
      </c>
      <c r="E40" s="0" t="s">
        <v>388</v>
      </c>
      <c r="F40" s="0" t="s">
        <v>389</v>
      </c>
      <c r="G40" s="0" t="s">
        <v>390</v>
      </c>
      <c r="H40" s="0" t="s">
        <v>391</v>
      </c>
      <c r="I40" s="38" t="s">
        <v>5</v>
      </c>
      <c r="J40" s="0" t="s">
        <v>5</v>
      </c>
      <c r="K40" s="0" t="s">
        <v>15</v>
      </c>
      <c r="L40" s="0" t="n">
        <v>100</v>
      </c>
      <c r="M40" s="0" t="n">
        <v>0</v>
      </c>
      <c r="N40" s="0" t="n">
        <v>0</v>
      </c>
      <c r="O40" s="0" t="n">
        <v>0</v>
      </c>
      <c r="P40" s="0" t="s">
        <v>392</v>
      </c>
      <c r="R40" s="0" t="n">
        <f aca="false">SUM(L40:O40)</f>
        <v>100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n">
        <f aca="false">IF(D41="","",1)</f>
        <v>1</v>
      </c>
      <c r="D41" s="0" t="s">
        <v>393</v>
      </c>
      <c r="E41" s="0" t="s">
        <v>394</v>
      </c>
      <c r="F41" s="0" t="s">
        <v>395</v>
      </c>
      <c r="G41" s="0" t="s">
        <v>396</v>
      </c>
      <c r="H41" s="0" t="s">
        <v>154</v>
      </c>
      <c r="I41" s="38" t="s">
        <v>5</v>
      </c>
      <c r="J41" s="0" t="s">
        <v>5</v>
      </c>
      <c r="K41" s="0" t="s">
        <v>21</v>
      </c>
      <c r="L41" s="0" t="n">
        <v>98</v>
      </c>
      <c r="M41" s="0" t="n">
        <v>0</v>
      </c>
      <c r="N41" s="0" t="n">
        <v>0</v>
      </c>
      <c r="O41" s="0" t="n">
        <v>2</v>
      </c>
      <c r="P41" s="0" t="s">
        <v>397</v>
      </c>
      <c r="R41" s="0" t="n">
        <f aca="false">SUM(L41:O41)</f>
        <v>100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n">
        <f aca="false">IF(D42="","",1)</f>
        <v>1</v>
      </c>
      <c r="D42" s="0" t="s">
        <v>398</v>
      </c>
      <c r="E42" s="0" t="s">
        <v>399</v>
      </c>
      <c r="F42" s="0" t="s">
        <v>400</v>
      </c>
      <c r="G42" s="0" t="s">
        <v>401</v>
      </c>
      <c r="H42" s="0" t="s">
        <v>402</v>
      </c>
      <c r="I42" s="38" t="s">
        <v>18</v>
      </c>
      <c r="J42" s="0" t="s">
        <v>18</v>
      </c>
      <c r="K42" s="0" t="s">
        <v>21</v>
      </c>
      <c r="L42" s="0" t="n">
        <v>0</v>
      </c>
      <c r="M42" s="0" t="n">
        <v>0</v>
      </c>
      <c r="N42" s="0" t="n">
        <v>99</v>
      </c>
      <c r="O42" s="0" t="n">
        <v>1</v>
      </c>
      <c r="P42" s="0" t="s">
        <v>403</v>
      </c>
      <c r="R42" s="0" t="n">
        <f aca="false">SUM(L42:O42)</f>
        <v>100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n">
        <f aca="false">IF(D43="","",1)</f>
        <v>1</v>
      </c>
      <c r="D43" s="0" t="s">
        <v>404</v>
      </c>
      <c r="E43" s="0" t="s">
        <v>405</v>
      </c>
      <c r="F43" s="0" t="s">
        <v>406</v>
      </c>
      <c r="G43" s="0" t="s">
        <v>407</v>
      </c>
      <c r="H43" s="0" t="s">
        <v>408</v>
      </c>
      <c r="I43" s="38" t="s">
        <v>18</v>
      </c>
      <c r="J43" s="0" t="s">
        <v>5</v>
      </c>
      <c r="K43" s="0" t="s">
        <v>18</v>
      </c>
      <c r="L43" s="0" t="n">
        <v>1</v>
      </c>
      <c r="M43" s="0" t="n">
        <v>0</v>
      </c>
      <c r="N43" s="0" t="n">
        <v>98</v>
      </c>
      <c r="O43" s="0" t="n">
        <v>1</v>
      </c>
      <c r="P43" s="0" t="s">
        <v>409</v>
      </c>
      <c r="R43" s="0" t="n">
        <f aca="false">SUM(L43:O43)</f>
        <v>100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n">
        <f aca="false">IF(D44="","",1)</f>
        <v>1</v>
      </c>
      <c r="D44" s="0" t="s">
        <v>410</v>
      </c>
      <c r="E44" s="0" t="s">
        <v>411</v>
      </c>
      <c r="F44" s="0" t="s">
        <v>412</v>
      </c>
      <c r="G44" s="0" t="s">
        <v>413</v>
      </c>
      <c r="H44" s="0" t="s">
        <v>414</v>
      </c>
      <c r="I44" s="38" t="s">
        <v>15</v>
      </c>
      <c r="J44" s="0" t="s">
        <v>5</v>
      </c>
      <c r="K44" s="0" t="s">
        <v>15</v>
      </c>
      <c r="L44" s="0" t="n">
        <v>1</v>
      </c>
      <c r="M44" s="0" t="n">
        <v>99</v>
      </c>
      <c r="N44" s="0" t="n">
        <v>0</v>
      </c>
      <c r="O44" s="0" t="n">
        <v>0</v>
      </c>
      <c r="P44" s="0" t="s">
        <v>415</v>
      </c>
      <c r="R44" s="0" t="n">
        <f aca="false">SUM(L44:O44)</f>
        <v>100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n">
        <f aca="false">IF(D45="","",1)</f>
        <v>1</v>
      </c>
      <c r="D45" s="0" t="s">
        <v>416</v>
      </c>
      <c r="E45" s="0" t="s">
        <v>417</v>
      </c>
      <c r="F45" s="0" t="s">
        <v>418</v>
      </c>
      <c r="G45" s="0" t="s">
        <v>419</v>
      </c>
      <c r="H45" s="0" t="s">
        <v>420</v>
      </c>
      <c r="I45" s="38" t="s">
        <v>18</v>
      </c>
      <c r="J45" s="0" t="s">
        <v>18</v>
      </c>
      <c r="K45" s="0" t="s">
        <v>21</v>
      </c>
      <c r="L45" s="0" t="n">
        <v>0</v>
      </c>
      <c r="M45" s="0" t="n">
        <v>0</v>
      </c>
      <c r="N45" s="0" t="n">
        <v>99</v>
      </c>
      <c r="O45" s="0" t="n">
        <v>1</v>
      </c>
      <c r="P45" s="0" t="s">
        <v>421</v>
      </c>
      <c r="R45" s="0" t="n">
        <f aca="false">SUM('1'!L45:O45)</f>
        <v>100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n">
        <f aca="false">IF(D46="","",1)</f>
        <v>1</v>
      </c>
      <c r="D46" s="0" t="s">
        <v>422</v>
      </c>
      <c r="E46" s="0" t="s">
        <v>423</v>
      </c>
      <c r="F46" s="0" t="s">
        <v>424</v>
      </c>
      <c r="G46" s="0" t="s">
        <v>425</v>
      </c>
      <c r="H46" s="0" t="s">
        <v>426</v>
      </c>
      <c r="I46" s="38" t="s">
        <v>18</v>
      </c>
      <c r="J46" s="0" t="s">
        <v>5</v>
      </c>
      <c r="K46" s="0" t="s">
        <v>18</v>
      </c>
      <c r="L46" s="0" t="n">
        <v>0</v>
      </c>
      <c r="M46" s="0" t="n">
        <v>0</v>
      </c>
      <c r="N46" s="0" t="n">
        <v>99</v>
      </c>
      <c r="O46" s="0" t="n">
        <v>1</v>
      </c>
      <c r="P46" s="0" t="s">
        <v>427</v>
      </c>
      <c r="R46" s="0" t="n">
        <f aca="false">SUM(L46:O46)</f>
        <v>100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24.507746178959</v>
      </c>
      <c r="E102" s="0" t="n">
        <f aca="false">IF(D102&lt;1.001,1,IF(D102&lt;2.001,2,IF(D102&lt;3.001,3,IF(D102&lt;4.001,4,IF(D102&lt;5.001,5,IF(D102&lt;6.001,6,IF(D102&lt;7.001,7,IF(D102&lt;8.001,8,(F102)))))))))</f>
        <v>25</v>
      </c>
      <c r="F102" s="0" t="n">
        <f aca="false">IF(D102&lt;9.001,9,IF(D102&lt;10.001,10,IF(D102&lt;11.001,11,IF(D102&lt;12.001,12,IF(D102&lt;13.001,13,IF(D102&lt;14.001,14,IF(D102&lt;15.001,15,(G102))))))))</f>
        <v>25</v>
      </c>
      <c r="G102" s="0" t="n">
        <f aca="false">IF(D102&lt;16.001,16,IF(D102&lt;17.001,17,IF(D102&lt;18.001,18,IF(D102&lt;19.001,19,IF(D102&lt;20.001,20,IF(D102&lt;21.001,21,IF(D102&lt;22.001,22,(H102))))))))</f>
        <v>25</v>
      </c>
      <c r="H102" s="0" t="n">
        <f aca="false">IF(D102&lt;23.001,23,IF(D102&lt;24.001,24,IF(D102&lt;25.001,25,IF(D102&lt;26.001,26,IF(D102&lt;27.001,27,IF(D102&lt;28.001,28,IF(D102&lt;29.001,29,(I102))))))))</f>
        <v>25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What does an athlete traditionally hand-over during a team race</v>
      </c>
      <c r="E104" s="0" t="str">
        <f aca="false">IF($E$102=$A$2,(E2),IF($E$102=$A$3,(E3),IF($E$102=$A$4,(E4),IF($E$102=$A$5,(E5),IF($E$102=$A$6,(E6),IF($E$102=$A$7,(E7),IF($E$102=$A$8,(E8),IF($E$102=$A$9,(E9),(E105)))))))))</f>
        <v>Sandwich</v>
      </c>
      <c r="F104" s="0" t="str">
        <f aca="false">IF($E$102=$A$2,(F2),IF($E$102=$A$3,(F3),IF($E$102=$A$4,(F4),IF($E$102=$A$5,(F5),IF($E$102=$A$6,(F6),IF($E$102=$A$7,(F7),IF($E$102=$A$8,(F8),IF($E$102=$A$9,(F9),(F105)))))))))</f>
        <v>Baton</v>
      </c>
      <c r="G104" s="0" t="str">
        <f aca="false">IF($E$102=$A$2,(G2),IF($E$102=$A$3,(G3),IF($E$102=$A$4,(G4),IF($E$102=$A$5,(G5),IF($E$102=$A$6,(G6),IF($E$102=$A$7,(G7),IF($E$102=$A$8,(G8),IF($E$102=$A$9,(G9),(G105)))))))))</f>
        <v>Cup of tea</v>
      </c>
      <c r="H104" s="0" t="str">
        <f aca="false">IF($E$102=$A$2,(H2),IF($E$102=$A$3,(H3),IF($E$102=$A$4,(H4),IF($E$102=$A$5,(H5),IF($E$102=$A$6,(H6),IF($E$102=$A$7,(H7),IF($E$102=$A$8,(H8),IF($E$102=$A$9,(H9),(H105)))))))))</f>
        <v>Mobile phone</v>
      </c>
      <c r="I104" s="38" t="str">
        <f aca="false">IF($E$102=$A$2,(I2),IF($E$102=$A$3,(I3),IF($E$102=$A$4,(I4),IF($E$102=$A$5,(I5),IF($E$102=$A$6,(I6),IF($E$102=$A$7,(I7),IF($E$102=$A$8,(I8),IF($E$102=$A$9,(I9),(I105)))))))))</f>
        <v>B</v>
      </c>
      <c r="J104" s="0" t="str">
        <f aca="false">IF(I104=E103,(E104),IF(I104=F103,(F104),IF(I104=G103,(G104),IF(I104=H103,(H104)))))</f>
        <v>Baton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B</v>
      </c>
      <c r="M104" s="0" t="n">
        <f aca="false">IF($E$102=$A$2,(L2),IF($E$102=$A$3,(L3),IF($E$102=$A$4,(L4),IF($E$102=$A$5,(L5),IF($E$102=$A$6,(L6),IF($E$102=$A$7,(L7),IF($E$102=$A$8,(L8),IF($E$102=$A$9,(L9),(M105)))))))))</f>
        <v>0</v>
      </c>
      <c r="N104" s="0" t="n">
        <f aca="false">IF($E$102=$A$2,(M2),IF($E$102=$A$3,(M3),IF($E$102=$A$4,(M4),IF($E$102=$A$5,(M5),IF($E$102=$A$6,(M6),IF($E$102=$A$7,(M7),IF($E$102=$A$8,(M8),IF($E$102=$A$9,(M9),(N105)))))))))</f>
        <v>100</v>
      </c>
      <c r="O104" s="0" t="n">
        <f aca="false">IF($E$102=$A$2,(N2),IF($E$102=$A$3,(N3),IF($E$102=$A$4,(N4),IF($E$102=$A$5,(N5),IF($E$102=$A$6,(N6),IF($E$102=$A$7,(N7),IF($E$102=$A$8,(N8),IF($E$102=$A$9,(N9),(O105)))))))))</f>
        <v>0</v>
      </c>
      <c r="P104" s="0" t="n">
        <f aca="false">IF($E$102=$A$2,(O2),IF($E$102=$A$3,(O3),IF($E$102=$A$4,(O4),IF($E$102=$A$5,(O5),IF($E$102=$A$6,(O6),IF($E$102=$A$7,(O7),IF($E$102=$A$8,(O8),IF($E$102=$A$9,(O9),(P105)))))))))</f>
        <v>0</v>
      </c>
      <c r="Q104" s="0" t="str">
        <f aca="false">IF($E$102=$A$2,(P2),IF($E$102=$A$3,(P3),IF($E$102=$A$4,(P4),IF($E$102=$A$5,(P5),IF($E$102=$A$6,(P6),IF($E$102=$A$7,(P7),IF($E$102=$A$8,(P8),IF($E$102=$A$9,(P9),(Q105)))))))))</f>
        <v>Baton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>What does an athlete traditionally hand-over during a team race</v>
      </c>
      <c r="E105" s="0" t="str">
        <f aca="false">IF($E$102=$A$10,(E10),IF($E$102=$A$11,(E11),IF($E$102=$A$12,(E12),IF($E$102=$A$13,(E13),IF($E$102=$A$14,(E14),IF($E$102=$A$15,(E15),IF($E$102=$A$16,(E16),IF($E$102=$A$17,(E17),(E106)))))))))</f>
        <v>Sandwich</v>
      </c>
      <c r="F105" s="0" t="str">
        <f aca="false">IF($E$102=$A$10,(F10),IF($E$102=$A$11,(F11),IF($E$102=$A$12,(F12),IF($E$102=$A$13,(F13),IF($E$102=$A$14,(F14),IF($E$102=$A$15,(F15),IF($E$102=$A$16,(F16),IF($E$102=$A$17,(F17),(F106)))))))))</f>
        <v>Baton</v>
      </c>
      <c r="G105" s="0" t="str">
        <f aca="false">IF($E$102=$A$10,(G10),IF($E$102=$A$11,(G11),IF($E$102=$A$12,(G12),IF($E$102=$A$13,(G13),IF($E$102=$A$14,(G14),IF($E$102=$A$15,(G15),IF($E$102=$A$16,(G16),IF($E$102=$A$17,(G17),(G106)))))))))</f>
        <v>Cup of tea</v>
      </c>
      <c r="H105" s="0" t="str">
        <f aca="false">IF($E$102=$A$10,(H10),IF($E$102=$A$11,(H11),IF($E$102=$A$12,(H12),IF($E$102=$A$13,(H13),IF($E$102=$A$14,(H14),IF($E$102=$A$15,(H15),IF($E$102=$A$16,(H16),IF($E$102=$A$17,(H17),(H106)))))))))</f>
        <v>Mobile phone</v>
      </c>
      <c r="I105" s="38" t="str">
        <f aca="false">IF($E$102=$A$10,(I10),IF($E$102=$A$11,(I11),IF($E$102=$A$12,(I12),IF($E$102=$A$13,(I13),IF($E$102=$A$14,(I14),IF($E$102=$A$15,(I15),IF($E$102=$A$16,(I16),IF($E$102=$A$17,(I17),(I106)))))))))</f>
        <v>B</v>
      </c>
      <c r="K105" s="0" t="str">
        <f aca="false">IF($E$102=$A$10,(J10),IF($E$102=$A$11,(J11),IF($E$102=$A$12,(J12),IF($E$102=$A$13,(J13),IF($E$102=$A$14,(J14),IF($E$102=$A$15,(J15),IF($E$102=$A$16,(J16),IF($E$102=$A$17,(J17),(K106)))))))))</f>
        <v>A</v>
      </c>
      <c r="L105" s="0" t="str">
        <f aca="false">IF($E$102=$A$10,(K10),IF($E$102=$A$11,(K11),IF($E$102=$A$12,(K12),IF($E$102=$A$13,(K13),IF($E$102=$A$14,(K14),IF($E$102=$A$15,(K15),IF($E$102=$A$16,(K16),IF($E$102=$A$17,(K17),(L106)))))))))</f>
        <v>B</v>
      </c>
      <c r="M105" s="0" t="n">
        <f aca="false">IF($E$102=$A$10,(L10),IF($E$102=$A$11,(L11),IF($E$102=$A$12,(L12),IF($E$102=$A$13,(L13),IF($E$102=$A$14,(L14),IF($E$102=$A$15,(L15),IF($E$102=$A$16,(L16),IF($E$102=$A$17,(L17),(M106)))))))))</f>
        <v>0</v>
      </c>
      <c r="N105" s="0" t="n">
        <f aca="false">IF($E$102=$A$10,(M10),IF($E$102=$A$11,(M11),IF($E$102=$A$12,(M12),IF($E$102=$A$13,(M13),IF($E$102=$A$14,(M14),IF($E$102=$A$15,(M15),IF($E$102=$A$16,(M16),IF($E$102=$A$17,(M17),(N106)))))))))</f>
        <v>100</v>
      </c>
      <c r="O105" s="0" t="n">
        <f aca="false">IF($E$102=$A$10,(N10),IF($E$102=$A$11,(N11),IF($E$102=$A$12,(N12),IF($E$102=$A$13,(N13),IF($E$102=$A$14,(N14),IF($E$102=$A$15,(N15),IF($E$102=$A$16,(N16),IF($E$102=$A$17,(N17),(O106)))))))))</f>
        <v>0</v>
      </c>
      <c r="P105" s="0" t="n">
        <f aca="false">IF($E$102=$A$10,(O10),IF($E$102=$A$11,(O11),IF($E$102=$A$12,(O12),IF($E$102=$A$13,(O13),IF($E$102=$A$14,(O14),IF($E$102=$A$15,(O15),IF($E$102=$A$16,(O16),IF($E$102=$A$17,(O17),(P106)))))))))</f>
        <v>0</v>
      </c>
      <c r="Q105" s="0" t="str">
        <f aca="false">IF($E$102=$A$10,(P10),IF($E$102=$A$11,(P11),IF($E$102=$A$12,(P12),IF($E$102=$A$13,(P13),IF($E$102=$A$14,(P14),IF($E$102=$A$15,(P15),IF($E$102=$A$16,(P16),IF($E$102=$A$17,(P17),(Q106)))))))))</f>
        <v>Baton</v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>What does an athlete traditionally hand-over during a team race</v>
      </c>
      <c r="E106" s="0" t="str">
        <f aca="false">IF($E$102=$A$18,(E18),IF($E$102=$A$19,(E19),IF($E$102=$A$20,(E20),IF($E$102=$A$21,(E21),IF($E$102=$A$22,(E22),IF($E$102=$A$23,(E23),IF($E$102=$A$24,(E24),IF($E$102=$A$25,(E25),(E107)))))))))</f>
        <v>Sandwich</v>
      </c>
      <c r="F106" s="0" t="str">
        <f aca="false">IF($E$102=$A$18,(F18),IF($E$102=$A$19,(F19),IF($E$102=$A$20,(F20),IF($E$102=$A$21,(F21),IF($E$102=$A$22,(F22),IF($E$102=$A$23,(F23),IF($E$102=$A$24,(F24),IF($E$102=$A$25,(F25),(F107)))))))))</f>
        <v>Baton</v>
      </c>
      <c r="G106" s="0" t="str">
        <f aca="false">IF($E$102=$A$18,(G18),IF($E$102=$A$19,(G19),IF($E$102=$A$20,(G20),IF($E$102=$A$21,(G21),IF($E$102=$A$22,(G22),IF($E$102=$A$23,(G23),IF($E$102=$A$24,(G24),IF($E$102=$A$25,(G25),(G107)))))))))</f>
        <v>Cup of tea</v>
      </c>
      <c r="H106" s="0" t="str">
        <f aca="false">IF($E$102=$A$18,(H18),IF($E$102=$A$19,(H19),IF($E$102=$A$20,(H20),IF($E$102=$A$21,(H21),IF($E$102=$A$22,(H22),IF($E$102=$A$23,(H23),IF($E$102=$A$24,(H24),IF($E$102=$A$25,(H25),(H107)))))))))</f>
        <v>Mobile phone</v>
      </c>
      <c r="I106" s="38" t="str">
        <f aca="false">IF($E$102=$A$18,(I18),IF($E$102=$A$19,(I19),IF($E$102=$A$20,(I20),IF($E$102=$A$21,(I21),IF($E$102=$A$22,(I22),IF($E$102=$A$23,(I23),IF($E$102=$A$24,(I24),IF($E$102=$A$25,(I25),(I107)))))))))</f>
        <v>B</v>
      </c>
      <c r="K106" s="0" t="str">
        <f aca="false">IF($E$102=$A$18,(J18),IF($E$102=$A$19,(J19),IF($E$102=$A$20,(J20),IF($E$102=$A$21,(J21),IF($E$102=$A$22,(J22),IF($E$102=$A$23,(J23),IF($E$102=$A$24,(J24),IF($E$102=$A$25,(J25),(K107)))))))))</f>
        <v>A</v>
      </c>
      <c r="L106" s="0" t="str">
        <f aca="false">IF($E$102=$A$18,(K18),IF($E$102=$A$19,(K19),IF($E$102=$A$20,(K20),IF($E$102=$A$21,(K21),IF($E$102=$A$22,(K22),IF($E$102=$A$23,(K23),IF($E$102=$A$24,(K24),IF($E$102=$A$25,(K25),(L107)))))))))</f>
        <v>B</v>
      </c>
      <c r="M106" s="0" t="n">
        <f aca="false">IF($E$102=$A$18,(L18),IF($E$102=$A$19,(L19),IF($E$102=$A$20,(L20),IF($E$102=$A$21,(L21),IF($E$102=$A$22,(L22),IF($E$102=$A$23,(L23),IF($E$102=$A$24,(L24),IF($E$102=$A$25,(L25),(M107)))))))))</f>
        <v>0</v>
      </c>
      <c r="N106" s="0" t="n">
        <f aca="false">IF($E$102=$A$18,(M18),IF($E$102=$A$19,(M19),IF($E$102=$A$20,(M20),IF($E$102=$A$21,(M21),IF($E$102=$A$22,(M22),IF($E$102=$A$23,(M23),IF($E$102=$A$24,(M24),IF($E$102=$A$25,(M25),(N107)))))))))</f>
        <v>100</v>
      </c>
      <c r="O106" s="0" t="n">
        <f aca="false">IF($E$102=$A$18,(N18),IF($E$102=$A$19,(N19),IF($E$102=$A$20,(N20),IF($E$102=$A$21,(N21),IF($E$102=$A$22,(N22),IF($E$102=$A$23,(N23),IF($E$102=$A$24,(N24),IF($E$102=$A$25,(N25),(O107)))))))))</f>
        <v>0</v>
      </c>
      <c r="P106" s="0" t="n">
        <f aca="false">IF($E$102=$A$18,(O18),IF($E$102=$A$19,(O19),IF($E$102=$A$20,(O20),IF($E$102=$A$21,(O21),IF($E$102=$A$22,(O22),IF($E$102=$A$23,(O23),IF($E$102=$A$24,(O24),IF($E$102=$A$25,(O25),(P107)))))))))</f>
        <v>0</v>
      </c>
      <c r="Q106" s="0" t="str">
        <f aca="false">IF($E$102=$A$18,(P18),IF($E$102=$A$19,(P19),IF($E$102=$A$20,(P20),IF($E$102=$A$21,(P21),IF($E$102=$A$22,(P22),IF($E$102=$A$23,(P23),IF($E$102=$A$24,(P24),IF($E$102=$A$25,(P25),(Q107)))))))))</f>
        <v>Baton</v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>What does an athlete traditionally hand-over during a team race</v>
      </c>
      <c r="E107" s="0" t="str">
        <f aca="false">IF($E$102=$A$26,(E26),IF($E$102=$A$27,(E27),IF($E$102=$A$28,(E28),IF($E$102=$A$29,(E29),IF($E$102=$A$30,(E30),IF($E$102=$A$31,(E31),IF($E$102=$A$32,(E32),IF($E$102=$A$33,(E33),(E108)))))))))</f>
        <v>Sandwich</v>
      </c>
      <c r="F107" s="0" t="str">
        <f aca="false">IF($E$102=$A$26,(F26),IF($E$102=$A$27,(F27),IF($E$102=$A$28,(F28),IF($E$102=$A$29,(F29),IF($E$102=$A$30,(F30),IF($E$102=$A$31,(F31),IF($E$102=$A$32,(F32),IF($E$102=$A$33,(F33),(F108)))))))))</f>
        <v>Baton</v>
      </c>
      <c r="G107" s="0" t="str">
        <f aca="false">IF($E$102=$A$26,(G26),IF($E$102=$A$27,(G27),IF($E$102=$A$28,(G28),IF($E$102=$A$29,(G29),IF($E$102=$A$30,(G30),IF($E$102=$A$31,(G31),IF($E$102=$A$32,(G32),IF($E$102=$A$33,(G33),(G108)))))))))</f>
        <v>Cup of tea</v>
      </c>
      <c r="H107" s="0" t="str">
        <f aca="false">IF($E$102=$A$26,(H26),IF($E$102=$A$27,(H27),IF($E$102=$A$28,(H28),IF($E$102=$A$29,(H29),IF($E$102=$A$30,(H30),IF($E$102=$A$31,(H31),IF($E$102=$A$32,(H32),IF($E$102=$A$33,(H33),(H108)))))))))</f>
        <v>Mobile phone</v>
      </c>
      <c r="I107" s="38" t="str">
        <f aca="false">IF($E$102=$A$26,(I26),IF($E$102=$A$27,(I27),IF($E$102=$A$28,(I28),IF($E$102=$A$29,(I29),IF($E$102=$A$30,(I30),IF($E$102=$A$31,(I31),IF($E$102=$A$32,(I32),IF($E$102=$A$33,(I33),(I108)))))))))</f>
        <v>B</v>
      </c>
      <c r="K107" s="0" t="str">
        <f aca="false">IF($E$102=$A$26,(J26),IF($E$102=$A$27,(J27),IF($E$102=$A$28,(J28),IF($E$102=$A$29,(J29),IF($E$102=$A$30,(J30),IF($E$102=$A$31,(J31),IF($E$102=$A$32,(J32),IF($E$102=$A$33,(J33),(K108)))))))))</f>
        <v>A</v>
      </c>
      <c r="L107" s="0" t="str">
        <f aca="false">IF($E$102=$A$26,(K26),IF($E$102=$A$27,(K27),IF($E$102=$A$28,(K28),IF($E$102=$A$29,(K29),IF($E$102=$A$30,(K30),IF($E$102=$A$31,(K31),IF($E$102=$A$32,(K32),IF($E$102=$A$33,(K33),(L108)))))))))</f>
        <v>B</v>
      </c>
      <c r="M107" s="0" t="n">
        <f aca="false">IF($E$102=$A$26,(L26),IF($E$102=$A$27,(L27),IF($E$102=$A$28,(L28),IF($E$102=$A$29,(L29),IF($E$102=$A$30,(L30),IF($E$102=$A$31,(L31),IF($E$102=$A$32,(L32),IF($E$102=$A$33,(L33),(M108)))))))))</f>
        <v>0</v>
      </c>
      <c r="N107" s="0" t="n">
        <f aca="false">IF($E$102=$A$26,(M26),IF($E$102=$A$27,(M27),IF($E$102=$A$28,(M28),IF($E$102=$A$29,(M29),IF($E$102=$A$30,(M30),IF($E$102=$A$31,(M31),IF($E$102=$A$32,(M32),IF($E$102=$A$33,(M33),(N108)))))))))</f>
        <v>100</v>
      </c>
      <c r="O107" s="0" t="n">
        <f aca="false">IF($E$102=$A$26,(N26),IF($E$102=$A$27,(N27),IF($E$102=$A$28,(N28),IF($E$102=$A$29,(N29),IF($E$102=$A$30,(N30),IF($E$102=$A$31,(N31),IF($E$102=$A$32,(N32),IF($E$102=$A$33,(N33),(O108)))))))))</f>
        <v>0</v>
      </c>
      <c r="P107" s="0" t="n">
        <f aca="false">IF($E$102=$A$26,(O26),IF($E$102=$A$27,(O27),IF($E$102=$A$28,(O28),IF($E$102=$A$29,(O29),IF($E$102=$A$30,(O30),IF($E$102=$A$31,(O31),IF($E$102=$A$32,(O32),IF($E$102=$A$33,(O33),(P108)))))))))</f>
        <v>0</v>
      </c>
      <c r="Q107" s="0" t="str">
        <f aca="false">IF($E$102=$A$26,(P26),IF($E$102=$A$27,(P27),IF($E$102=$A$28,(P28),IF($E$102=$A$29,(P29),IF($E$102=$A$30,(P30),IF($E$102=$A$31,(P31),IF($E$102=$A$32,(P32),IF($E$102=$A$33,(P33),(Q108)))))))))</f>
        <v>Baton</v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IF($E$102=$A$42,(D42),IF($E$102=$A$43,(D43),IF($E$102=$A$44,(D44),IF($E$102=$A$45,('1'!D45),IF($E$102=$A$46,(D46),IF($E$102=$A$47,(D47),IF($E$102=$A$48,(D48),IF($E$102=$A$49,(D49),(D110)))))))))</f>
        <v/>
      </c>
      <c r="E109" s="0" t="str">
        <f aca="false">IF($E$102=$A$42,(E42),IF($E$102=$A$43,(E43),IF($E$102=$A$44,(E44),IF($E$102=$A$45,('1'!E45),IF($E$102=$A$46,(E46),IF($E$102=$A$47,(E47),IF($E$102=$A$48,(E48),IF($E$102=$A$49,(E49),(E110)))))))))</f>
        <v/>
      </c>
      <c r="F109" s="0" t="str">
        <f aca="false">IF($E$102=$A$42,(F42),IF($E$102=$A$43,(F43),IF($E$102=$A$44,(F44),IF($E$102=$A$45,('1'!F45),IF($E$102=$A$46,(F46),IF($E$102=$A$47,(F47),IF($E$102=$A$48,(F48),IF($E$102=$A$49,(F49),(F110)))))))))</f>
        <v/>
      </c>
      <c r="G109" s="0" t="str">
        <f aca="false">IF($E$102=$A$42,(G42),IF($E$102=$A$43,(G43),IF($E$102=$A$44,(G44),IF($E$102=$A$45,('1'!G45),IF($E$102=$A$46,(G46),IF($E$102=$A$47,(G47),IF($E$102=$A$48,(G48),IF($E$102=$A$49,(G49),(G110)))))))))</f>
        <v/>
      </c>
      <c r="H109" s="0" t="str">
        <f aca="false">IF($E$102=$A$42,(H42),IF($E$102=$A$43,(H43),IF($E$102=$A$44,(H44),IF($E$102=$A$45,('1'!H45),IF($E$102=$A$46,(H46),IF($E$102=$A$47,(H47),IF($E$102=$A$48,(H48),IF($E$102=$A$49,(H49),(H110)))))))))</f>
        <v/>
      </c>
      <c r="I109" s="38" t="str">
        <f aca="false">IF($E$102=$A$42,(I42),IF($E$102=$A$43,(I43),IF($E$102=$A$44,(I44),IF($E$102=$A$45,('1'!I45),IF($E$102=$A$46,(I46),IF($E$102=$A$47,(I47),IF($E$102=$A$48,(I48),IF($E$102=$A$49,(I49),(I110)))))))))</f>
        <v/>
      </c>
      <c r="K109" s="0" t="str">
        <f aca="false">IF($E$102=$A$42,(J42),IF($E$102=$A$43,(J43),IF($E$102=$A$44,(J44),IF($E$102=$A$45,('1'!J45),IF($E$102=$A$46,(J46),IF($E$102=$A$47,(J47),IF($E$102=$A$48,(J48),IF($E$102=$A$49,(J49),(K110)))))))))</f>
        <v/>
      </c>
      <c r="L109" s="0" t="str">
        <f aca="false">IF($E$102=$A$42,(K42),IF($E$102=$A$43,(K43),IF($E$102=$A$44,(K44),IF($E$102=$A$45,('1'!K45),IF($E$102=$A$46,(K46),IF($E$102=$A$47,(K47),IF($E$102=$A$48,(K48),IF($E$102=$A$49,(K49),(L110)))))))))</f>
        <v/>
      </c>
      <c r="M109" s="0" t="str">
        <f aca="false">IF($E$102=$A$42,(L42),IF($E$102=$A$43,(L43),IF($E$102=$A$44,(L44),IF($E$102=$A$45,('1'!L45),IF($E$102=$A$46,(L46),IF($E$102=$A$47,(L47),IF($E$102=$A$48,(L48),IF($E$102=$A$49,(L49),(M110)))))))))</f>
        <v/>
      </c>
      <c r="N109" s="0" t="str">
        <f aca="false">IF($E$102=$A$42,(M42),IF($E$102=$A$43,(M43),IF($E$102=$A$44,(M44),IF($E$102=$A$45,('1'!M45),IF($E$102=$A$46,(M46),IF($E$102=$A$47,(M47),IF($E$102=$A$48,(M48),IF($E$102=$A$49,(M49),(N110)))))))))</f>
        <v/>
      </c>
      <c r="O109" s="0" t="str">
        <f aca="false">IF($E$102=$A$42,(N42),IF($E$102=$A$43,(N43),IF($E$102=$A$44,(N44),IF($E$102=$A$45,('1'!N45),IF($E$102=$A$46,(N46),IF($E$102=$A$47,(N47),IF($E$102=$A$48,(N48),IF($E$102=$A$49,(N49),(O110)))))))))</f>
        <v/>
      </c>
      <c r="P109" s="0" t="str">
        <f aca="false">IF($E$102=$A$42,(O42),IF($E$102=$A$43,(O43),IF($E$102=$A$44,(O44),IF($E$102=$A$45,('1'!O45),IF($E$102=$A$46,(O46),IF($E$102=$A$47,(O47),IF($E$102=$A$48,(O48),IF($E$102=$A$49,(O49),(P110)))))))))</f>
        <v/>
      </c>
      <c r="Q109" s="0" t="str">
        <f aca="false">IF($E$102=$A$42,(P42),IF($E$102=$A$43,(P43),IF($E$102=$A$44,(P44),IF($E$102=$A$45,('1'!P45),IF($E$102=$A$46,(P46),IF($E$102=$A$47,(P47),IF($E$102=$A$48,(P48),IF($E$102=$A$49,(P49),(Q110)))))))))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A116" s="0" t="s">
        <v>430</v>
      </c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K91" colorId="64" zoomScale="100" zoomScaleNormal="100" zoomScalePageLayoutView="100" workbookViewId="0">
      <selection pane="topLeft" activeCell="Q103" activeCellId="0" sqref="Q1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n">
        <v>200</v>
      </c>
      <c r="B1" s="0" t="n">
        <v>0</v>
      </c>
      <c r="C1" s="0" t="n">
        <f aca="false">SUM(C2:C101)</f>
        <v>51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431</v>
      </c>
      <c r="E2" s="0" t="s">
        <v>432</v>
      </c>
      <c r="F2" s="0" t="s">
        <v>433</v>
      </c>
      <c r="G2" s="0" t="s">
        <v>434</v>
      </c>
      <c r="H2" s="0" t="s">
        <v>435</v>
      </c>
      <c r="I2" s="38" t="s">
        <v>21</v>
      </c>
      <c r="J2" s="0" t="s">
        <v>5</v>
      </c>
      <c r="K2" s="0" t="s">
        <v>21</v>
      </c>
      <c r="L2" s="0" t="n">
        <v>0</v>
      </c>
      <c r="M2" s="0" t="n">
        <v>0</v>
      </c>
      <c r="N2" s="0" t="n">
        <v>5</v>
      </c>
      <c r="O2" s="0" t="n">
        <v>95</v>
      </c>
      <c r="P2" s="0" t="s">
        <v>435</v>
      </c>
      <c r="Q2" s="0" t="n">
        <v>2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436</v>
      </c>
      <c r="E3" s="0" t="s">
        <v>437</v>
      </c>
      <c r="F3" s="0" t="s">
        <v>438</v>
      </c>
      <c r="G3" s="0" t="s">
        <v>439</v>
      </c>
      <c r="H3" s="0" t="s">
        <v>440</v>
      </c>
      <c r="I3" s="38" t="s">
        <v>5</v>
      </c>
      <c r="J3" s="0" t="s">
        <v>5</v>
      </c>
      <c r="K3" s="0" t="s">
        <v>15</v>
      </c>
      <c r="L3" s="0" t="n">
        <v>100</v>
      </c>
      <c r="M3" s="0" t="n">
        <v>0</v>
      </c>
      <c r="N3" s="0" t="n">
        <v>0</v>
      </c>
      <c r="O3" s="0" t="n">
        <v>0</v>
      </c>
      <c r="P3" s="0" t="s">
        <v>437</v>
      </c>
      <c r="Q3" s="0" t="n">
        <v>100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441</v>
      </c>
      <c r="E4" s="0" t="s">
        <v>442</v>
      </c>
      <c r="F4" s="0" t="s">
        <v>443</v>
      </c>
      <c r="G4" s="0" t="s">
        <v>444</v>
      </c>
      <c r="H4" s="0" t="s">
        <v>445</v>
      </c>
      <c r="I4" s="38" t="s">
        <v>21</v>
      </c>
      <c r="J4" s="0" t="s">
        <v>5</v>
      </c>
      <c r="K4" s="0" t="s">
        <v>21</v>
      </c>
      <c r="L4" s="0" t="n">
        <v>2</v>
      </c>
      <c r="M4" s="0" t="n">
        <v>2</v>
      </c>
      <c r="N4" s="0" t="n">
        <v>1</v>
      </c>
      <c r="O4" s="0" t="n">
        <v>95</v>
      </c>
      <c r="P4" s="0" t="s">
        <v>445</v>
      </c>
      <c r="Q4" s="0" t="n">
        <v>0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446</v>
      </c>
      <c r="E5" s="0" t="s">
        <v>447</v>
      </c>
      <c r="F5" s="0" t="s">
        <v>448</v>
      </c>
      <c r="G5" s="0" t="s">
        <v>449</v>
      </c>
      <c r="H5" s="0" t="s">
        <v>450</v>
      </c>
      <c r="I5" s="38" t="s">
        <v>21</v>
      </c>
      <c r="J5" s="0" t="s">
        <v>15</v>
      </c>
      <c r="K5" s="0" t="s">
        <v>21</v>
      </c>
      <c r="L5" s="0" t="n">
        <v>6</v>
      </c>
      <c r="M5" s="0" t="n">
        <v>0</v>
      </c>
      <c r="N5" s="0" t="n">
        <v>0</v>
      </c>
      <c r="O5" s="0" t="n">
        <v>94</v>
      </c>
      <c r="P5" s="0" t="s">
        <v>450</v>
      </c>
      <c r="Q5" s="0" t="n">
        <v>2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451</v>
      </c>
      <c r="E6" s="0" t="s">
        <v>452</v>
      </c>
      <c r="F6" s="0" t="s">
        <v>453</v>
      </c>
      <c r="G6" s="0" t="s">
        <v>454</v>
      </c>
      <c r="H6" s="0" t="s">
        <v>455</v>
      </c>
      <c r="I6" s="38" t="s">
        <v>18</v>
      </c>
      <c r="J6" s="0" t="s">
        <v>5</v>
      </c>
      <c r="K6" s="0" t="s">
        <v>18</v>
      </c>
      <c r="L6" s="0" t="n">
        <v>0</v>
      </c>
      <c r="M6" s="0" t="n">
        <v>0</v>
      </c>
      <c r="N6" s="0" t="n">
        <v>98</v>
      </c>
      <c r="O6" s="0" t="n">
        <v>2</v>
      </c>
      <c r="P6" s="0" t="s">
        <v>454</v>
      </c>
      <c r="Q6" s="0" t="n">
        <v>3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456</v>
      </c>
      <c r="E7" s="0" t="s">
        <v>457</v>
      </c>
      <c r="F7" s="0" t="s">
        <v>458</v>
      </c>
      <c r="G7" s="0" t="s">
        <v>459</v>
      </c>
      <c r="H7" s="0" t="s">
        <v>460</v>
      </c>
      <c r="I7" s="38" t="s">
        <v>18</v>
      </c>
      <c r="J7" s="0" t="s">
        <v>5</v>
      </c>
      <c r="K7" s="0" t="s">
        <v>15</v>
      </c>
      <c r="L7" s="0" t="n">
        <v>2</v>
      </c>
      <c r="M7" s="0" t="n">
        <v>0</v>
      </c>
      <c r="N7" s="0" t="n">
        <v>98</v>
      </c>
      <c r="O7" s="0" t="n">
        <v>0</v>
      </c>
      <c r="P7" s="0" t="s">
        <v>459</v>
      </c>
      <c r="Q7" s="0" t="n">
        <v>2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461</v>
      </c>
      <c r="E8" s="0" t="s">
        <v>462</v>
      </c>
      <c r="F8" s="0" t="s">
        <v>463</v>
      </c>
      <c r="G8" s="0" t="s">
        <v>464</v>
      </c>
      <c r="H8" s="0" t="s">
        <v>465</v>
      </c>
      <c r="I8" s="38" t="s">
        <v>15</v>
      </c>
      <c r="J8" s="0" t="s">
        <v>5</v>
      </c>
      <c r="K8" s="0" t="s">
        <v>15</v>
      </c>
      <c r="L8" s="0" t="n">
        <v>0</v>
      </c>
      <c r="M8" s="0" t="n">
        <v>99</v>
      </c>
      <c r="N8" s="0" t="n">
        <v>0</v>
      </c>
      <c r="O8" s="0" t="n">
        <v>1</v>
      </c>
      <c r="P8" s="0" t="s">
        <v>463</v>
      </c>
      <c r="Q8" s="0" t="n">
        <v>0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466</v>
      </c>
      <c r="E9" s="0" t="s">
        <v>467</v>
      </c>
      <c r="F9" s="0" t="s">
        <v>468</v>
      </c>
      <c r="G9" s="0" t="s">
        <v>469</v>
      </c>
      <c r="H9" s="0" t="s">
        <v>377</v>
      </c>
      <c r="I9" s="38" t="s">
        <v>15</v>
      </c>
      <c r="J9" s="0" t="s">
        <v>15</v>
      </c>
      <c r="K9" s="0" t="s">
        <v>21</v>
      </c>
      <c r="L9" s="0" t="n">
        <v>0</v>
      </c>
      <c r="M9" s="0" t="n">
        <v>96</v>
      </c>
      <c r="N9" s="0" t="n">
        <v>2</v>
      </c>
      <c r="O9" s="0" t="n">
        <v>2</v>
      </c>
      <c r="P9" s="0" t="s">
        <v>468</v>
      </c>
      <c r="Q9" s="0" t="n">
        <v>0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470</v>
      </c>
      <c r="E10" s="0" t="s">
        <v>471</v>
      </c>
      <c r="F10" s="0" t="s">
        <v>472</v>
      </c>
      <c r="G10" s="0" t="s">
        <v>473</v>
      </c>
      <c r="H10" s="0" t="s">
        <v>279</v>
      </c>
      <c r="I10" s="38" t="s">
        <v>15</v>
      </c>
      <c r="J10" s="0" t="s">
        <v>5</v>
      </c>
      <c r="K10" s="0" t="s">
        <v>15</v>
      </c>
      <c r="L10" s="0" t="n">
        <v>0</v>
      </c>
      <c r="M10" s="0" t="n">
        <v>94</v>
      </c>
      <c r="N10" s="0" t="n">
        <v>4</v>
      </c>
      <c r="O10" s="0" t="n">
        <v>2</v>
      </c>
      <c r="P10" s="0" t="s">
        <v>472</v>
      </c>
      <c r="Q10" s="0" t="n">
        <v>2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474</v>
      </c>
      <c r="E11" s="0" t="s">
        <v>475</v>
      </c>
      <c r="F11" s="0" t="s">
        <v>476</v>
      </c>
      <c r="G11" s="0" t="s">
        <v>477</v>
      </c>
      <c r="H11" s="0" t="s">
        <v>478</v>
      </c>
      <c r="I11" s="38" t="s">
        <v>18</v>
      </c>
      <c r="J11" s="0" t="s">
        <v>18</v>
      </c>
      <c r="K11" s="0" t="s">
        <v>21</v>
      </c>
      <c r="L11" s="0" t="n">
        <v>0</v>
      </c>
      <c r="M11" s="0" t="n">
        <v>0</v>
      </c>
      <c r="N11" s="0" t="n">
        <v>100</v>
      </c>
      <c r="O11" s="0" t="n">
        <v>0</v>
      </c>
      <c r="P11" s="0" t="s">
        <v>477</v>
      </c>
      <c r="Q11" s="0" t="n">
        <v>0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479</v>
      </c>
      <c r="E12" s="0" t="s">
        <v>480</v>
      </c>
      <c r="F12" s="0" t="s">
        <v>481</v>
      </c>
      <c r="G12" s="0" t="s">
        <v>482</v>
      </c>
      <c r="H12" s="0" t="s">
        <v>483</v>
      </c>
      <c r="I12" s="38" t="s">
        <v>15</v>
      </c>
      <c r="J12" s="0" t="s">
        <v>15</v>
      </c>
      <c r="K12" s="0" t="s">
        <v>18</v>
      </c>
      <c r="L12" s="0" t="n">
        <v>0</v>
      </c>
      <c r="M12" s="0" t="n">
        <v>100</v>
      </c>
      <c r="N12" s="0" t="n">
        <v>0</v>
      </c>
      <c r="O12" s="0" t="n">
        <v>0</v>
      </c>
      <c r="P12" s="0" t="s">
        <v>481</v>
      </c>
      <c r="Q12" s="0" t="n">
        <v>100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484</v>
      </c>
      <c r="E13" s="0" t="s">
        <v>485</v>
      </c>
      <c r="F13" s="0" t="s">
        <v>486</v>
      </c>
      <c r="G13" s="0" t="s">
        <v>487</v>
      </c>
      <c r="H13" s="0" t="s">
        <v>488</v>
      </c>
      <c r="I13" s="38" t="s">
        <v>15</v>
      </c>
      <c r="J13" s="0" t="s">
        <v>15</v>
      </c>
      <c r="K13" s="0" t="s">
        <v>21</v>
      </c>
      <c r="L13" s="0" t="n">
        <v>0</v>
      </c>
      <c r="M13" s="0" t="n">
        <v>98</v>
      </c>
      <c r="N13" s="0" t="n">
        <v>2</v>
      </c>
      <c r="O13" s="0" t="n">
        <v>0</v>
      </c>
      <c r="P13" s="0" t="s">
        <v>486</v>
      </c>
      <c r="Q13" s="0" t="n">
        <v>99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489</v>
      </c>
      <c r="E14" s="0" t="s">
        <v>490</v>
      </c>
      <c r="F14" s="0" t="s">
        <v>491</v>
      </c>
      <c r="G14" s="0" t="s">
        <v>492</v>
      </c>
      <c r="H14" s="0" t="s">
        <v>493</v>
      </c>
      <c r="I14" s="38" t="s">
        <v>15</v>
      </c>
      <c r="J14" s="0" t="s">
        <v>15</v>
      </c>
      <c r="K14" s="0" t="s">
        <v>21</v>
      </c>
      <c r="L14" s="0" t="n">
        <v>0</v>
      </c>
      <c r="M14" s="0" t="n">
        <v>100</v>
      </c>
      <c r="N14" s="0" t="n">
        <v>0</v>
      </c>
      <c r="O14" s="0" t="n">
        <v>0</v>
      </c>
      <c r="P14" s="0" t="s">
        <v>491</v>
      </c>
      <c r="Q14" s="0" t="n">
        <v>1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494</v>
      </c>
      <c r="E15" s="0" t="s">
        <v>495</v>
      </c>
      <c r="F15" s="0" t="s">
        <v>496</v>
      </c>
      <c r="G15" s="0" t="s">
        <v>497</v>
      </c>
      <c r="H15" s="0" t="s">
        <v>498</v>
      </c>
      <c r="I15" s="38" t="s">
        <v>15</v>
      </c>
      <c r="J15" s="0" t="s">
        <v>15</v>
      </c>
      <c r="K15" s="0" t="s">
        <v>21</v>
      </c>
      <c r="L15" s="0" t="n">
        <v>0</v>
      </c>
      <c r="M15" s="0" t="n">
        <v>99</v>
      </c>
      <c r="N15" s="0" t="n">
        <v>1</v>
      </c>
      <c r="O15" s="0" t="n">
        <v>0</v>
      </c>
      <c r="P15" s="0" t="s">
        <v>496</v>
      </c>
      <c r="Q15" s="0" t="n">
        <v>2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499</v>
      </c>
      <c r="E16" s="0" t="s">
        <v>500</v>
      </c>
      <c r="F16" s="0" t="s">
        <v>501</v>
      </c>
      <c r="G16" s="0" t="s">
        <v>502</v>
      </c>
      <c r="H16" s="0" t="s">
        <v>503</v>
      </c>
      <c r="I16" s="38" t="s">
        <v>21</v>
      </c>
      <c r="J16" s="0" t="s">
        <v>5</v>
      </c>
      <c r="K16" s="0" t="s">
        <v>21</v>
      </c>
      <c r="L16" s="0" t="n">
        <v>0</v>
      </c>
      <c r="M16" s="0" t="n">
        <v>0</v>
      </c>
      <c r="N16" s="0" t="n">
        <v>2</v>
      </c>
      <c r="O16" s="0" t="n">
        <v>98</v>
      </c>
      <c r="P16" s="0" t="s">
        <v>503</v>
      </c>
      <c r="Q16" s="0" t="n">
        <v>0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504</v>
      </c>
      <c r="E17" s="0" t="s">
        <v>505</v>
      </c>
      <c r="F17" s="0" t="s">
        <v>506</v>
      </c>
      <c r="G17" s="0" t="s">
        <v>507</v>
      </c>
      <c r="H17" s="0" t="s">
        <v>508</v>
      </c>
      <c r="I17" s="38" t="s">
        <v>5</v>
      </c>
      <c r="J17" s="0" t="s">
        <v>5</v>
      </c>
      <c r="K17" s="0" t="s">
        <v>21</v>
      </c>
      <c r="L17" s="0" t="n">
        <v>98</v>
      </c>
      <c r="M17" s="0" t="n">
        <v>0</v>
      </c>
      <c r="N17" s="0" t="n">
        <v>2</v>
      </c>
      <c r="O17" s="0" t="n">
        <v>0</v>
      </c>
      <c r="P17" s="0" t="s">
        <v>505</v>
      </c>
      <c r="Q17" s="0" t="n">
        <v>97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509</v>
      </c>
      <c r="E18" s="0" t="s">
        <v>510</v>
      </c>
      <c r="F18" s="0" t="s">
        <v>511</v>
      </c>
      <c r="G18" s="0" t="s">
        <v>512</v>
      </c>
      <c r="H18" s="0" t="s">
        <v>513</v>
      </c>
      <c r="I18" s="38" t="s">
        <v>5</v>
      </c>
      <c r="J18" s="0" t="s">
        <v>5</v>
      </c>
      <c r="K18" s="0" t="s">
        <v>15</v>
      </c>
      <c r="L18" s="0" t="n">
        <v>98</v>
      </c>
      <c r="M18" s="0" t="n">
        <v>2</v>
      </c>
      <c r="N18" s="0" t="n">
        <v>0</v>
      </c>
      <c r="O18" s="0" t="n">
        <v>0</v>
      </c>
      <c r="P18" s="0" t="s">
        <v>510</v>
      </c>
      <c r="Q18" s="0" t="n">
        <v>96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514</v>
      </c>
      <c r="E19" s="0" t="s">
        <v>515</v>
      </c>
      <c r="F19" s="0" t="s">
        <v>516</v>
      </c>
      <c r="G19" s="0" t="s">
        <v>517</v>
      </c>
      <c r="H19" s="0" t="s">
        <v>518</v>
      </c>
      <c r="I19" s="38" t="s">
        <v>18</v>
      </c>
      <c r="J19" s="0" t="s">
        <v>18</v>
      </c>
      <c r="K19" s="0" t="s">
        <v>21</v>
      </c>
      <c r="L19" s="0" t="n">
        <v>0</v>
      </c>
      <c r="M19" s="0" t="n">
        <v>1</v>
      </c>
      <c r="N19" s="0" t="n">
        <v>99</v>
      </c>
      <c r="O19" s="0" t="n">
        <v>0</v>
      </c>
      <c r="P19" s="0" t="s">
        <v>517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n">
        <f aca="false">IF(D20="","",1)</f>
        <v>1</v>
      </c>
      <c r="D20" s="0" t="s">
        <v>519</v>
      </c>
      <c r="E20" s="0" t="s">
        <v>520</v>
      </c>
      <c r="F20" s="0" t="s">
        <v>521</v>
      </c>
      <c r="G20" s="0" t="s">
        <v>522</v>
      </c>
      <c r="H20" s="0" t="s">
        <v>523</v>
      </c>
      <c r="I20" s="38" t="s">
        <v>21</v>
      </c>
      <c r="J20" s="0" t="s">
        <v>18</v>
      </c>
      <c r="K20" s="0" t="s">
        <v>21</v>
      </c>
      <c r="L20" s="0" t="n">
        <v>0</v>
      </c>
      <c r="M20" s="0" t="n">
        <v>0</v>
      </c>
      <c r="N20" s="0" t="n">
        <v>2</v>
      </c>
      <c r="O20" s="0" t="n">
        <v>98</v>
      </c>
      <c r="P20" s="0" t="s">
        <v>524</v>
      </c>
      <c r="R20" s="0" t="n">
        <f aca="false">SUM(L20:O20)</f>
        <v>100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n">
        <f aca="false">IF(D21="","",1)</f>
        <v>1</v>
      </c>
      <c r="D21" s="0" t="s">
        <v>525</v>
      </c>
      <c r="E21" s="0" t="s">
        <v>526</v>
      </c>
      <c r="F21" s="0" t="s">
        <v>527</v>
      </c>
      <c r="G21" s="0" t="s">
        <v>528</v>
      </c>
      <c r="H21" s="0" t="s">
        <v>529</v>
      </c>
      <c r="I21" s="38" t="s">
        <v>15</v>
      </c>
      <c r="J21" s="0" t="s">
        <v>15</v>
      </c>
      <c r="K21" s="0" t="s">
        <v>21</v>
      </c>
      <c r="L21" s="0" t="n">
        <v>1</v>
      </c>
      <c r="M21" s="0" t="n">
        <v>99</v>
      </c>
      <c r="N21" s="0" t="n">
        <v>0</v>
      </c>
      <c r="O21" s="0" t="n">
        <v>0</v>
      </c>
      <c r="P21" s="0" t="s">
        <v>530</v>
      </c>
      <c r="R21" s="0" t="n">
        <f aca="false">SUM(L21:O21)</f>
        <v>100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n">
        <f aca="false">IF(D22="","",1)</f>
        <v>1</v>
      </c>
      <c r="D22" s="0" t="s">
        <v>531</v>
      </c>
      <c r="E22" s="0" t="s">
        <v>310</v>
      </c>
      <c r="F22" s="0" t="s">
        <v>532</v>
      </c>
      <c r="G22" s="0" t="s">
        <v>533</v>
      </c>
      <c r="H22" s="0" t="s">
        <v>534</v>
      </c>
      <c r="I22" s="38" t="s">
        <v>5</v>
      </c>
      <c r="J22" s="0" t="s">
        <v>5</v>
      </c>
      <c r="K22" s="0" t="s">
        <v>15</v>
      </c>
      <c r="L22" s="0" t="n">
        <v>1</v>
      </c>
      <c r="M22" s="0" t="n">
        <v>98</v>
      </c>
      <c r="N22" s="0" t="n">
        <v>1</v>
      </c>
      <c r="O22" s="0" t="n">
        <v>0</v>
      </c>
      <c r="P22" s="0" t="s">
        <v>535</v>
      </c>
      <c r="R22" s="0" t="n">
        <f aca="false">SUM(L22:O22)</f>
        <v>100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n">
        <f aca="false">IF(D23="","",1)</f>
        <v>1</v>
      </c>
      <c r="D23" s="0" t="s">
        <v>536</v>
      </c>
      <c r="E23" s="0" t="s">
        <v>537</v>
      </c>
      <c r="F23" s="0" t="s">
        <v>538</v>
      </c>
      <c r="G23" s="0" t="s">
        <v>539</v>
      </c>
      <c r="H23" s="0" t="s">
        <v>540</v>
      </c>
      <c r="I23" s="38" t="s">
        <v>15</v>
      </c>
      <c r="J23" s="0" t="s">
        <v>15</v>
      </c>
      <c r="K23" s="0" t="s">
        <v>21</v>
      </c>
      <c r="L23" s="0" t="n">
        <v>0</v>
      </c>
      <c r="M23" s="0" t="n">
        <v>100</v>
      </c>
      <c r="N23" s="0" t="n">
        <v>0</v>
      </c>
      <c r="O23" s="0" t="n">
        <v>0</v>
      </c>
      <c r="P23" s="0" t="s">
        <v>541</v>
      </c>
      <c r="R23" s="0" t="n">
        <f aca="false">SUM(L23:O23)</f>
        <v>100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n">
        <f aca="false">IF(D24="","",1)</f>
        <v>1</v>
      </c>
      <c r="D24" s="0" t="s">
        <v>542</v>
      </c>
      <c r="E24" s="0" t="s">
        <v>543</v>
      </c>
      <c r="F24" s="0" t="s">
        <v>544</v>
      </c>
      <c r="G24" s="0" t="s">
        <v>545</v>
      </c>
      <c r="H24" s="0" t="s">
        <v>546</v>
      </c>
      <c r="I24" s="38" t="s">
        <v>5</v>
      </c>
      <c r="J24" s="0" t="s">
        <v>5</v>
      </c>
      <c r="K24" s="0" t="s">
        <v>15</v>
      </c>
      <c r="L24" s="0" t="n">
        <v>94</v>
      </c>
      <c r="M24" s="0" t="n">
        <v>4</v>
      </c>
      <c r="N24" s="0" t="n">
        <v>1</v>
      </c>
      <c r="O24" s="0" t="n">
        <v>1</v>
      </c>
      <c r="P24" s="0" t="s">
        <v>547</v>
      </c>
      <c r="R24" s="0" t="n">
        <f aca="false">SUM(L24:O24)</f>
        <v>100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n">
        <f aca="false">IF(D25="","",1)</f>
        <v>1</v>
      </c>
      <c r="D25" s="0" t="s">
        <v>548</v>
      </c>
      <c r="E25" s="0" t="s">
        <v>549</v>
      </c>
      <c r="F25" s="0" t="s">
        <v>550</v>
      </c>
      <c r="G25" s="0" t="s">
        <v>378</v>
      </c>
      <c r="H25" s="0" t="s">
        <v>551</v>
      </c>
      <c r="I25" s="38" t="s">
        <v>18</v>
      </c>
      <c r="J25" s="0" t="s">
        <v>18</v>
      </c>
      <c r="K25" s="0" t="s">
        <v>21</v>
      </c>
      <c r="L25" s="0" t="n">
        <v>1</v>
      </c>
      <c r="M25" s="0" t="n">
        <v>0</v>
      </c>
      <c r="N25" s="0" t="n">
        <v>98</v>
      </c>
      <c r="O25" s="0" t="n">
        <v>1</v>
      </c>
      <c r="P25" s="0" t="s">
        <v>552</v>
      </c>
      <c r="R25" s="0" t="n">
        <f aca="false">SUM(L25:O25)</f>
        <v>100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n">
        <f aca="false">IF(D26="","",1)</f>
        <v>1</v>
      </c>
      <c r="D26" s="0" t="s">
        <v>553</v>
      </c>
      <c r="E26" s="0" t="s">
        <v>554</v>
      </c>
      <c r="F26" s="0" t="s">
        <v>555</v>
      </c>
      <c r="G26" s="0" t="s">
        <v>556</v>
      </c>
      <c r="H26" s="0" t="s">
        <v>557</v>
      </c>
      <c r="I26" s="38" t="s">
        <v>21</v>
      </c>
      <c r="J26" s="0" t="s">
        <v>5</v>
      </c>
      <c r="K26" s="0" t="s">
        <v>21</v>
      </c>
      <c r="L26" s="0" t="n">
        <v>1</v>
      </c>
      <c r="M26" s="0" t="n">
        <v>0</v>
      </c>
      <c r="N26" s="0" t="n">
        <v>2</v>
      </c>
      <c r="O26" s="0" t="n">
        <v>97</v>
      </c>
      <c r="P26" s="0" t="s">
        <v>557</v>
      </c>
      <c r="R26" s="0" t="n">
        <f aca="false">SUM(L26:O26)</f>
        <v>100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n">
        <f aca="false">IF(D27="","",1)</f>
        <v>1</v>
      </c>
      <c r="D27" s="0" t="s">
        <v>558</v>
      </c>
      <c r="E27" s="0" t="s">
        <v>559</v>
      </c>
      <c r="F27" s="0" t="s">
        <v>560</v>
      </c>
      <c r="G27" s="0" t="s">
        <v>561</v>
      </c>
      <c r="H27" s="0" t="s">
        <v>562</v>
      </c>
      <c r="I27" s="38" t="s">
        <v>15</v>
      </c>
      <c r="J27" s="0" t="s">
        <v>15</v>
      </c>
      <c r="K27" s="0" t="s">
        <v>21</v>
      </c>
      <c r="L27" s="0" t="n">
        <v>1</v>
      </c>
      <c r="M27" s="0" t="n">
        <v>94</v>
      </c>
      <c r="N27" s="0" t="n">
        <v>3</v>
      </c>
      <c r="O27" s="0" t="n">
        <v>2</v>
      </c>
      <c r="P27" s="0" t="s">
        <v>563</v>
      </c>
      <c r="R27" s="0" t="n">
        <f aca="false">SUM(L27:O27)</f>
        <v>100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n">
        <f aca="false">IF(D28="","",1)</f>
        <v>1</v>
      </c>
      <c r="D28" s="0" t="s">
        <v>564</v>
      </c>
      <c r="E28" s="0" t="s">
        <v>565</v>
      </c>
      <c r="F28" s="0" t="s">
        <v>566</v>
      </c>
      <c r="G28" s="0" t="s">
        <v>567</v>
      </c>
      <c r="H28" s="0" t="s">
        <v>297</v>
      </c>
      <c r="I28" s="38" t="s">
        <v>15</v>
      </c>
      <c r="J28" s="0" t="s">
        <v>5</v>
      </c>
      <c r="K28" s="0" t="s">
        <v>15</v>
      </c>
      <c r="L28" s="0" t="n">
        <v>8</v>
      </c>
      <c r="M28" s="0" t="n">
        <v>92</v>
      </c>
      <c r="N28" s="0" t="n">
        <v>0</v>
      </c>
      <c r="O28" s="0" t="n">
        <v>0</v>
      </c>
      <c r="P28" s="0" t="s">
        <v>568</v>
      </c>
      <c r="R28" s="0" t="n">
        <f aca="false">SUM(L28:O28)</f>
        <v>100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n">
        <f aca="false">IF(D29="","",1)</f>
        <v>1</v>
      </c>
      <c r="D29" s="0" t="s">
        <v>569</v>
      </c>
      <c r="E29" s="0" t="s">
        <v>570</v>
      </c>
      <c r="F29" s="0" t="s">
        <v>571</v>
      </c>
      <c r="G29" s="0" t="s">
        <v>572</v>
      </c>
      <c r="H29" s="0" t="s">
        <v>573</v>
      </c>
      <c r="I29" s="38" t="s">
        <v>18</v>
      </c>
      <c r="J29" s="0" t="s">
        <v>5</v>
      </c>
      <c r="K29" s="0" t="s">
        <v>18</v>
      </c>
      <c r="L29" s="0" t="n">
        <v>2</v>
      </c>
      <c r="M29" s="0" t="n">
        <v>2</v>
      </c>
      <c r="N29" s="0" t="n">
        <v>95</v>
      </c>
      <c r="O29" s="0" t="n">
        <v>1</v>
      </c>
      <c r="P29" s="0" t="s">
        <v>574</v>
      </c>
      <c r="R29" s="0" t="n">
        <f aca="false">SUM(L29:O29)</f>
        <v>100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n">
        <f aca="false">IF(D30="","",1)</f>
        <v>1</v>
      </c>
      <c r="D30" s="0" t="s">
        <v>575</v>
      </c>
      <c r="E30" s="0" t="s">
        <v>576</v>
      </c>
      <c r="F30" s="0" t="s">
        <v>577</v>
      </c>
      <c r="G30" s="0" t="s">
        <v>578</v>
      </c>
      <c r="H30" s="0" t="s">
        <v>579</v>
      </c>
      <c r="I30" s="38" t="s">
        <v>5</v>
      </c>
      <c r="J30" s="0" t="s">
        <v>5</v>
      </c>
      <c r="K30" s="0" t="s">
        <v>15</v>
      </c>
      <c r="L30" s="0" t="n">
        <v>79</v>
      </c>
      <c r="M30" s="0" t="n">
        <v>0</v>
      </c>
      <c r="N30" s="0" t="n">
        <v>20</v>
      </c>
      <c r="O30" s="0" t="n">
        <v>1</v>
      </c>
      <c r="P30" s="0" t="s">
        <v>580</v>
      </c>
      <c r="R30" s="0" t="n">
        <f aca="false">SUM(L30:O30)</f>
        <v>100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n">
        <f aca="false">IF(D31="","",1)</f>
        <v>1</v>
      </c>
      <c r="D31" s="0" t="s">
        <v>581</v>
      </c>
      <c r="E31" s="0" t="s">
        <v>582</v>
      </c>
      <c r="F31" s="0" t="s">
        <v>583</v>
      </c>
      <c r="G31" s="0" t="s">
        <v>457</v>
      </c>
      <c r="H31" s="0" t="s">
        <v>584</v>
      </c>
      <c r="I31" s="38" t="s">
        <v>5</v>
      </c>
      <c r="J31" s="0" t="s">
        <v>5</v>
      </c>
      <c r="K31" s="0" t="s">
        <v>15</v>
      </c>
      <c r="L31" s="0" t="n">
        <v>98</v>
      </c>
      <c r="M31" s="0" t="n">
        <v>2</v>
      </c>
      <c r="N31" s="0" t="n">
        <v>0</v>
      </c>
      <c r="O31" s="0" t="n">
        <v>0</v>
      </c>
      <c r="P31" s="0" t="s">
        <v>585</v>
      </c>
      <c r="R31" s="0" t="n">
        <f aca="false">SUM(L31:O31)</f>
        <v>100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n">
        <f aca="false">IF(D32="","",1)</f>
        <v>1</v>
      </c>
      <c r="D32" s="0" t="s">
        <v>586</v>
      </c>
      <c r="E32" s="0" t="s">
        <v>587</v>
      </c>
      <c r="F32" s="0" t="s">
        <v>588</v>
      </c>
      <c r="G32" s="0" t="s">
        <v>589</v>
      </c>
      <c r="H32" s="0" t="s">
        <v>590</v>
      </c>
      <c r="I32" s="38" t="s">
        <v>15</v>
      </c>
      <c r="J32" s="0" t="s">
        <v>5</v>
      </c>
      <c r="K32" s="0" t="s">
        <v>15</v>
      </c>
      <c r="L32" s="0" t="n">
        <v>2</v>
      </c>
      <c r="M32" s="0" t="n">
        <v>96</v>
      </c>
      <c r="N32" s="0" t="n">
        <v>2</v>
      </c>
      <c r="O32" s="0" t="n">
        <v>0</v>
      </c>
      <c r="P32" s="0" t="s">
        <v>591</v>
      </c>
      <c r="R32" s="0" t="n">
        <f aca="false">SUM(L32:O32)</f>
        <v>100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n">
        <f aca="false">IF(D33="","",1)</f>
        <v>1</v>
      </c>
      <c r="D33" s="0" t="s">
        <v>592</v>
      </c>
      <c r="E33" s="0" t="s">
        <v>593</v>
      </c>
      <c r="F33" s="0" t="s">
        <v>594</v>
      </c>
      <c r="G33" s="0" t="s">
        <v>529</v>
      </c>
      <c r="H33" s="0" t="s">
        <v>595</v>
      </c>
      <c r="I33" s="38" t="s">
        <v>5</v>
      </c>
      <c r="J33" s="0" t="s">
        <v>5</v>
      </c>
      <c r="K33" s="0" t="s">
        <v>21</v>
      </c>
      <c r="L33" s="0" t="n">
        <v>100</v>
      </c>
      <c r="M33" s="0" t="n">
        <v>0</v>
      </c>
      <c r="N33" s="0" t="n">
        <v>0</v>
      </c>
      <c r="O33" s="0" t="n">
        <v>0</v>
      </c>
      <c r="P33" s="0" t="s">
        <v>596</v>
      </c>
      <c r="R33" s="0" t="n">
        <f aca="false">SUM(L33:O33)</f>
        <v>100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n">
        <f aca="false">IF(D34="","",1)</f>
        <v>1</v>
      </c>
      <c r="D34" s="0" t="s">
        <v>597</v>
      </c>
      <c r="E34" s="0" t="s">
        <v>598</v>
      </c>
      <c r="F34" s="0" t="s">
        <v>599</v>
      </c>
      <c r="G34" s="0" t="s">
        <v>600</v>
      </c>
      <c r="H34" s="0" t="s">
        <v>601</v>
      </c>
      <c r="I34" s="38" t="s">
        <v>15</v>
      </c>
      <c r="J34" s="0" t="s">
        <v>5</v>
      </c>
      <c r="K34" s="0" t="s">
        <v>15</v>
      </c>
      <c r="L34" s="0" t="n">
        <v>1</v>
      </c>
      <c r="M34" s="0" t="n">
        <v>99</v>
      </c>
      <c r="N34" s="0" t="n">
        <v>0</v>
      </c>
      <c r="O34" s="0" t="n">
        <v>0</v>
      </c>
      <c r="P34" s="0" t="s">
        <v>602</v>
      </c>
      <c r="R34" s="0" t="n">
        <f aca="false">SUM(L34:O34)</f>
        <v>100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n">
        <f aca="false">IF(D35="","",1)</f>
        <v>1</v>
      </c>
      <c r="D35" s="0" t="s">
        <v>603</v>
      </c>
      <c r="E35" s="0" t="s">
        <v>604</v>
      </c>
      <c r="F35" s="0" t="s">
        <v>605</v>
      </c>
      <c r="G35" s="0" t="s">
        <v>606</v>
      </c>
      <c r="H35" s="0" t="s">
        <v>607</v>
      </c>
      <c r="I35" s="38" t="s">
        <v>21</v>
      </c>
      <c r="J35" s="0" t="s">
        <v>5</v>
      </c>
      <c r="K35" s="0" t="s">
        <v>21</v>
      </c>
      <c r="L35" s="0" t="n">
        <v>1</v>
      </c>
      <c r="M35" s="0" t="n">
        <v>0</v>
      </c>
      <c r="N35" s="0" t="n">
        <v>1</v>
      </c>
      <c r="O35" s="0" t="n">
        <v>98</v>
      </c>
      <c r="P35" s="0" t="s">
        <v>608</v>
      </c>
      <c r="R35" s="0" t="n">
        <f aca="false">SUM(L35:O35)</f>
        <v>100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n">
        <f aca="false">IF(D36="","",1)</f>
        <v>1</v>
      </c>
      <c r="D36" s="0" t="s">
        <v>609</v>
      </c>
      <c r="E36" s="0" t="s">
        <v>610</v>
      </c>
      <c r="F36" s="0" t="s">
        <v>611</v>
      </c>
      <c r="G36" s="0" t="s">
        <v>612</v>
      </c>
      <c r="H36" s="0" t="s">
        <v>613</v>
      </c>
      <c r="I36" s="38" t="s">
        <v>5</v>
      </c>
      <c r="J36" s="0" t="s">
        <v>15</v>
      </c>
      <c r="K36" s="0" t="s">
        <v>18</v>
      </c>
      <c r="L36" s="0" t="n">
        <v>96</v>
      </c>
      <c r="M36" s="0" t="n">
        <v>3</v>
      </c>
      <c r="N36" s="0" t="n">
        <v>0</v>
      </c>
      <c r="O36" s="0" t="n">
        <v>1</v>
      </c>
      <c r="P36" s="0" t="s">
        <v>614</v>
      </c>
      <c r="R36" s="0" t="n">
        <f aca="false">SUM(L36:O36)</f>
        <v>100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n">
        <f aca="false">IF(D37="","",1)</f>
        <v>1</v>
      </c>
      <c r="D37" s="0" t="s">
        <v>615</v>
      </c>
      <c r="E37" s="0" t="n">
        <v>100</v>
      </c>
      <c r="F37" s="0" t="n">
        <v>50</v>
      </c>
      <c r="G37" s="0" t="n">
        <v>33</v>
      </c>
      <c r="H37" s="0" t="n">
        <v>70</v>
      </c>
      <c r="I37" s="38" t="s">
        <v>15</v>
      </c>
      <c r="J37" s="0" t="s">
        <v>15</v>
      </c>
      <c r="K37" s="0" t="s">
        <v>21</v>
      </c>
      <c r="L37" s="0" t="n">
        <v>0</v>
      </c>
      <c r="M37" s="0" t="n">
        <v>99</v>
      </c>
      <c r="N37" s="0" t="n">
        <v>1</v>
      </c>
      <c r="O37" s="0" t="n">
        <v>0</v>
      </c>
      <c r="P37" s="0" t="s">
        <v>616</v>
      </c>
      <c r="R37" s="0" t="n">
        <f aca="false">SUM(L37:O37)</f>
        <v>100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n">
        <f aca="false">IF(D38="","",1)</f>
        <v>1</v>
      </c>
      <c r="D38" s="0" t="s">
        <v>617</v>
      </c>
      <c r="E38" s="0" t="s">
        <v>618</v>
      </c>
      <c r="F38" s="0" t="s">
        <v>619</v>
      </c>
      <c r="G38" s="0" t="s">
        <v>620</v>
      </c>
      <c r="H38" s="0" t="s">
        <v>621</v>
      </c>
      <c r="I38" s="38" t="s">
        <v>21</v>
      </c>
      <c r="J38" s="0" t="s">
        <v>18</v>
      </c>
      <c r="K38" s="0" t="s">
        <v>21</v>
      </c>
      <c r="L38" s="0" t="n">
        <v>1</v>
      </c>
      <c r="M38" s="0" t="n">
        <v>0</v>
      </c>
      <c r="N38" s="0" t="n">
        <v>97</v>
      </c>
      <c r="O38" s="0" t="n">
        <v>2</v>
      </c>
      <c r="P38" s="0" t="s">
        <v>622</v>
      </c>
      <c r="R38" s="0" t="n">
        <f aca="false">SUM(L38:O38)</f>
        <v>100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n">
        <f aca="false">IF(D39="","",1)</f>
        <v>1</v>
      </c>
      <c r="D39" s="0" t="s">
        <v>623</v>
      </c>
      <c r="E39" s="0" t="n">
        <v>8</v>
      </c>
      <c r="F39" s="0" t="n">
        <v>10</v>
      </c>
      <c r="G39" s="0" t="n">
        <v>12</v>
      </c>
      <c r="H39" s="0" t="n">
        <v>14</v>
      </c>
      <c r="I39" s="38" t="s">
        <v>15</v>
      </c>
      <c r="J39" s="0" t="s">
        <v>15</v>
      </c>
      <c r="K39" s="0" t="s">
        <v>18</v>
      </c>
      <c r="L39" s="0" t="n">
        <v>0</v>
      </c>
      <c r="M39" s="0" t="n">
        <v>99</v>
      </c>
      <c r="N39" s="0" t="n">
        <v>1</v>
      </c>
      <c r="O39" s="0" t="n">
        <v>0</v>
      </c>
      <c r="P39" s="0" t="s">
        <v>624</v>
      </c>
      <c r="R39" s="0" t="n">
        <f aca="false">SUM(L39:O39)</f>
        <v>100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n">
        <f aca="false">IF(D40="","",1)</f>
        <v>1</v>
      </c>
      <c r="D40" s="0" t="s">
        <v>625</v>
      </c>
      <c r="E40" s="0" t="s">
        <v>626</v>
      </c>
      <c r="F40" s="0" t="s">
        <v>627</v>
      </c>
      <c r="G40" s="0" t="s">
        <v>331</v>
      </c>
      <c r="H40" s="0" t="s">
        <v>628</v>
      </c>
      <c r="I40" s="38" t="s">
        <v>18</v>
      </c>
      <c r="J40" s="0" t="s">
        <v>18</v>
      </c>
      <c r="K40" s="0" t="s">
        <v>21</v>
      </c>
      <c r="L40" s="0" t="n">
        <v>1</v>
      </c>
      <c r="M40" s="0" t="n">
        <v>0</v>
      </c>
      <c r="N40" s="0" t="n">
        <v>98</v>
      </c>
      <c r="O40" s="0" t="n">
        <v>1</v>
      </c>
      <c r="P40" s="0" t="s">
        <v>629</v>
      </c>
      <c r="R40" s="0" t="n">
        <f aca="false">SUM(L40:O40)</f>
        <v>100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n">
        <f aca="false">IF(D41="","",1)</f>
        <v>1</v>
      </c>
      <c r="D41" s="0" t="s">
        <v>630</v>
      </c>
      <c r="E41" s="0" t="s">
        <v>631</v>
      </c>
      <c r="F41" s="0" t="s">
        <v>632</v>
      </c>
      <c r="G41" s="0" t="s">
        <v>633</v>
      </c>
      <c r="H41" s="0" t="s">
        <v>634</v>
      </c>
      <c r="I41" s="38" t="s">
        <v>15</v>
      </c>
      <c r="J41" s="0" t="s">
        <v>15</v>
      </c>
      <c r="K41" s="0" t="s">
        <v>18</v>
      </c>
      <c r="L41" s="0" t="n">
        <v>0</v>
      </c>
      <c r="M41" s="0" t="n">
        <v>99</v>
      </c>
      <c r="N41" s="0" t="n">
        <v>1</v>
      </c>
      <c r="O41" s="0" t="n">
        <v>0</v>
      </c>
      <c r="P41" s="0" t="s">
        <v>635</v>
      </c>
      <c r="R41" s="0" t="n">
        <f aca="false">SUM(L41:O41)</f>
        <v>100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n">
        <f aca="false">IF(D42="","",1)</f>
        <v>1</v>
      </c>
      <c r="D42" s="0" t="s">
        <v>100</v>
      </c>
      <c r="E42" s="0" t="s">
        <v>101</v>
      </c>
      <c r="F42" s="0" t="s">
        <v>102</v>
      </c>
      <c r="G42" s="0" t="s">
        <v>103</v>
      </c>
      <c r="H42" s="0" t="s">
        <v>104</v>
      </c>
      <c r="I42" s="38" t="s">
        <v>21</v>
      </c>
      <c r="J42" s="0" t="s">
        <v>18</v>
      </c>
      <c r="K42" s="0" t="s">
        <v>21</v>
      </c>
      <c r="L42" s="0" t="n">
        <v>1</v>
      </c>
      <c r="M42" s="0" t="n">
        <v>2</v>
      </c>
      <c r="N42" s="0" t="n">
        <v>16</v>
      </c>
      <c r="O42" s="0" t="n">
        <v>81</v>
      </c>
      <c r="P42" s="0" t="s">
        <v>105</v>
      </c>
      <c r="R42" s="0" t="n">
        <f aca="false">SUM(L42:O42)</f>
        <v>100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n">
        <f aca="false">IF(D43="","",1)</f>
        <v>1</v>
      </c>
      <c r="D43" s="0" t="s">
        <v>636</v>
      </c>
      <c r="E43" s="0" t="s">
        <v>637</v>
      </c>
      <c r="F43" s="0" t="s">
        <v>638</v>
      </c>
      <c r="G43" s="0" t="s">
        <v>639</v>
      </c>
      <c r="H43" s="0" t="s">
        <v>640</v>
      </c>
      <c r="I43" s="38" t="s">
        <v>18</v>
      </c>
      <c r="J43" s="0" t="s">
        <v>18</v>
      </c>
      <c r="K43" s="0" t="s">
        <v>21</v>
      </c>
      <c r="L43" s="0" t="n">
        <v>0</v>
      </c>
      <c r="M43" s="0" t="n">
        <v>0</v>
      </c>
      <c r="N43" s="0" t="n">
        <v>98</v>
      </c>
      <c r="O43" s="0" t="n">
        <v>2</v>
      </c>
      <c r="P43" s="0" t="s">
        <v>641</v>
      </c>
      <c r="R43" s="0" t="n">
        <f aca="false">SUM(L43:O43)</f>
        <v>100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n">
        <f aca="false">IF(D44="","",1)</f>
        <v>1</v>
      </c>
      <c r="D44" s="0" t="s">
        <v>642</v>
      </c>
      <c r="E44" s="0" t="s">
        <v>643</v>
      </c>
      <c r="F44" s="0" t="s">
        <v>644</v>
      </c>
      <c r="G44" s="0" t="s">
        <v>645</v>
      </c>
      <c r="H44" s="0" t="s">
        <v>646</v>
      </c>
      <c r="I44" s="38" t="s">
        <v>18</v>
      </c>
      <c r="J44" s="0" t="s">
        <v>15</v>
      </c>
      <c r="K44" s="0" t="s">
        <v>18</v>
      </c>
      <c r="L44" s="0" t="n">
        <v>0</v>
      </c>
      <c r="M44" s="0" t="n">
        <v>1</v>
      </c>
      <c r="N44" s="0" t="n">
        <v>99</v>
      </c>
      <c r="O44" s="0" t="n">
        <v>0</v>
      </c>
      <c r="P44" s="0" t="s">
        <v>647</v>
      </c>
      <c r="R44" s="0" t="n">
        <f aca="false">SUM(L44:O44)</f>
        <v>100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n">
        <f aca="false">IF(D45="","",1)</f>
        <v>1</v>
      </c>
      <c r="D45" s="0" t="s">
        <v>648</v>
      </c>
      <c r="E45" s="0" t="s">
        <v>649</v>
      </c>
      <c r="F45" s="0" t="s">
        <v>650</v>
      </c>
      <c r="G45" s="0" t="s">
        <v>651</v>
      </c>
      <c r="H45" s="0" t="s">
        <v>652</v>
      </c>
      <c r="I45" s="38" t="s">
        <v>5</v>
      </c>
      <c r="J45" s="0" t="s">
        <v>5</v>
      </c>
      <c r="K45" s="0" t="s">
        <v>18</v>
      </c>
      <c r="L45" s="0" t="n">
        <v>98</v>
      </c>
      <c r="M45" s="0" t="n">
        <v>1</v>
      </c>
      <c r="N45" s="0" t="n">
        <v>0</v>
      </c>
      <c r="O45" s="0" t="n">
        <v>1</v>
      </c>
      <c r="P45" s="0" t="s">
        <v>653</v>
      </c>
      <c r="R45" s="0" t="n">
        <f aca="false">SUM(L45:O45)</f>
        <v>100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n">
        <f aca="false">IF(D46="","",1)</f>
        <v>1</v>
      </c>
      <c r="D46" s="0" t="s">
        <v>654</v>
      </c>
      <c r="E46" s="0" t="s">
        <v>655</v>
      </c>
      <c r="F46" s="0" t="s">
        <v>656</v>
      </c>
      <c r="G46" s="0" t="s">
        <v>657</v>
      </c>
      <c r="H46" s="0" t="s">
        <v>658</v>
      </c>
      <c r="I46" s="38" t="s">
        <v>5</v>
      </c>
      <c r="J46" s="0" t="s">
        <v>5</v>
      </c>
      <c r="K46" s="0" t="s">
        <v>15</v>
      </c>
      <c r="L46" s="0" t="n">
        <v>100</v>
      </c>
      <c r="M46" s="0" t="n">
        <v>0</v>
      </c>
      <c r="N46" s="0" t="n">
        <v>0</v>
      </c>
      <c r="O46" s="0" t="n">
        <v>0</v>
      </c>
      <c r="P46" s="0" t="s">
        <v>659</v>
      </c>
      <c r="R46" s="0" t="n">
        <f aca="false">SUM(L46:O46)</f>
        <v>100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n">
        <f aca="false">IF(D47="","",1)</f>
        <v>1</v>
      </c>
      <c r="D47" s="0" t="s">
        <v>660</v>
      </c>
      <c r="E47" s="0" t="s">
        <v>661</v>
      </c>
      <c r="F47" s="0" t="s">
        <v>662</v>
      </c>
      <c r="G47" s="0" t="s">
        <v>663</v>
      </c>
      <c r="H47" s="0" t="s">
        <v>664</v>
      </c>
      <c r="I47" s="38" t="s">
        <v>21</v>
      </c>
      <c r="J47" s="0" t="s">
        <v>18</v>
      </c>
      <c r="K47" s="0" t="s">
        <v>21</v>
      </c>
      <c r="L47" s="0" t="n">
        <v>1</v>
      </c>
      <c r="M47" s="0" t="n">
        <v>0</v>
      </c>
      <c r="N47" s="0" t="n">
        <v>2</v>
      </c>
      <c r="O47" s="0" t="n">
        <v>97</v>
      </c>
      <c r="P47" s="0" t="s">
        <v>665</v>
      </c>
      <c r="R47" s="0" t="n">
        <f aca="false">SUM(L47:O47)</f>
        <v>100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n">
        <f aca="false">IF(D48="","",1)</f>
        <v>1</v>
      </c>
      <c r="D48" s="0" t="s">
        <v>666</v>
      </c>
      <c r="E48" s="0" t="s">
        <v>667</v>
      </c>
      <c r="F48" s="0" t="s">
        <v>668</v>
      </c>
      <c r="G48" s="0" t="s">
        <v>669</v>
      </c>
      <c r="H48" s="0" t="s">
        <v>670</v>
      </c>
      <c r="I48" s="38" t="s">
        <v>5</v>
      </c>
      <c r="J48" s="0" t="s">
        <v>5</v>
      </c>
      <c r="K48" s="0" t="s">
        <v>15</v>
      </c>
      <c r="L48" s="0" t="n">
        <v>100</v>
      </c>
      <c r="M48" s="0" t="n">
        <v>0</v>
      </c>
      <c r="N48" s="0" t="n">
        <v>0</v>
      </c>
      <c r="O48" s="0" t="n">
        <v>0</v>
      </c>
      <c r="P48" s="0" t="s">
        <v>671</v>
      </c>
      <c r="R48" s="0" t="n">
        <f aca="false">SUM(L48:O48)</f>
        <v>100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n">
        <f aca="false">IF(D49="","",1)</f>
        <v>1</v>
      </c>
      <c r="D49" s="0" t="s">
        <v>672</v>
      </c>
      <c r="E49" s="0" t="s">
        <v>673</v>
      </c>
      <c r="F49" s="0" t="s">
        <v>674</v>
      </c>
      <c r="G49" s="0" t="s">
        <v>675</v>
      </c>
      <c r="H49" s="0" t="s">
        <v>676</v>
      </c>
      <c r="I49" s="38" t="s">
        <v>15</v>
      </c>
      <c r="J49" s="0" t="s">
        <v>5</v>
      </c>
      <c r="K49" s="0" t="s">
        <v>15</v>
      </c>
      <c r="L49" s="0" t="n">
        <v>2</v>
      </c>
      <c r="M49" s="0" t="n">
        <v>97</v>
      </c>
      <c r="N49" s="0" t="n">
        <v>1</v>
      </c>
      <c r="O49" s="0" t="n">
        <v>0</v>
      </c>
      <c r="P49" s="0" t="s">
        <v>677</v>
      </c>
      <c r="R49" s="0" t="n">
        <f aca="false">SUM(L49:O49)</f>
        <v>100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n">
        <f aca="false">IF(D50="","",1)</f>
        <v>1</v>
      </c>
      <c r="D50" s="0" t="s">
        <v>678</v>
      </c>
      <c r="E50" s="0" t="s">
        <v>679</v>
      </c>
      <c r="F50" s="0" t="s">
        <v>680</v>
      </c>
      <c r="G50" s="0" t="s">
        <v>681</v>
      </c>
      <c r="H50" s="0" t="s">
        <v>682</v>
      </c>
      <c r="I50" s="38" t="s">
        <v>15</v>
      </c>
      <c r="J50" s="0" t="s">
        <v>5</v>
      </c>
      <c r="K50" s="0" t="s">
        <v>15</v>
      </c>
      <c r="L50" s="0" t="n">
        <v>0</v>
      </c>
      <c r="M50" s="0" t="n">
        <v>100</v>
      </c>
      <c r="N50" s="0" t="n">
        <v>0</v>
      </c>
      <c r="O50" s="0" t="n">
        <v>0</v>
      </c>
      <c r="P50" s="0" t="s">
        <v>683</v>
      </c>
      <c r="R50" s="0" t="n">
        <f aca="false">SUM(L50:O50)</f>
        <v>100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n">
        <f aca="false">IF(D51="","",1)</f>
        <v>1</v>
      </c>
      <c r="D51" s="0" t="s">
        <v>684</v>
      </c>
      <c r="E51" s="0" t="s">
        <v>685</v>
      </c>
      <c r="F51" s="0" t="s">
        <v>645</v>
      </c>
      <c r="G51" s="0" t="s">
        <v>686</v>
      </c>
      <c r="H51" s="0" t="s">
        <v>687</v>
      </c>
      <c r="I51" s="38" t="s">
        <v>15</v>
      </c>
      <c r="J51" s="0" t="s">
        <v>15</v>
      </c>
      <c r="K51" s="0" t="s">
        <v>21</v>
      </c>
      <c r="L51" s="0" t="n">
        <v>0</v>
      </c>
      <c r="M51" s="0" t="n">
        <v>99</v>
      </c>
      <c r="N51" s="0" t="n">
        <v>0</v>
      </c>
      <c r="O51" s="0" t="n">
        <v>1</v>
      </c>
      <c r="P51" s="0" t="s">
        <v>688</v>
      </c>
      <c r="R51" s="0" t="n">
        <f aca="false">SUM(L51:O51)</f>
        <v>100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n">
        <f aca="false">IF(D52="","",1)</f>
        <v>1</v>
      </c>
      <c r="D52" s="0" t="s">
        <v>525</v>
      </c>
      <c r="E52" s="0" t="s">
        <v>689</v>
      </c>
      <c r="F52" s="0" t="s">
        <v>527</v>
      </c>
      <c r="G52" s="0" t="s">
        <v>690</v>
      </c>
      <c r="H52" s="0" t="s">
        <v>529</v>
      </c>
      <c r="I52" s="38" t="s">
        <v>15</v>
      </c>
      <c r="J52" s="0" t="s">
        <v>15</v>
      </c>
      <c r="K52" s="0" t="s">
        <v>18</v>
      </c>
      <c r="L52" s="0" t="n">
        <v>1</v>
      </c>
      <c r="M52" s="0" t="n">
        <v>98</v>
      </c>
      <c r="N52" s="0" t="n">
        <v>1</v>
      </c>
      <c r="O52" s="0" t="n">
        <v>0</v>
      </c>
      <c r="P52" s="0" t="s">
        <v>691</v>
      </c>
      <c r="R52" s="0" t="n">
        <f aca="false">SUM(L52:O52)</f>
        <v>100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27.9774949994653</v>
      </c>
      <c r="E102" s="0" t="n">
        <f aca="false">IF(D102&lt;1.001,1,IF(D102&lt;2.001,2,IF(D102&lt;3.001,3,IF(D102&lt;4.001,4,IF(D102&lt;5.001,5,IF(D102&lt;6.001,6,IF(D102&lt;7.001,7,IF(D102&lt;8.001,8,(F102)))))))))</f>
        <v>28</v>
      </c>
      <c r="F102" s="0" t="n">
        <f aca="false">IF(D102&lt;9.001,9,IF(D102&lt;10.001,10,IF(D102&lt;11.001,11,IF(D102&lt;12.001,12,IF(D102&lt;13.001,13,IF(D102&lt;14.001,14,IF(D102&lt;15.001,15,(G102))))))))</f>
        <v>28</v>
      </c>
      <c r="G102" s="0" t="n">
        <f aca="false">IF(D102&lt;16.001,16,IF(D102&lt;17.001,17,IF(D102&lt;18.001,18,IF(D102&lt;19.001,19,IF(D102&lt;20.001,20,IF(D102&lt;21.001,21,IF(D102&lt;22.001,22,(H102))))))))</f>
        <v>28</v>
      </c>
      <c r="H102" s="0" t="n">
        <f aca="false">IF(D102&lt;23.001,23,IF(D102&lt;24.001,24,IF(D102&lt;25.001,25,IF(D102&lt;26.001,26,IF(D102&lt;27.001,27,IF(D102&lt;28.001,28,IF(D102&lt;29.001,29,(I102))))))))</f>
        <v>28</v>
      </c>
      <c r="I102" s="38" t="n">
        <f aca="false">IF(D102&lt;30.001,30,IF(D102&lt;31.001,31,IF(D102&lt;32.001,32,IF(D102&lt;33.001,33,IF(D102&lt;34.001,34,IF(D102&lt;35.001,35,IF(D102&lt;36.001,36,(J102))))))))</f>
        <v>30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On which type of boat would you typically find a periscope</v>
      </c>
      <c r="E104" s="0" t="str">
        <f aca="false">IF($E$102=$A$2,(E2),IF($E$102=$A$3,(E3),IF($E$102=$A$4,(E4),IF($E$102=$A$5,(E5),IF($E$102=$A$6,(E6),IF($E$102=$A$7,(E7),IF($E$102=$A$8,(E8),IF($E$102=$A$9,(E9),(E105)))))))))</f>
        <v>Yatch</v>
      </c>
      <c r="F104" s="0" t="str">
        <f aca="false">IF($E$102=$A$2,(F2),IF($E$102=$A$3,(F3),IF($E$102=$A$4,(F4),IF($E$102=$A$5,(F5),IF($E$102=$A$6,(F6),IF($E$102=$A$7,(F7),IF($E$102=$A$8,(F8),IF($E$102=$A$9,(F9),(F105)))))))))</f>
        <v>Gondola </v>
      </c>
      <c r="G104" s="0" t="str">
        <f aca="false">IF($E$102=$A$2,(G2),IF($E$102=$A$3,(G3),IF($E$102=$A$4,(G4),IF($E$102=$A$5,(G5),IF($E$102=$A$6,(G6),IF($E$102=$A$7,(G7),IF($E$102=$A$8,(G8),IF($E$102=$A$9,(G9),(G105)))))))))</f>
        <v>Submarine</v>
      </c>
      <c r="H104" s="0" t="str">
        <f aca="false">IF($E$102=$A$2,(H2),IF($E$102=$A$3,(H3),IF($E$102=$A$4,(H4),IF($E$102=$A$5,(H5),IF($E$102=$A$6,(H6),IF($E$102=$A$7,(H7),IF($E$102=$A$8,(H8),IF($E$102=$A$9,(H9),(H105)))))))))</f>
        <v>Dinghy</v>
      </c>
      <c r="I104" s="38" t="str">
        <f aca="false">IF($E$102=$A$2,(I2),IF($E$102=$A$3,(I3),IF($E$102=$A$4,(I4),IF($E$102=$A$5,(I5),IF($E$102=$A$6,(I6),IF($E$102=$A$7,(I7),IF($E$102=$A$8,(I8),IF($E$102=$A$9,(I9),(I105)))))))))</f>
        <v>C</v>
      </c>
      <c r="J104" s="0" t="str">
        <f aca="false">IF(I104=E103,(E104),IF(I104=F103,(F104),IF(I104=G103,(G104),IF(I104=H103,(H104)))))</f>
        <v>Submarine</v>
      </c>
      <c r="K104" s="0" t="str">
        <f aca="false">IF($E$102=$A$2,(J2),IF($E$102=$A$3,(J3),IF($E$102=$A$4,(J4),IF($E$102=$A$5,(J5),IF($E$102=$A$6,(J6),IF($E$102=$A$7,(J7),IF($E$102=$A$8,(J8),IF($E$102=$A$9,(J9),(K105)))))))))</f>
        <v>A</v>
      </c>
      <c r="L104" s="0" t="str">
        <f aca="false">IF($E$102=$A$2,(K2),IF($E$102=$A$3,(K3),IF($E$102=$A$4,(K4),IF($E$102=$A$5,(K5),IF($E$102=$A$6,(K6),IF($E$102=$A$7,(K7),IF($E$102=$A$8,(K8),IF($E$102=$A$9,(K9),(L105)))))))))</f>
        <v>C</v>
      </c>
      <c r="M104" s="0" t="n">
        <f aca="false">IF($E$102=$A$2,(L2),IF($E$102=$A$3,(L3),IF($E$102=$A$4,(L4),IF($E$102=$A$5,(L5),IF($E$102=$A$6,(L6),IF($E$102=$A$7,(L7),IF($E$102=$A$8,(L8),IF($E$102=$A$9,(L9),(M105)))))))))</f>
        <v>2</v>
      </c>
      <c r="N104" s="0" t="n">
        <f aca="false">IF($E$102=$A$2,(M2),IF($E$102=$A$3,(M3),IF($E$102=$A$4,(M4),IF($E$102=$A$5,(M5),IF($E$102=$A$6,(M6),IF($E$102=$A$7,(M7),IF($E$102=$A$8,(M8),IF($E$102=$A$9,(M9),(N105)))))))))</f>
        <v>2</v>
      </c>
      <c r="O104" s="0" t="n">
        <f aca="false">IF($E$102=$A$2,(N2),IF($E$102=$A$3,(N3),IF($E$102=$A$4,(N4),IF($E$102=$A$5,(N5),IF($E$102=$A$6,(N6),IF($E$102=$A$7,(N7),IF($E$102=$A$8,(N8),IF($E$102=$A$9,(N9),(O105)))))))))</f>
        <v>95</v>
      </c>
      <c r="P104" s="0" t="n">
        <f aca="false">IF($E$102=$A$2,(O2),IF($E$102=$A$3,(O3),IF($E$102=$A$4,(O4),IF($E$102=$A$5,(O5),IF($E$102=$A$6,(O6),IF($E$102=$A$7,(O7),IF($E$102=$A$8,(O8),IF($E$102=$A$9,(O9),(P105)))))))))</f>
        <v>1</v>
      </c>
      <c r="Q104" s="0" t="str">
        <f aca="false">IF($E$102=$A$2,(P2),IF($E$102=$A$3,(P3),IF($E$102=$A$4,(P4),IF($E$102=$A$5,(P5),IF($E$102=$A$6,(P6),IF($E$102=$A$7,(P7),IF($E$102=$A$8,(P8),IF($E$102=$A$9,(P9),(Q105)))))))))</f>
        <v>It’s a sub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>On which type of boat would you typically find a periscope</v>
      </c>
      <c r="E105" s="0" t="str">
        <f aca="false">IF($E$102=$A$10,(E10),IF($E$102=$A$11,(E11),IF($E$102=$A$12,(E12),IF($E$102=$A$13,(E13),IF($E$102=$A$14,(E14),IF($E$102=$A$15,(E15),IF($E$102=$A$16,(E16),IF($E$102=$A$17,(E17),(E106)))))))))</f>
        <v>Yatch</v>
      </c>
      <c r="F105" s="0" t="str">
        <f aca="false">IF($E$102=$A$10,(F10),IF($E$102=$A$11,(F11),IF($E$102=$A$12,(F12),IF($E$102=$A$13,(F13),IF($E$102=$A$14,(F14),IF($E$102=$A$15,(F15),IF($E$102=$A$16,(F16),IF($E$102=$A$17,(F17),(F106)))))))))</f>
        <v>Gondola </v>
      </c>
      <c r="G105" s="0" t="str">
        <f aca="false">IF($E$102=$A$10,(G10),IF($E$102=$A$11,(G11),IF($E$102=$A$12,(G12),IF($E$102=$A$13,(G13),IF($E$102=$A$14,(G14),IF($E$102=$A$15,(G15),IF($E$102=$A$16,(G16),IF($E$102=$A$17,(G17),(G106)))))))))</f>
        <v>Submarine</v>
      </c>
      <c r="H105" s="0" t="str">
        <f aca="false">IF($E$102=$A$10,(H10),IF($E$102=$A$11,(H11),IF($E$102=$A$12,(H12),IF($E$102=$A$13,(H13),IF($E$102=$A$14,(H14),IF($E$102=$A$15,(H15),IF($E$102=$A$16,(H16),IF($E$102=$A$17,(H17),(H106)))))))))</f>
        <v>Dinghy</v>
      </c>
      <c r="I105" s="38" t="str">
        <f aca="false">IF($E$102=$A$10,(I10),IF($E$102=$A$11,(I11),IF($E$102=$A$12,(I12),IF($E$102=$A$13,(I13),IF($E$102=$A$14,(I14),IF($E$102=$A$15,(I15),IF($E$102=$A$16,(I16),IF($E$102=$A$17,(I17),(I106)))))))))</f>
        <v>C</v>
      </c>
      <c r="K105" s="0" t="str">
        <f aca="false">IF($E$102=$A$10,(J10),IF($E$102=$A$11,(J11),IF($E$102=$A$12,(J12),IF($E$102=$A$13,(J13),IF($E$102=$A$14,(J14),IF($E$102=$A$15,(J15),IF($E$102=$A$16,(J16),IF($E$102=$A$17,(J17),(K106)))))))))</f>
        <v>A</v>
      </c>
      <c r="L105" s="0" t="str">
        <f aca="false">IF($E$102=$A$10,(K10),IF($E$102=$A$11,(K11),IF($E$102=$A$12,(K12),IF($E$102=$A$13,(K13),IF($E$102=$A$14,(K14),IF($E$102=$A$15,(K15),IF($E$102=$A$16,(K16),IF($E$102=$A$17,(K17),(L106)))))))))</f>
        <v>C</v>
      </c>
      <c r="M105" s="0" t="n">
        <f aca="false">IF($E$102=$A$10,(L10),IF($E$102=$A$11,(L11),IF($E$102=$A$12,(L12),IF($E$102=$A$13,(L13),IF($E$102=$A$14,(L14),IF($E$102=$A$15,(L15),IF($E$102=$A$16,(L16),IF($E$102=$A$17,(L17),(M106)))))))))</f>
        <v>2</v>
      </c>
      <c r="N105" s="0" t="n">
        <f aca="false">IF($E$102=$A$10,(M10),IF($E$102=$A$11,(M11),IF($E$102=$A$12,(M12),IF($E$102=$A$13,(M13),IF($E$102=$A$14,(M14),IF($E$102=$A$15,(M15),IF($E$102=$A$16,(M16),IF($E$102=$A$17,(M17),(N106)))))))))</f>
        <v>2</v>
      </c>
      <c r="O105" s="0" t="n">
        <f aca="false">IF($E$102=$A$10,(N10),IF($E$102=$A$11,(N11),IF($E$102=$A$12,(N12),IF($E$102=$A$13,(N13),IF($E$102=$A$14,(N14),IF($E$102=$A$15,(N15),IF($E$102=$A$16,(N16),IF($E$102=$A$17,(N17),(O106)))))))))</f>
        <v>95</v>
      </c>
      <c r="P105" s="0" t="n">
        <f aca="false">IF($E$102=$A$10,(O10),IF($E$102=$A$11,(O11),IF($E$102=$A$12,(O12),IF($E$102=$A$13,(O13),IF($E$102=$A$14,(O14),IF($E$102=$A$15,(O15),IF($E$102=$A$16,(O16),IF($E$102=$A$17,(O17),(P106)))))))))</f>
        <v>1</v>
      </c>
      <c r="Q105" s="0" t="str">
        <f aca="false">IF($E$102=$A$10,(P10),IF($E$102=$A$11,(P11),IF($E$102=$A$12,(P12),IF($E$102=$A$13,(P13),IF($E$102=$A$14,(P14),IF($E$102=$A$15,(P15),IF($E$102=$A$16,(P16),IF($E$102=$A$17,(P17),(Q106)))))))))</f>
        <v>It’s a sub</v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>On which type of boat would you typically find a periscope</v>
      </c>
      <c r="E106" s="0" t="str">
        <f aca="false">IF($E$102=$A$18,(E18),IF($E$102=$A$19,(E19),IF($E$102=$A$20,(E20),IF($E$102=$A$21,(E21),IF($E$102=$A$22,(E22),IF($E$102=$A$23,(E23),IF($E$102=$A$24,(E24),IF($E$102=$A$25,(E25),(E107)))))))))</f>
        <v>Yatch</v>
      </c>
      <c r="F106" s="0" t="str">
        <f aca="false">IF($E$102=$A$18,(F18),IF($E$102=$A$19,(F19),IF($E$102=$A$20,(F20),IF($E$102=$A$21,(F21),IF($E$102=$A$22,(F22),IF($E$102=$A$23,(F23),IF($E$102=$A$24,(F24),IF($E$102=$A$25,(F25),(F107)))))))))</f>
        <v>Gondola </v>
      </c>
      <c r="G106" s="0" t="str">
        <f aca="false">IF($E$102=$A$18,(G18),IF($E$102=$A$19,(G19),IF($E$102=$A$20,(G20),IF($E$102=$A$21,(G21),IF($E$102=$A$22,(G22),IF($E$102=$A$23,(G23),IF($E$102=$A$24,(G24),IF($E$102=$A$25,(G25),(G107)))))))))</f>
        <v>Submarine</v>
      </c>
      <c r="H106" s="0" t="str">
        <f aca="false">IF($E$102=$A$18,(H18),IF($E$102=$A$19,(H19),IF($E$102=$A$20,(H20),IF($E$102=$A$21,(H21),IF($E$102=$A$22,(H22),IF($E$102=$A$23,(H23),IF($E$102=$A$24,(H24),IF($E$102=$A$25,(H25),(H107)))))))))</f>
        <v>Dinghy</v>
      </c>
      <c r="I106" s="38" t="str">
        <f aca="false">IF($E$102=$A$18,(I18),IF($E$102=$A$19,(I19),IF($E$102=$A$20,(I20),IF($E$102=$A$21,(I21),IF($E$102=$A$22,(I22),IF($E$102=$A$23,(I23),IF($E$102=$A$24,(I24),IF($E$102=$A$25,(I25),(I107)))))))))</f>
        <v>C</v>
      </c>
      <c r="K106" s="0" t="str">
        <f aca="false">IF($E$102=$A$18,(J18),IF($E$102=$A$19,(J19),IF($E$102=$A$20,(J20),IF($E$102=$A$21,(J21),IF($E$102=$A$22,(J22),IF($E$102=$A$23,(J23),IF($E$102=$A$24,(J24),IF($E$102=$A$25,(J25),(K107)))))))))</f>
        <v>A</v>
      </c>
      <c r="L106" s="0" t="str">
        <f aca="false">IF($E$102=$A$18,(K18),IF($E$102=$A$19,(K19),IF($E$102=$A$20,(K20),IF($E$102=$A$21,(K21),IF($E$102=$A$22,(K22),IF($E$102=$A$23,(K23),IF($E$102=$A$24,(K24),IF($E$102=$A$25,(K25),(L107)))))))))</f>
        <v>C</v>
      </c>
      <c r="M106" s="0" t="n">
        <f aca="false">IF($E$102=$A$18,(L18),IF($E$102=$A$19,(L19),IF($E$102=$A$20,(L20),IF($E$102=$A$21,(L21),IF($E$102=$A$22,(L22),IF($E$102=$A$23,(L23),IF($E$102=$A$24,(L24),IF($E$102=$A$25,(L25),(M107)))))))))</f>
        <v>2</v>
      </c>
      <c r="N106" s="0" t="n">
        <f aca="false">IF($E$102=$A$18,(M18),IF($E$102=$A$19,(M19),IF($E$102=$A$20,(M20),IF($E$102=$A$21,(M21),IF($E$102=$A$22,(M22),IF($E$102=$A$23,(M23),IF($E$102=$A$24,(M24),IF($E$102=$A$25,(M25),(N107)))))))))</f>
        <v>2</v>
      </c>
      <c r="O106" s="0" t="n">
        <f aca="false">IF($E$102=$A$18,(N18),IF($E$102=$A$19,(N19),IF($E$102=$A$20,(N20),IF($E$102=$A$21,(N21),IF($E$102=$A$22,(N22),IF($E$102=$A$23,(N23),IF($E$102=$A$24,(N24),IF($E$102=$A$25,(N25),(O107)))))))))</f>
        <v>95</v>
      </c>
      <c r="P106" s="0" t="n">
        <f aca="false">IF($E$102=$A$18,(O18),IF($E$102=$A$19,(O19),IF($E$102=$A$20,(O20),IF($E$102=$A$21,(O21),IF($E$102=$A$22,(O22),IF($E$102=$A$23,(O23),IF($E$102=$A$24,(O24),IF($E$102=$A$25,(O25),(P107)))))))))</f>
        <v>1</v>
      </c>
      <c r="Q106" s="0" t="str">
        <f aca="false">IF($E$102=$A$18,(P18),IF($E$102=$A$19,(P19),IF($E$102=$A$20,(P20),IF($E$102=$A$21,(P21),IF($E$102=$A$22,(P22),IF($E$102=$A$23,(P23),IF($E$102=$A$24,(P24),IF($E$102=$A$25,(P25),(Q107)))))))))</f>
        <v>It’s a sub</v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>On which type of boat would you typically find a periscope</v>
      </c>
      <c r="E107" s="0" t="str">
        <f aca="false">IF($E$102=$A$26,(E26),IF($E$102=$A$27,(E27),IF($E$102=$A$28,(E28),IF($E$102=$A$29,(E29),IF($E$102=$A$30,(E30),IF($E$102=$A$31,(E31),IF($E$102=$A$32,(E32),IF($E$102=$A$33,(E33),(E108)))))))))</f>
        <v>Yatch</v>
      </c>
      <c r="F107" s="0" t="str">
        <f aca="false">IF($E$102=$A$26,(F26),IF($E$102=$A$27,(F27),IF($E$102=$A$28,(F28),IF($E$102=$A$29,(F29),IF($E$102=$A$30,(F30),IF($E$102=$A$31,(F31),IF($E$102=$A$32,(F32),IF($E$102=$A$33,(F33),(F108)))))))))</f>
        <v>Gondola </v>
      </c>
      <c r="G107" s="0" t="str">
        <f aca="false">IF($E$102=$A$26,(G26),IF($E$102=$A$27,(G27),IF($E$102=$A$28,(G28),IF($E$102=$A$29,(G29),IF($E$102=$A$30,(G30),IF($E$102=$A$31,(G31),IF($E$102=$A$32,(G32),IF($E$102=$A$33,(G33),(G108)))))))))</f>
        <v>Submarine</v>
      </c>
      <c r="H107" s="0" t="str">
        <f aca="false">IF($E$102=$A$26,(H26),IF($E$102=$A$27,(H27),IF($E$102=$A$28,(H28),IF($E$102=$A$29,(H29),IF($E$102=$A$30,(H30),IF($E$102=$A$31,(H31),IF($E$102=$A$32,(H32),IF($E$102=$A$33,(H33),(H108)))))))))</f>
        <v>Dinghy</v>
      </c>
      <c r="I107" s="38" t="str">
        <f aca="false">IF($E$102=$A$26,(I26),IF($E$102=$A$27,(I27),IF($E$102=$A$28,(I28),IF($E$102=$A$29,(I29),IF($E$102=$A$30,(I30),IF($E$102=$A$31,(I31),IF($E$102=$A$32,(I32),IF($E$102=$A$33,(I33),(I108)))))))))</f>
        <v>C</v>
      </c>
      <c r="K107" s="0" t="str">
        <f aca="false">IF($E$102=$A$26,(J26),IF($E$102=$A$27,(J27),IF($E$102=$A$28,(J28),IF($E$102=$A$29,(J29),IF($E$102=$A$30,(J30),IF($E$102=$A$31,(J31),IF($E$102=$A$32,(J32),IF($E$102=$A$33,(J33),(K108)))))))))</f>
        <v>A</v>
      </c>
      <c r="L107" s="0" t="str">
        <f aca="false">IF($E$102=$A$26,(K26),IF($E$102=$A$27,(K27),IF($E$102=$A$28,(K28),IF($E$102=$A$29,(K29),IF($E$102=$A$30,(K30),IF($E$102=$A$31,(K31),IF($E$102=$A$32,(K32),IF($E$102=$A$33,(K33),(L108)))))))))</f>
        <v>C</v>
      </c>
      <c r="M107" s="0" t="n">
        <f aca="false">IF($E$102=$A$26,(L26),IF($E$102=$A$27,(L27),IF($E$102=$A$28,(L28),IF($E$102=$A$29,(L29),IF($E$102=$A$30,(L30),IF($E$102=$A$31,(L31),IF($E$102=$A$32,(L32),IF($E$102=$A$33,(L33),(M108)))))))))</f>
        <v>2</v>
      </c>
      <c r="N107" s="0" t="n">
        <f aca="false">IF($E$102=$A$26,(M26),IF($E$102=$A$27,(M27),IF($E$102=$A$28,(M28),IF($E$102=$A$29,(M29),IF($E$102=$A$30,(M30),IF($E$102=$A$31,(M31),IF($E$102=$A$32,(M32),IF($E$102=$A$33,(M33),(N108)))))))))</f>
        <v>2</v>
      </c>
      <c r="O107" s="0" t="n">
        <f aca="false">IF($E$102=$A$26,(N26),IF($E$102=$A$27,(N27),IF($E$102=$A$28,(N28),IF($E$102=$A$29,(N29),IF($E$102=$A$30,(N30),IF($E$102=$A$31,(N31),IF($E$102=$A$32,(N32),IF($E$102=$A$33,(N33),(O108)))))))))</f>
        <v>95</v>
      </c>
      <c r="P107" s="0" t="n">
        <f aca="false">IF($E$102=$A$26,(O26),IF($E$102=$A$27,(O27),IF($E$102=$A$28,(O28),IF($E$102=$A$29,(O29),IF($E$102=$A$30,(O30),IF($E$102=$A$31,(O31),IF($E$102=$A$32,(O32),IF($E$102=$A$33,(O33),(P108)))))))))</f>
        <v>1</v>
      </c>
      <c r="Q107" s="0" t="str">
        <f aca="false">IF($E$102=$A$26,(P26),IF($E$102=$A$27,(P27),IF($E$102=$A$28,(P28),IF($E$102=$A$29,(P29),IF($E$102=$A$30,(P30),IF($E$102=$A$31,(P31),IF($E$102=$A$32,(P32),IF($E$102=$A$33,(P33),(Q108)))))))))</f>
        <v>It’s a sub</v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J91" colorId="64" zoomScale="100" zoomScaleNormal="100" zoomScalePageLayoutView="100" workbookViewId="0">
      <selection pane="topLeft" activeCell="Q103" activeCellId="0" sqref="Q1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n">
        <v>300</v>
      </c>
      <c r="B1" s="0" t="n">
        <v>0</v>
      </c>
      <c r="C1" s="0" t="n">
        <f aca="false">SUM(C2:C101)</f>
        <v>46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692</v>
      </c>
      <c r="E2" s="0" t="s">
        <v>563</v>
      </c>
      <c r="F2" s="0" t="s">
        <v>279</v>
      </c>
      <c r="G2" s="0" t="s">
        <v>693</v>
      </c>
      <c r="H2" s="0" t="s">
        <v>472</v>
      </c>
      <c r="I2" s="38" t="s">
        <v>18</v>
      </c>
      <c r="J2" s="0" t="s">
        <v>5</v>
      </c>
      <c r="K2" s="0" t="s">
        <v>18</v>
      </c>
      <c r="L2" s="0" t="n">
        <v>0</v>
      </c>
      <c r="M2" s="0" t="n">
        <v>0</v>
      </c>
      <c r="N2" s="0" t="n">
        <v>98</v>
      </c>
      <c r="O2" s="0" t="n">
        <v>2</v>
      </c>
      <c r="P2" s="0" t="s">
        <v>693</v>
      </c>
      <c r="Q2" s="0" t="n">
        <v>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694</v>
      </c>
      <c r="E3" s="0" t="s">
        <v>695</v>
      </c>
      <c r="F3" s="0" t="s">
        <v>696</v>
      </c>
      <c r="G3" s="0" t="s">
        <v>697</v>
      </c>
      <c r="H3" s="0" t="s">
        <v>698</v>
      </c>
      <c r="I3" s="38" t="s">
        <v>5</v>
      </c>
      <c r="J3" s="0" t="s">
        <v>5</v>
      </c>
      <c r="K3" s="0" t="s">
        <v>15</v>
      </c>
      <c r="L3" s="0" t="n">
        <v>94</v>
      </c>
      <c r="M3" s="0" t="n">
        <v>2</v>
      </c>
      <c r="N3" s="0" t="n">
        <v>4</v>
      </c>
      <c r="O3" s="0" t="n">
        <v>0</v>
      </c>
      <c r="P3" s="0" t="s">
        <v>695</v>
      </c>
      <c r="Q3" s="0" t="n">
        <v>100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699</v>
      </c>
      <c r="E4" s="0" t="s">
        <v>700</v>
      </c>
      <c r="F4" s="0" t="s">
        <v>701</v>
      </c>
      <c r="G4" s="0" t="s">
        <v>702</v>
      </c>
      <c r="H4" s="0" t="s">
        <v>703</v>
      </c>
      <c r="I4" s="38" t="s">
        <v>18</v>
      </c>
      <c r="J4" s="0" t="s">
        <v>5</v>
      </c>
      <c r="K4" s="0" t="s">
        <v>18</v>
      </c>
      <c r="L4" s="0" t="n">
        <v>7</v>
      </c>
      <c r="M4" s="0" t="n">
        <v>1</v>
      </c>
      <c r="N4" s="0" t="n">
        <v>92</v>
      </c>
      <c r="O4" s="0" t="n">
        <v>0</v>
      </c>
      <c r="P4" s="0" t="s">
        <v>702</v>
      </c>
      <c r="Q4" s="0" t="n">
        <v>2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704</v>
      </c>
      <c r="E5" s="0" t="s">
        <v>331</v>
      </c>
      <c r="F5" s="0" t="s">
        <v>705</v>
      </c>
      <c r="G5" s="0" t="s">
        <v>706</v>
      </c>
      <c r="H5" s="0" t="s">
        <v>707</v>
      </c>
      <c r="I5" s="38" t="s">
        <v>15</v>
      </c>
      <c r="J5" s="0" t="s">
        <v>15</v>
      </c>
      <c r="K5" s="0" t="s">
        <v>18</v>
      </c>
      <c r="L5" s="0" t="n">
        <v>2</v>
      </c>
      <c r="M5" s="0" t="n">
        <v>98</v>
      </c>
      <c r="N5" s="0" t="n">
        <v>0</v>
      </c>
      <c r="O5" s="0" t="n">
        <v>0</v>
      </c>
      <c r="P5" s="0" t="s">
        <v>705</v>
      </c>
      <c r="Q5" s="0" t="n">
        <v>98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708</v>
      </c>
      <c r="E6" s="0" t="s">
        <v>709</v>
      </c>
      <c r="F6" s="0" t="s">
        <v>710</v>
      </c>
      <c r="G6" s="0" t="s">
        <v>711</v>
      </c>
      <c r="H6" s="0" t="s">
        <v>712</v>
      </c>
      <c r="I6" s="38" t="s">
        <v>18</v>
      </c>
      <c r="J6" s="0" t="s">
        <v>5</v>
      </c>
      <c r="K6" s="0" t="s">
        <v>18</v>
      </c>
      <c r="L6" s="0" t="n">
        <v>8</v>
      </c>
      <c r="M6" s="0" t="n">
        <v>10</v>
      </c>
      <c r="N6" s="0" t="n">
        <v>80</v>
      </c>
      <c r="O6" s="0" t="n">
        <v>2</v>
      </c>
      <c r="P6" s="0" t="s">
        <v>711</v>
      </c>
      <c r="Q6" s="0" t="n">
        <v>99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713</v>
      </c>
      <c r="E7" s="0" t="s">
        <v>714</v>
      </c>
      <c r="F7" s="0" t="s">
        <v>715</v>
      </c>
      <c r="G7" s="0" t="s">
        <v>716</v>
      </c>
      <c r="H7" s="0" t="s">
        <v>717</v>
      </c>
      <c r="I7" s="38" t="s">
        <v>15</v>
      </c>
      <c r="J7" s="0" t="s">
        <v>15</v>
      </c>
      <c r="K7" s="0" t="s">
        <v>18</v>
      </c>
      <c r="L7" s="0" t="n">
        <v>0</v>
      </c>
      <c r="M7" s="0" t="n">
        <v>95</v>
      </c>
      <c r="N7" s="0" t="n">
        <v>5</v>
      </c>
      <c r="O7" s="0" t="n">
        <v>0</v>
      </c>
      <c r="P7" s="0" t="s">
        <v>715</v>
      </c>
      <c r="Q7" s="0" t="n">
        <v>98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718</v>
      </c>
      <c r="E8" s="0" t="s">
        <v>719</v>
      </c>
      <c r="F8" s="0" t="s">
        <v>720</v>
      </c>
      <c r="G8" s="0" t="s">
        <v>721</v>
      </c>
      <c r="H8" s="0" t="s">
        <v>722</v>
      </c>
      <c r="I8" s="38" t="s">
        <v>15</v>
      </c>
      <c r="J8" s="0" t="s">
        <v>15</v>
      </c>
      <c r="K8" s="0" t="s">
        <v>21</v>
      </c>
      <c r="L8" s="0" t="n">
        <v>0</v>
      </c>
      <c r="M8" s="0" t="n">
        <v>99</v>
      </c>
      <c r="N8" s="0" t="n">
        <v>0</v>
      </c>
      <c r="O8" s="0" t="n">
        <v>1</v>
      </c>
      <c r="P8" s="0" t="s">
        <v>720</v>
      </c>
      <c r="Q8" s="0" t="n">
        <v>2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723</v>
      </c>
      <c r="E9" s="0" t="s">
        <v>724</v>
      </c>
      <c r="F9" s="0" t="s">
        <v>725</v>
      </c>
      <c r="G9" s="0" t="s">
        <v>726</v>
      </c>
      <c r="H9" s="0" t="s">
        <v>727</v>
      </c>
      <c r="I9" s="38" t="s">
        <v>21</v>
      </c>
      <c r="J9" s="0" t="s">
        <v>18</v>
      </c>
      <c r="K9" s="0" t="s">
        <v>21</v>
      </c>
      <c r="L9" s="0" t="n">
        <v>4</v>
      </c>
      <c r="M9" s="0" t="n">
        <v>2</v>
      </c>
      <c r="N9" s="0" t="n">
        <v>6</v>
      </c>
      <c r="O9" s="0" t="n">
        <v>88</v>
      </c>
      <c r="P9" s="0" t="s">
        <v>727</v>
      </c>
      <c r="Q9" s="0" t="n">
        <v>4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728</v>
      </c>
      <c r="E10" s="0" t="s">
        <v>729</v>
      </c>
      <c r="F10" s="0" t="s">
        <v>730</v>
      </c>
      <c r="G10" s="0" t="s">
        <v>731</v>
      </c>
      <c r="H10" s="0" t="s">
        <v>732</v>
      </c>
      <c r="I10" s="38" t="s">
        <v>18</v>
      </c>
      <c r="J10" s="0" t="s">
        <v>15</v>
      </c>
      <c r="K10" s="0" t="s">
        <v>18</v>
      </c>
      <c r="L10" s="0" t="n">
        <v>0</v>
      </c>
      <c r="M10" s="0" t="n">
        <v>2</v>
      </c>
      <c r="N10" s="0" t="n">
        <v>98</v>
      </c>
      <c r="O10" s="0" t="n">
        <v>0</v>
      </c>
      <c r="P10" s="0" t="s">
        <v>731</v>
      </c>
      <c r="Q10" s="0" t="n">
        <v>93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733</v>
      </c>
      <c r="E11" s="0" t="s">
        <v>734</v>
      </c>
      <c r="F11" s="0" t="s">
        <v>735</v>
      </c>
      <c r="G11" s="0" t="s">
        <v>736</v>
      </c>
      <c r="H11" s="0" t="s">
        <v>737</v>
      </c>
      <c r="I11" s="38" t="s">
        <v>5</v>
      </c>
      <c r="J11" s="0" t="s">
        <v>5</v>
      </c>
      <c r="K11" s="0" t="s">
        <v>21</v>
      </c>
      <c r="L11" s="0" t="n">
        <v>98</v>
      </c>
      <c r="M11" s="0" t="n">
        <v>0</v>
      </c>
      <c r="N11" s="0" t="n">
        <v>0</v>
      </c>
      <c r="O11" s="0" t="n">
        <v>2</v>
      </c>
      <c r="P11" s="0" t="s">
        <v>734</v>
      </c>
      <c r="Q11" s="0" t="n">
        <v>89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738</v>
      </c>
      <c r="E12" s="0" t="s">
        <v>739</v>
      </c>
      <c r="F12" s="0" t="s">
        <v>740</v>
      </c>
      <c r="G12" s="0" t="s">
        <v>741</v>
      </c>
      <c r="H12" s="0" t="s">
        <v>742</v>
      </c>
      <c r="I12" s="38" t="s">
        <v>21</v>
      </c>
      <c r="J12" s="0" t="s">
        <v>5</v>
      </c>
      <c r="K12" s="0" t="s">
        <v>21</v>
      </c>
      <c r="L12" s="0" t="n">
        <v>8</v>
      </c>
      <c r="M12" s="0" t="n">
        <v>0</v>
      </c>
      <c r="N12" s="0" t="n">
        <v>0</v>
      </c>
      <c r="O12" s="0" t="n">
        <v>92</v>
      </c>
      <c r="P12" s="0" t="s">
        <v>742</v>
      </c>
      <c r="Q12" s="0" t="n">
        <v>3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743</v>
      </c>
      <c r="E13" s="0" t="s">
        <v>744</v>
      </c>
      <c r="F13" s="0" t="s">
        <v>745</v>
      </c>
      <c r="G13" s="0" t="s">
        <v>746</v>
      </c>
      <c r="H13" s="0" t="s">
        <v>563</v>
      </c>
      <c r="I13" s="38" t="s">
        <v>21</v>
      </c>
      <c r="J13" s="0" t="s">
        <v>18</v>
      </c>
      <c r="K13" s="0" t="s">
        <v>21</v>
      </c>
      <c r="L13" s="0" t="n">
        <v>0</v>
      </c>
      <c r="M13" s="0" t="n">
        <v>0</v>
      </c>
      <c r="N13" s="0" t="n">
        <v>1</v>
      </c>
      <c r="O13" s="0" t="n">
        <v>99</v>
      </c>
      <c r="P13" s="0" t="s">
        <v>563</v>
      </c>
      <c r="Q13" s="0" t="n">
        <v>6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747</v>
      </c>
      <c r="E14" s="0" t="s">
        <v>748</v>
      </c>
      <c r="F14" s="0" t="s">
        <v>749</v>
      </c>
      <c r="G14" s="0" t="s">
        <v>750</v>
      </c>
      <c r="H14" s="0" t="s">
        <v>751</v>
      </c>
      <c r="I14" s="38" t="s">
        <v>15</v>
      </c>
      <c r="J14" s="0" t="s">
        <v>5</v>
      </c>
      <c r="K14" s="0" t="s">
        <v>15</v>
      </c>
      <c r="L14" s="0" t="n">
        <v>1</v>
      </c>
      <c r="M14" s="0" t="n">
        <v>99</v>
      </c>
      <c r="N14" s="0" t="n">
        <v>0</v>
      </c>
      <c r="O14" s="0" t="n">
        <v>0</v>
      </c>
      <c r="P14" s="0" t="s">
        <v>749</v>
      </c>
      <c r="Q14" s="0" t="n">
        <v>11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752</v>
      </c>
      <c r="E15" s="0" t="s">
        <v>753</v>
      </c>
      <c r="F15" s="0" t="s">
        <v>754</v>
      </c>
      <c r="G15" s="0" t="s">
        <v>755</v>
      </c>
      <c r="H15" s="0" t="s">
        <v>756</v>
      </c>
      <c r="I15" s="38" t="s">
        <v>21</v>
      </c>
      <c r="J15" s="0" t="s">
        <v>15</v>
      </c>
      <c r="K15" s="0" t="s">
        <v>21</v>
      </c>
      <c r="L15" s="0" t="n">
        <v>0</v>
      </c>
      <c r="M15" s="0" t="n">
        <v>7</v>
      </c>
      <c r="N15" s="0" t="n">
        <v>1</v>
      </c>
      <c r="O15" s="0" t="n">
        <v>92</v>
      </c>
      <c r="P15" s="0" t="s">
        <v>756</v>
      </c>
      <c r="Q15" s="0" t="n">
        <v>17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757</v>
      </c>
      <c r="E16" s="0" t="s">
        <v>758</v>
      </c>
      <c r="F16" s="0" t="s">
        <v>540</v>
      </c>
      <c r="G16" s="0" t="s">
        <v>759</v>
      </c>
      <c r="H16" s="0" t="s">
        <v>538</v>
      </c>
      <c r="I16" s="38" t="s">
        <v>21</v>
      </c>
      <c r="J16" s="0" t="s">
        <v>18</v>
      </c>
      <c r="K16" s="0" t="s">
        <v>21</v>
      </c>
      <c r="L16" s="0" t="n">
        <v>0</v>
      </c>
      <c r="M16" s="0" t="n">
        <v>1</v>
      </c>
      <c r="N16" s="0" t="n">
        <v>2</v>
      </c>
      <c r="O16" s="0" t="n">
        <v>97</v>
      </c>
      <c r="P16" s="0" t="s">
        <v>541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760</v>
      </c>
      <c r="E17" s="0" t="s">
        <v>761</v>
      </c>
      <c r="F17" s="0" t="s">
        <v>762</v>
      </c>
      <c r="G17" s="0" t="s">
        <v>763</v>
      </c>
      <c r="H17" s="0" t="s">
        <v>764</v>
      </c>
      <c r="I17" s="38" t="s">
        <v>18</v>
      </c>
      <c r="J17" s="0" t="s">
        <v>5</v>
      </c>
      <c r="K17" s="0" t="s">
        <v>18</v>
      </c>
      <c r="L17" s="0" t="n">
        <v>2</v>
      </c>
      <c r="M17" s="0" t="n">
        <v>1</v>
      </c>
      <c r="N17" s="0" t="n">
        <v>97</v>
      </c>
      <c r="O17" s="0" t="n">
        <v>0</v>
      </c>
      <c r="P17" s="0" t="s">
        <v>765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766</v>
      </c>
      <c r="E18" s="0" t="s">
        <v>767</v>
      </c>
      <c r="F18" s="0" t="s">
        <v>768</v>
      </c>
      <c r="G18" s="0" t="s">
        <v>769</v>
      </c>
      <c r="H18" s="0" t="s">
        <v>770</v>
      </c>
      <c r="I18" s="38" t="s">
        <v>5</v>
      </c>
      <c r="J18" s="0" t="s">
        <v>5</v>
      </c>
      <c r="K18" s="0" t="s">
        <v>15</v>
      </c>
      <c r="L18" s="0" t="n">
        <v>99</v>
      </c>
      <c r="M18" s="0" t="n">
        <v>0</v>
      </c>
      <c r="N18" s="0" t="n">
        <v>1</v>
      </c>
      <c r="O18" s="0" t="n">
        <v>0</v>
      </c>
      <c r="P18" s="0" t="s">
        <v>771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106</v>
      </c>
      <c r="E19" s="0" t="s">
        <v>107</v>
      </c>
      <c r="F19" s="0" t="s">
        <v>108</v>
      </c>
      <c r="G19" s="0" t="s">
        <v>109</v>
      </c>
      <c r="H19" s="0" t="s">
        <v>110</v>
      </c>
      <c r="I19" s="38" t="s">
        <v>21</v>
      </c>
      <c r="J19" s="0" t="s">
        <v>15</v>
      </c>
      <c r="K19" s="0" t="s">
        <v>21</v>
      </c>
      <c r="L19" s="0" t="n">
        <v>0</v>
      </c>
      <c r="M19" s="0" t="n">
        <v>1</v>
      </c>
      <c r="N19" s="0" t="n">
        <v>2</v>
      </c>
      <c r="O19" s="0" t="n">
        <v>97</v>
      </c>
      <c r="P19" s="0" t="s">
        <v>111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n">
        <f aca="false">IF(D20="","",1)</f>
        <v>1</v>
      </c>
      <c r="D20" s="0" t="s">
        <v>772</v>
      </c>
      <c r="E20" s="0" t="s">
        <v>773</v>
      </c>
      <c r="F20" s="0" t="s">
        <v>774</v>
      </c>
      <c r="G20" s="0" t="s">
        <v>775</v>
      </c>
      <c r="H20" s="0" t="s">
        <v>776</v>
      </c>
      <c r="I20" s="38" t="s">
        <v>21</v>
      </c>
      <c r="J20" s="0" t="s">
        <v>5</v>
      </c>
      <c r="K20" s="0" t="s">
        <v>21</v>
      </c>
      <c r="L20" s="0" t="n">
        <v>0</v>
      </c>
      <c r="M20" s="0" t="n">
        <v>0</v>
      </c>
      <c r="N20" s="0" t="n">
        <v>1</v>
      </c>
      <c r="O20" s="0" t="n">
        <v>99</v>
      </c>
      <c r="P20" s="0" t="s">
        <v>777</v>
      </c>
      <c r="R20" s="0" t="n">
        <f aca="false">SUM(L20:O20)</f>
        <v>100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n">
        <f aca="false">IF(D21="","",1)</f>
        <v>1</v>
      </c>
      <c r="D21" s="0" t="s">
        <v>778</v>
      </c>
      <c r="E21" s="0" t="s">
        <v>779</v>
      </c>
      <c r="F21" s="0" t="s">
        <v>780</v>
      </c>
      <c r="G21" s="0" t="s">
        <v>781</v>
      </c>
      <c r="H21" s="0" t="s">
        <v>782</v>
      </c>
      <c r="I21" s="38" t="s">
        <v>5</v>
      </c>
      <c r="J21" s="0" t="s">
        <v>5</v>
      </c>
      <c r="K21" s="0" t="s">
        <v>18</v>
      </c>
      <c r="L21" s="0" t="n">
        <v>94</v>
      </c>
      <c r="M21" s="0" t="n">
        <v>5</v>
      </c>
      <c r="N21" s="0" t="n">
        <v>1</v>
      </c>
      <c r="O21" s="0" t="n">
        <v>0</v>
      </c>
      <c r="P21" s="0" t="s">
        <v>783</v>
      </c>
      <c r="R21" s="0" t="n">
        <f aca="false">SUM(L21:O21)</f>
        <v>100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n">
        <f aca="false">IF(D22="","",1)</f>
        <v>1</v>
      </c>
      <c r="D22" s="0" t="s">
        <v>784</v>
      </c>
      <c r="E22" s="0" t="s">
        <v>785</v>
      </c>
      <c r="F22" s="0" t="s">
        <v>786</v>
      </c>
      <c r="G22" s="0" t="s">
        <v>787</v>
      </c>
      <c r="H22" s="0" t="s">
        <v>788</v>
      </c>
      <c r="I22" s="38" t="s">
        <v>5</v>
      </c>
      <c r="J22" s="0" t="s">
        <v>5</v>
      </c>
      <c r="K22" s="0" t="s">
        <v>15</v>
      </c>
      <c r="L22" s="0" t="n">
        <v>93</v>
      </c>
      <c r="M22" s="0" t="n">
        <v>4</v>
      </c>
      <c r="N22" s="0" t="n">
        <v>2</v>
      </c>
      <c r="O22" s="0" t="n">
        <v>1</v>
      </c>
      <c r="P22" s="0" t="s">
        <v>785</v>
      </c>
      <c r="R22" s="0" t="n">
        <f aca="false">SUM(L22:O22)</f>
        <v>100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n">
        <f aca="false">IF(D23="","",1)</f>
        <v>1</v>
      </c>
      <c r="D23" s="0" t="s">
        <v>789</v>
      </c>
      <c r="E23" s="0" t="s">
        <v>396</v>
      </c>
      <c r="F23" s="0" t="s">
        <v>121</v>
      </c>
      <c r="G23" s="0" t="s">
        <v>154</v>
      </c>
      <c r="H23" s="0" t="s">
        <v>101</v>
      </c>
      <c r="I23" s="38" t="s">
        <v>21</v>
      </c>
      <c r="J23" s="0" t="s">
        <v>18</v>
      </c>
      <c r="K23" s="0" t="s">
        <v>21</v>
      </c>
      <c r="L23" s="0" t="n">
        <v>0</v>
      </c>
      <c r="M23" s="0" t="n">
        <v>0</v>
      </c>
      <c r="N23" s="0" t="n">
        <v>2</v>
      </c>
      <c r="O23" s="0" t="n">
        <v>98</v>
      </c>
      <c r="P23" s="0" t="s">
        <v>790</v>
      </c>
      <c r="R23" s="0" t="n">
        <f aca="false">SUM(L23:O23)</f>
        <v>100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n">
        <f aca="false">IF(D24="","",1)</f>
        <v>1</v>
      </c>
      <c r="D24" s="0" t="s">
        <v>791</v>
      </c>
      <c r="E24" s="0" t="s">
        <v>792</v>
      </c>
      <c r="F24" s="0" t="s">
        <v>793</v>
      </c>
      <c r="G24" s="0" t="s">
        <v>794</v>
      </c>
      <c r="H24" s="0" t="s">
        <v>795</v>
      </c>
      <c r="I24" s="38" t="s">
        <v>18</v>
      </c>
      <c r="J24" s="0" t="s">
        <v>18</v>
      </c>
      <c r="K24" s="0" t="s">
        <v>21</v>
      </c>
      <c r="L24" s="0" t="n">
        <v>0</v>
      </c>
      <c r="M24" s="0" t="n">
        <v>1</v>
      </c>
      <c r="N24" s="0" t="n">
        <v>97</v>
      </c>
      <c r="O24" s="0" t="n">
        <v>2</v>
      </c>
      <c r="P24" s="0" t="s">
        <v>796</v>
      </c>
      <c r="R24" s="0" t="n">
        <f aca="false">SUM(L24:O24)</f>
        <v>100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n">
        <f aca="false">IF(D25="","",1)</f>
        <v>1</v>
      </c>
      <c r="D25" s="0" t="s">
        <v>797</v>
      </c>
      <c r="E25" s="0" t="s">
        <v>798</v>
      </c>
      <c r="F25" s="0" t="s">
        <v>799</v>
      </c>
      <c r="G25" s="0" t="s">
        <v>800</v>
      </c>
      <c r="H25" s="0" t="s">
        <v>801</v>
      </c>
      <c r="I25" s="38" t="s">
        <v>18</v>
      </c>
      <c r="J25" s="0" t="s">
        <v>5</v>
      </c>
      <c r="K25" s="0" t="s">
        <v>18</v>
      </c>
      <c r="L25" s="0" t="n">
        <v>2</v>
      </c>
      <c r="M25" s="0" t="n">
        <v>3</v>
      </c>
      <c r="N25" s="0" t="n">
        <v>91</v>
      </c>
      <c r="O25" s="0" t="n">
        <v>4</v>
      </c>
      <c r="P25" s="0" t="s">
        <v>802</v>
      </c>
      <c r="R25" s="0" t="n">
        <f aca="false">SUM(L25:O25)</f>
        <v>100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n">
        <f aca="false">IF(D26="","",1)</f>
        <v>1</v>
      </c>
      <c r="D26" s="0" t="s">
        <v>803</v>
      </c>
      <c r="E26" s="0" t="s">
        <v>734</v>
      </c>
      <c r="F26" s="0" t="s">
        <v>804</v>
      </c>
      <c r="G26" s="0" t="s">
        <v>805</v>
      </c>
      <c r="H26" s="0" t="s">
        <v>806</v>
      </c>
      <c r="I26" s="38" t="s">
        <v>15</v>
      </c>
      <c r="J26" s="0" t="s">
        <v>5</v>
      </c>
      <c r="K26" s="0" t="s">
        <v>15</v>
      </c>
      <c r="L26" s="0" t="n">
        <v>2</v>
      </c>
      <c r="M26" s="0" t="n">
        <v>92</v>
      </c>
      <c r="N26" s="0" t="n">
        <v>3</v>
      </c>
      <c r="O26" s="0" t="n">
        <v>3</v>
      </c>
      <c r="P26" s="0" t="s">
        <v>807</v>
      </c>
      <c r="R26" s="0" t="n">
        <f aca="false">SUM(L26:O26)</f>
        <v>100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n">
        <f aca="false">IF(D27="","",1)</f>
        <v>1</v>
      </c>
      <c r="D27" s="0" t="s">
        <v>808</v>
      </c>
      <c r="E27" s="0" t="s">
        <v>809</v>
      </c>
      <c r="F27" s="0" t="s">
        <v>810</v>
      </c>
      <c r="G27" s="0" t="s">
        <v>811</v>
      </c>
      <c r="H27" s="0" t="s">
        <v>812</v>
      </c>
      <c r="I27" s="38" t="s">
        <v>18</v>
      </c>
      <c r="J27" s="0" t="s">
        <v>15</v>
      </c>
      <c r="K27" s="0" t="s">
        <v>18</v>
      </c>
      <c r="L27" s="0" t="n">
        <v>0</v>
      </c>
      <c r="M27" s="0" t="n">
        <v>1</v>
      </c>
      <c r="N27" s="0" t="n">
        <v>97</v>
      </c>
      <c r="O27" s="0" t="n">
        <v>2</v>
      </c>
      <c r="P27" s="0" t="s">
        <v>813</v>
      </c>
      <c r="R27" s="0" t="n">
        <f aca="false">SUM(L27:O27)</f>
        <v>100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n">
        <f aca="false">IF(D28="","",1)</f>
        <v>1</v>
      </c>
      <c r="D28" s="0" t="s">
        <v>814</v>
      </c>
      <c r="E28" s="0" t="s">
        <v>815</v>
      </c>
      <c r="F28" s="0" t="s">
        <v>816</v>
      </c>
      <c r="G28" s="0" t="s">
        <v>817</v>
      </c>
      <c r="H28" s="0" t="s">
        <v>818</v>
      </c>
      <c r="I28" s="38" t="s">
        <v>21</v>
      </c>
      <c r="J28" s="0" t="s">
        <v>18</v>
      </c>
      <c r="K28" s="0" t="s">
        <v>21</v>
      </c>
      <c r="L28" s="0" t="n">
        <v>0</v>
      </c>
      <c r="M28" s="0" t="n">
        <v>0</v>
      </c>
      <c r="N28" s="0" t="n">
        <v>2</v>
      </c>
      <c r="O28" s="0" t="n">
        <v>98</v>
      </c>
      <c r="P28" s="0" t="s">
        <v>819</v>
      </c>
      <c r="R28" s="0" t="n">
        <f aca="false">SUM(L28:O28)</f>
        <v>100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n">
        <f aca="false">IF(D29="","",1)</f>
        <v>1</v>
      </c>
      <c r="D29" s="0" t="s">
        <v>820</v>
      </c>
      <c r="E29" s="0" t="s">
        <v>821</v>
      </c>
      <c r="F29" s="0" t="s">
        <v>822</v>
      </c>
      <c r="G29" s="0" t="s">
        <v>823</v>
      </c>
      <c r="H29" s="0" t="s">
        <v>824</v>
      </c>
      <c r="I29" s="38" t="s">
        <v>18</v>
      </c>
      <c r="J29" s="0" t="s">
        <v>15</v>
      </c>
      <c r="K29" s="0" t="s">
        <v>18</v>
      </c>
      <c r="L29" s="0" t="n">
        <v>0</v>
      </c>
      <c r="M29" s="0" t="n">
        <v>0</v>
      </c>
      <c r="N29" s="0" t="n">
        <v>99</v>
      </c>
      <c r="O29" s="0" t="n">
        <v>1</v>
      </c>
      <c r="P29" s="0" t="s">
        <v>825</v>
      </c>
      <c r="R29" s="0" t="n">
        <f aca="false">SUM(L29:O29)</f>
        <v>100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n">
        <f aca="false">IF(D30="","",1)</f>
        <v>1</v>
      </c>
      <c r="D30" s="0" t="s">
        <v>826</v>
      </c>
      <c r="E30" s="0" t="s">
        <v>827</v>
      </c>
      <c r="F30" s="0" t="s">
        <v>788</v>
      </c>
      <c r="G30" s="0" t="s">
        <v>828</v>
      </c>
      <c r="H30" s="0" t="s">
        <v>829</v>
      </c>
      <c r="I30" s="38" t="s">
        <v>18</v>
      </c>
      <c r="J30" s="0" t="s">
        <v>18</v>
      </c>
      <c r="K30" s="0" t="s">
        <v>21</v>
      </c>
      <c r="L30" s="0" t="n">
        <v>11</v>
      </c>
      <c r="M30" s="0" t="n">
        <v>2</v>
      </c>
      <c r="N30" s="0" t="n">
        <v>84</v>
      </c>
      <c r="O30" s="0" t="n">
        <v>3</v>
      </c>
      <c r="P30" s="0" t="s">
        <v>830</v>
      </c>
      <c r="R30" s="0" t="n">
        <f aca="false">SUM(L30:O30)</f>
        <v>100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n">
        <f aca="false">IF(D31="","",1)</f>
        <v>1</v>
      </c>
      <c r="D31" s="0" t="s">
        <v>831</v>
      </c>
      <c r="E31" s="0" t="s">
        <v>832</v>
      </c>
      <c r="F31" s="0" t="s">
        <v>788</v>
      </c>
      <c r="G31" s="0" t="s">
        <v>785</v>
      </c>
      <c r="H31" s="0" t="s">
        <v>787</v>
      </c>
      <c r="I31" s="38" t="s">
        <v>15</v>
      </c>
      <c r="J31" s="0" t="s">
        <v>5</v>
      </c>
      <c r="K31" s="0" t="s">
        <v>15</v>
      </c>
      <c r="L31" s="0" t="n">
        <v>0</v>
      </c>
      <c r="M31" s="0" t="n">
        <v>89</v>
      </c>
      <c r="N31" s="0" t="n">
        <v>9</v>
      </c>
      <c r="O31" s="0" t="n">
        <v>2</v>
      </c>
      <c r="P31" s="0" t="s">
        <v>833</v>
      </c>
      <c r="R31" s="0" t="n">
        <f aca="false">SUM(L31:O31)</f>
        <v>100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n">
        <f aca="false">IF(D32="","",1)</f>
        <v>1</v>
      </c>
      <c r="D32" s="0" t="s">
        <v>834</v>
      </c>
      <c r="E32" s="0" t="s">
        <v>835</v>
      </c>
      <c r="F32" s="0" t="s">
        <v>836</v>
      </c>
      <c r="G32" s="0" t="s">
        <v>837</v>
      </c>
      <c r="H32" s="0" t="s">
        <v>468</v>
      </c>
      <c r="I32" s="38" t="s">
        <v>15</v>
      </c>
      <c r="J32" s="0" t="s">
        <v>15</v>
      </c>
      <c r="K32" s="0" t="s">
        <v>18</v>
      </c>
      <c r="L32" s="0" t="n">
        <v>1</v>
      </c>
      <c r="M32" s="0" t="n">
        <v>87</v>
      </c>
      <c r="N32" s="0" t="n">
        <v>9</v>
      </c>
      <c r="O32" s="0" t="n">
        <v>3</v>
      </c>
      <c r="P32" s="0" t="s">
        <v>838</v>
      </c>
      <c r="R32" s="0" t="n">
        <f aca="false">SUM(L32:O32)</f>
        <v>100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n">
        <f aca="false">IF(D33="","",1)</f>
        <v>1</v>
      </c>
      <c r="D33" s="0" t="s">
        <v>839</v>
      </c>
      <c r="E33" s="0" t="s">
        <v>243</v>
      </c>
      <c r="F33" s="0" t="s">
        <v>840</v>
      </c>
      <c r="G33" s="0" t="s">
        <v>804</v>
      </c>
      <c r="H33" s="0" t="s">
        <v>841</v>
      </c>
      <c r="I33" s="38" t="s">
        <v>18</v>
      </c>
      <c r="J33" s="0" t="s">
        <v>18</v>
      </c>
      <c r="K33" s="0" t="s">
        <v>21</v>
      </c>
      <c r="L33" s="0" t="n">
        <v>1</v>
      </c>
      <c r="M33" s="0" t="n">
        <v>0</v>
      </c>
      <c r="N33" s="0" t="n">
        <v>99</v>
      </c>
      <c r="O33" s="0" t="n">
        <v>0</v>
      </c>
      <c r="P33" s="0" t="s">
        <v>842</v>
      </c>
      <c r="R33" s="0" t="n">
        <f aca="false">SUM(L33:O33)</f>
        <v>100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n">
        <f aca="false">IF(D34="","",1)</f>
        <v>1</v>
      </c>
      <c r="D34" s="0" t="s">
        <v>843</v>
      </c>
      <c r="E34" s="0" t="s">
        <v>844</v>
      </c>
      <c r="F34" s="0" t="s">
        <v>845</v>
      </c>
      <c r="G34" s="0" t="s">
        <v>846</v>
      </c>
      <c r="H34" s="0" t="s">
        <v>847</v>
      </c>
      <c r="I34" s="38" t="s">
        <v>5</v>
      </c>
      <c r="J34" s="0" t="s">
        <v>5</v>
      </c>
      <c r="K34" s="0" t="s">
        <v>15</v>
      </c>
      <c r="L34" s="0" t="n">
        <v>92</v>
      </c>
      <c r="M34" s="0" t="n">
        <v>3</v>
      </c>
      <c r="N34" s="0" t="n">
        <v>0</v>
      </c>
      <c r="O34" s="0" t="n">
        <v>5</v>
      </c>
      <c r="P34" s="0" t="s">
        <v>848</v>
      </c>
      <c r="R34" s="0" t="n">
        <f aca="false">SUM(L34:O34)</f>
        <v>100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n">
        <f aca="false">IF(D35="","",1)</f>
        <v>1</v>
      </c>
      <c r="D35" s="0" t="s">
        <v>849</v>
      </c>
      <c r="E35" s="0" t="s">
        <v>850</v>
      </c>
      <c r="F35" s="0" t="s">
        <v>851</v>
      </c>
      <c r="G35" s="0" t="s">
        <v>852</v>
      </c>
      <c r="H35" s="0" t="s">
        <v>853</v>
      </c>
      <c r="I35" s="38" t="s">
        <v>15</v>
      </c>
      <c r="J35" s="0" t="s">
        <v>15</v>
      </c>
      <c r="K35" s="0" t="s">
        <v>21</v>
      </c>
      <c r="L35" s="0" t="n">
        <v>0</v>
      </c>
      <c r="M35" s="0" t="n">
        <v>0</v>
      </c>
      <c r="N35" s="0" t="n">
        <v>98</v>
      </c>
      <c r="O35" s="0" t="n">
        <v>2</v>
      </c>
      <c r="P35" s="0" t="s">
        <v>854</v>
      </c>
      <c r="R35" s="0" t="n">
        <f aca="false">SUM(L35:O35)</f>
        <v>100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n">
        <f aca="false">IF(D36="","",1)</f>
        <v>1</v>
      </c>
      <c r="D36" s="0" t="s">
        <v>855</v>
      </c>
      <c r="E36" s="0" t="s">
        <v>856</v>
      </c>
      <c r="F36" s="0" t="s">
        <v>857</v>
      </c>
      <c r="G36" s="0" t="s">
        <v>858</v>
      </c>
      <c r="H36" s="0" t="s">
        <v>859</v>
      </c>
      <c r="I36" s="38" t="s">
        <v>15</v>
      </c>
      <c r="J36" s="0" t="s">
        <v>15</v>
      </c>
      <c r="K36" s="0" t="s">
        <v>18</v>
      </c>
      <c r="L36" s="0" t="n">
        <v>0</v>
      </c>
      <c r="M36" s="0" t="n">
        <v>82</v>
      </c>
      <c r="N36" s="0" t="n">
        <v>15</v>
      </c>
      <c r="O36" s="0" t="n">
        <v>3</v>
      </c>
      <c r="P36" s="0" t="s">
        <v>860</v>
      </c>
      <c r="R36" s="0" t="n">
        <f aca="false">SUM(L36:O36)</f>
        <v>100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n">
        <f aca="false">IF(D37="","",1)</f>
        <v>1</v>
      </c>
      <c r="D37" s="0" t="s">
        <v>861</v>
      </c>
      <c r="E37" s="0" t="s">
        <v>862</v>
      </c>
      <c r="F37" s="0" t="s">
        <v>863</v>
      </c>
      <c r="G37" s="0" t="s">
        <v>864</v>
      </c>
      <c r="H37" s="0" t="s">
        <v>865</v>
      </c>
      <c r="I37" s="38" t="s">
        <v>5</v>
      </c>
      <c r="J37" s="0" t="s">
        <v>5</v>
      </c>
      <c r="K37" s="0" t="s">
        <v>21</v>
      </c>
      <c r="L37" s="0" t="n">
        <v>97</v>
      </c>
      <c r="M37" s="0" t="n">
        <v>2</v>
      </c>
      <c r="N37" s="0" t="n">
        <v>0</v>
      </c>
      <c r="O37" s="0" t="n">
        <v>1</v>
      </c>
      <c r="P37" s="0" t="s">
        <v>866</v>
      </c>
      <c r="R37" s="0" t="n">
        <f aca="false">SUM(L37:O37)</f>
        <v>100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n">
        <f aca="false">IF(D38="","",1)</f>
        <v>1</v>
      </c>
      <c r="D38" s="0" t="s">
        <v>867</v>
      </c>
      <c r="E38" s="0" t="s">
        <v>279</v>
      </c>
      <c r="F38" s="0" t="s">
        <v>280</v>
      </c>
      <c r="G38" s="0" t="s">
        <v>158</v>
      </c>
      <c r="H38" s="0" t="s">
        <v>116</v>
      </c>
      <c r="I38" s="38" t="s">
        <v>5</v>
      </c>
      <c r="J38" s="0" t="s">
        <v>5</v>
      </c>
      <c r="K38" s="0" t="s">
        <v>15</v>
      </c>
      <c r="L38" s="0" t="n">
        <v>74</v>
      </c>
      <c r="M38" s="0" t="n">
        <v>24</v>
      </c>
      <c r="N38" s="0" t="n">
        <v>2</v>
      </c>
      <c r="O38" s="0" t="n">
        <v>0</v>
      </c>
      <c r="P38" s="0" t="s">
        <v>868</v>
      </c>
      <c r="R38" s="0" t="n">
        <f aca="false">SUM(L38:O38)</f>
        <v>100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n">
        <f aca="false">IF(D39="","",1)</f>
        <v>1</v>
      </c>
      <c r="D39" s="0" t="s">
        <v>869</v>
      </c>
      <c r="E39" s="0" t="s">
        <v>870</v>
      </c>
      <c r="F39" s="0" t="s">
        <v>871</v>
      </c>
      <c r="G39" s="0" t="s">
        <v>872</v>
      </c>
      <c r="H39" s="0" t="s">
        <v>110</v>
      </c>
      <c r="I39" s="38" t="s">
        <v>5</v>
      </c>
      <c r="J39" s="0" t="s">
        <v>5</v>
      </c>
      <c r="K39" s="0" t="s">
        <v>21</v>
      </c>
      <c r="L39" s="0" t="n">
        <v>97</v>
      </c>
      <c r="M39" s="0" t="n">
        <v>0</v>
      </c>
      <c r="N39" s="0" t="n">
        <v>1</v>
      </c>
      <c r="O39" s="0" t="n">
        <v>2</v>
      </c>
      <c r="P39" s="0" t="s">
        <v>873</v>
      </c>
      <c r="R39" s="0" t="n">
        <f aca="false">SUM(L39:O39)</f>
        <v>100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n">
        <f aca="false">IF(D40="","",1)</f>
        <v>1</v>
      </c>
      <c r="D40" s="0" t="s">
        <v>874</v>
      </c>
      <c r="E40" s="0" t="s">
        <v>875</v>
      </c>
      <c r="F40" s="0" t="s">
        <v>876</v>
      </c>
      <c r="G40" s="0" t="s">
        <v>877</v>
      </c>
      <c r="H40" s="0" t="s">
        <v>878</v>
      </c>
      <c r="I40" s="38" t="s">
        <v>21</v>
      </c>
      <c r="J40" s="0" t="s">
        <v>18</v>
      </c>
      <c r="K40" s="0" t="s">
        <v>21</v>
      </c>
      <c r="L40" s="0" t="n">
        <v>2</v>
      </c>
      <c r="M40" s="0" t="n">
        <v>1</v>
      </c>
      <c r="N40" s="0" t="n">
        <v>0</v>
      </c>
      <c r="O40" s="0" t="n">
        <v>97</v>
      </c>
      <c r="P40" s="0" t="s">
        <v>879</v>
      </c>
      <c r="R40" s="0" t="n">
        <f aca="false">SUM(L40:O40)</f>
        <v>100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n">
        <f aca="false">IF(D41="","",1)</f>
        <v>1</v>
      </c>
      <c r="D41" s="0" t="s">
        <v>880</v>
      </c>
      <c r="E41" s="0" t="s">
        <v>881</v>
      </c>
      <c r="F41" s="0" t="s">
        <v>882</v>
      </c>
      <c r="G41" s="0" t="s">
        <v>883</v>
      </c>
      <c r="H41" s="0" t="s">
        <v>884</v>
      </c>
      <c r="I41" s="38" t="s">
        <v>21</v>
      </c>
      <c r="J41" s="0" t="s">
        <v>15</v>
      </c>
      <c r="K41" s="0" t="s">
        <v>21</v>
      </c>
      <c r="L41" s="0" t="n">
        <v>0</v>
      </c>
      <c r="M41" s="0" t="n">
        <v>0</v>
      </c>
      <c r="N41" s="0" t="n">
        <v>99</v>
      </c>
      <c r="O41" s="0" t="n">
        <v>1</v>
      </c>
      <c r="P41" s="0" t="s">
        <v>885</v>
      </c>
      <c r="R41" s="0" t="n">
        <f aca="false">SUM(L41:O41)</f>
        <v>100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n">
        <f aca="false">IF(D42="","",1)</f>
        <v>1</v>
      </c>
      <c r="D42" s="0" t="s">
        <v>886</v>
      </c>
      <c r="E42" s="0" t="s">
        <v>887</v>
      </c>
      <c r="F42" s="0" t="s">
        <v>888</v>
      </c>
      <c r="G42" s="0" t="s">
        <v>889</v>
      </c>
      <c r="H42" s="0" t="s">
        <v>890</v>
      </c>
      <c r="I42" s="38" t="s">
        <v>15</v>
      </c>
      <c r="J42" s="0" t="s">
        <v>5</v>
      </c>
      <c r="K42" s="0" t="s">
        <v>15</v>
      </c>
      <c r="L42" s="0" t="n">
        <v>0</v>
      </c>
      <c r="M42" s="0" t="n">
        <v>99</v>
      </c>
      <c r="N42" s="0" t="n">
        <v>1</v>
      </c>
      <c r="O42" s="0" t="n">
        <v>0</v>
      </c>
      <c r="P42" s="0" t="s">
        <v>891</v>
      </c>
      <c r="R42" s="0" t="n">
        <f aca="false">SUM(L42:O42)</f>
        <v>100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n">
        <f aca="false">IF(D43="","",1)</f>
        <v>1</v>
      </c>
      <c r="D43" s="0" t="s">
        <v>892</v>
      </c>
      <c r="E43" s="0" t="s">
        <v>893</v>
      </c>
      <c r="F43" s="0" t="s">
        <v>894</v>
      </c>
      <c r="G43" s="0" t="s">
        <v>895</v>
      </c>
      <c r="H43" s="0" t="s">
        <v>896</v>
      </c>
      <c r="I43" s="38" t="s">
        <v>21</v>
      </c>
      <c r="J43" s="0" t="s">
        <v>18</v>
      </c>
      <c r="K43" s="0" t="s">
        <v>21</v>
      </c>
      <c r="L43" s="0" t="n">
        <v>0</v>
      </c>
      <c r="M43" s="0" t="n">
        <v>3</v>
      </c>
      <c r="N43" s="0" t="n">
        <v>1</v>
      </c>
      <c r="O43" s="0" t="n">
        <v>96</v>
      </c>
      <c r="P43" s="0" t="s">
        <v>897</v>
      </c>
      <c r="R43" s="0" t="n">
        <f aca="false">SUM(L43:O43)</f>
        <v>100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n">
        <f aca="false">IF(D44="","",1)</f>
        <v>1</v>
      </c>
      <c r="D44" s="0" t="s">
        <v>898</v>
      </c>
      <c r="E44" s="0" t="s">
        <v>899</v>
      </c>
      <c r="F44" s="0" t="s">
        <v>900</v>
      </c>
      <c r="G44" s="0" t="s">
        <v>901</v>
      </c>
      <c r="H44" s="0" t="s">
        <v>159</v>
      </c>
      <c r="I44" s="38" t="s">
        <v>15</v>
      </c>
      <c r="J44" s="0" t="s">
        <v>15</v>
      </c>
      <c r="K44" s="0" t="s">
        <v>18</v>
      </c>
      <c r="L44" s="0" t="n">
        <v>0</v>
      </c>
      <c r="M44" s="0" t="n">
        <v>97</v>
      </c>
      <c r="N44" s="0" t="n">
        <v>0</v>
      </c>
      <c r="O44" s="0" t="n">
        <v>3</v>
      </c>
      <c r="P44" s="0" t="s">
        <v>902</v>
      </c>
      <c r="R44" s="0" t="n">
        <f aca="false">SUM(L44:O44)</f>
        <v>100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n">
        <f aca="false">IF(D45="","",1)</f>
        <v>1</v>
      </c>
      <c r="D45" s="0" t="s">
        <v>903</v>
      </c>
      <c r="E45" s="0" t="s">
        <v>904</v>
      </c>
      <c r="F45" s="0" t="s">
        <v>244</v>
      </c>
      <c r="G45" s="0" t="s">
        <v>905</v>
      </c>
      <c r="H45" s="0" t="s">
        <v>906</v>
      </c>
      <c r="I45" s="38" t="s">
        <v>15</v>
      </c>
      <c r="J45" s="0" t="s">
        <v>5</v>
      </c>
      <c r="K45" s="0" t="s">
        <v>15</v>
      </c>
      <c r="L45" s="0" t="n">
        <v>0</v>
      </c>
      <c r="M45" s="0" t="n">
        <v>99</v>
      </c>
      <c r="N45" s="0" t="n">
        <v>0</v>
      </c>
      <c r="O45" s="0" t="n">
        <v>1</v>
      </c>
      <c r="P45" s="0" t="s">
        <v>907</v>
      </c>
      <c r="R45" s="0" t="n">
        <f aca="false">SUM(L45:O45)</f>
        <v>100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n">
        <f aca="false">IF(D46="","",1)</f>
        <v>1</v>
      </c>
      <c r="D46" s="0" t="s">
        <v>908</v>
      </c>
      <c r="E46" s="0" t="s">
        <v>909</v>
      </c>
      <c r="F46" s="0" t="s">
        <v>910</v>
      </c>
      <c r="G46" s="0" t="s">
        <v>911</v>
      </c>
      <c r="H46" s="0" t="s">
        <v>912</v>
      </c>
      <c r="I46" s="38" t="s">
        <v>21</v>
      </c>
      <c r="J46" s="0" t="s">
        <v>5</v>
      </c>
      <c r="K46" s="0" t="s">
        <v>21</v>
      </c>
      <c r="L46" s="0" t="n">
        <v>0</v>
      </c>
      <c r="M46" s="0" t="n">
        <v>0</v>
      </c>
      <c r="N46" s="0" t="n">
        <v>1</v>
      </c>
      <c r="O46" s="0" t="n">
        <v>99</v>
      </c>
      <c r="P46" s="0" t="s">
        <v>913</v>
      </c>
      <c r="R46" s="0" t="n">
        <f aca="false">SUM(L46:O46)</f>
        <v>100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n">
        <f aca="false">IF(D47="","",1)</f>
        <v>1</v>
      </c>
      <c r="D47" s="0" t="s">
        <v>914</v>
      </c>
      <c r="E47" s="0" t="s">
        <v>915</v>
      </c>
      <c r="F47" s="0" t="s">
        <v>229</v>
      </c>
      <c r="G47" s="0" t="s">
        <v>916</v>
      </c>
      <c r="H47" s="0" t="s">
        <v>917</v>
      </c>
      <c r="I47" s="38" t="s">
        <v>15</v>
      </c>
      <c r="J47" s="0" t="s">
        <v>15</v>
      </c>
      <c r="K47" s="0" t="s">
        <v>18</v>
      </c>
      <c r="L47" s="0" t="n">
        <v>0</v>
      </c>
      <c r="M47" s="0" t="n">
        <v>97</v>
      </c>
      <c r="N47" s="0" t="n">
        <v>1</v>
      </c>
      <c r="O47" s="0" t="n">
        <v>2</v>
      </c>
      <c r="P47" s="0" t="s">
        <v>918</v>
      </c>
      <c r="R47" s="0" t="n">
        <f aca="false">SUM(L47:O47)</f>
        <v>100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31.7564247526294</v>
      </c>
      <c r="E102" s="0" t="n">
        <f aca="false">IF(D102&lt;1.001,1,IF(D102&lt;2.001,2,IF(D102&lt;3.001,3,IF(D102&lt;4.001,4,IF(D102&lt;5.001,5,IF(D102&lt;6.001,6,IF(D102&lt;7.001,7,IF(D102&lt;8.001,8,(F102)))))))))</f>
        <v>32</v>
      </c>
      <c r="F102" s="0" t="n">
        <f aca="false">IF(D102&lt;9.001,9,IF(D102&lt;10.001,10,IF(D102&lt;11.001,11,IF(D102&lt;12.001,12,IF(D102&lt;13.001,13,IF(D102&lt;14.001,14,IF(D102&lt;15.001,15,(G102))))))))</f>
        <v>32</v>
      </c>
      <c r="G102" s="0" t="n">
        <f aca="false">IF(D102&lt;16.001,16,IF(D102&lt;17.001,17,IF(D102&lt;18.001,18,IF(D102&lt;19.001,19,IF(D102&lt;20.001,20,IF(D102&lt;21.001,21,IF(D102&lt;22.001,22,(H102))))))))</f>
        <v>32</v>
      </c>
      <c r="H102" s="0" t="n">
        <f aca="false">IF(D102&lt;23.001,23,IF(D102&lt;24.001,24,IF(D102&lt;25.001,25,IF(D102&lt;26.001,26,IF(D102&lt;27.001,27,IF(D102&lt;28.001,28,IF(D102&lt;29.001,29,(I102))))))))</f>
        <v>32</v>
      </c>
      <c r="I102" s="38" t="n">
        <f aca="false">IF(D102&lt;30.001,30,IF(D102&lt;31.001,31,IF(D102&lt;32.001,32,IF(D102&lt;33.001,33,IF(D102&lt;34.001,34,IF(D102&lt;35.001,35,IF(D102&lt;36.001,36,(J102))))))))</f>
        <v>32</v>
      </c>
      <c r="J102" s="0" t="n">
        <f aca="false">IF(D102&lt;37.001,37,IF(D102&lt;38.001,38,IF(D102&lt;39.001,39,IF(D102&lt;40.001,40,IF(D102&lt;41.001,41,IF(D102&lt;42.001,42,IF(D102&lt;43.001,43,(K102))))))))</f>
        <v>37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Which pop group sensation hit number one with "wannabe"</v>
      </c>
      <c r="E104" s="0" t="str">
        <f aca="false">IF($E$102=$A$2,(E2),IF($E$102=$A$3,(E3),IF($E$102=$A$4,(E4),IF($E$102=$A$5,(E5),IF($E$102=$A$6,(E6),IF($E$102=$A$7,(E7),IF($E$102=$A$8,(E8),IF($E$102=$A$9,(E9),(E105)))))))))</f>
        <v>Boyzone</v>
      </c>
      <c r="F104" s="0" t="str">
        <f aca="false">IF($E$102=$A$2,(F2),IF($E$102=$A$3,(F3),IF($E$102=$A$4,(F4),IF($E$102=$A$5,(F5),IF($E$102=$A$6,(F6),IF($E$102=$A$7,(F7),IF($E$102=$A$8,(F8),IF($E$102=$A$9,(F9),(F105)))))))))</f>
        <v>Westlife</v>
      </c>
      <c r="G104" s="0" t="str">
        <f aca="false">IF($E$102=$A$2,(G2),IF($E$102=$A$3,(G3),IF($E$102=$A$4,(G4),IF($E$102=$A$5,(G5),IF($E$102=$A$6,(G6),IF($E$102=$A$7,(G7),IF($E$102=$A$8,(G8),IF($E$102=$A$9,(G9),(G105)))))))))</f>
        <v>Spice Girls</v>
      </c>
      <c r="H104" s="0" t="str">
        <f aca="false">IF($E$102=$A$2,(H2),IF($E$102=$A$3,(H3),IF($E$102=$A$4,(H4),IF($E$102=$A$5,(H5),IF($E$102=$A$6,(H6),IF($E$102=$A$7,(H7),IF($E$102=$A$8,(H8),IF($E$102=$A$9,(H9),(H105)))))))))</f>
        <v>Chaz &amp; Dave</v>
      </c>
      <c r="I104" s="38" t="str">
        <f aca="false">IF($E$102=$A$2,(I2),IF($E$102=$A$3,(I3),IF($E$102=$A$4,(I4),IF($E$102=$A$5,(I5),IF($E$102=$A$6,(I6),IF($E$102=$A$7,(I7),IF($E$102=$A$8,(I8),IF($E$102=$A$9,(I9),(I105)))))))))</f>
        <v>C</v>
      </c>
      <c r="J104" s="0" t="str">
        <f aca="false">IF(I104=E103,(E104),IF(I104=F103,(F104),IF(I104=G103,(G104),IF(I104=H103,(H104)))))</f>
        <v>Spice Girls</v>
      </c>
      <c r="K104" s="0" t="str">
        <f aca="false">IF($E$102=$A$2,(J2),IF($E$102=$A$3,(J3),IF($E$102=$A$4,(J4),IF($E$102=$A$5,(J5),IF($E$102=$A$6,(J6),IF($E$102=$A$7,(J7),IF($E$102=$A$8,(J8),IF($E$102=$A$9,(J9),(K105)))))))))</f>
        <v>C</v>
      </c>
      <c r="L104" s="0" t="str">
        <f aca="false">IF($E$102=$A$2,(K2),IF($E$102=$A$3,(K3),IF($E$102=$A$4,(K4),IF($E$102=$A$5,(K5),IF($E$102=$A$6,(K6),IF($E$102=$A$7,(K7),IF($E$102=$A$8,(K8),IF($E$102=$A$9,(K9),(L105)))))))))</f>
        <v>D</v>
      </c>
      <c r="M104" s="0" t="n">
        <f aca="false">IF($E$102=$A$2,(L2),IF($E$102=$A$3,(L3),IF($E$102=$A$4,(L4),IF($E$102=$A$5,(L5),IF($E$102=$A$6,(L6),IF($E$102=$A$7,(L7),IF($E$102=$A$8,(L8),IF($E$102=$A$9,(L9),(M105)))))))))</f>
        <v>1</v>
      </c>
      <c r="N104" s="0" t="n">
        <f aca="false">IF($E$102=$A$2,(M2),IF($E$102=$A$3,(M3),IF($E$102=$A$4,(M4),IF($E$102=$A$5,(M5),IF($E$102=$A$6,(M6),IF($E$102=$A$7,(M7),IF($E$102=$A$8,(M8),IF($E$102=$A$9,(M9),(N105)))))))))</f>
        <v>0</v>
      </c>
      <c r="O104" s="0" t="n">
        <f aca="false">IF($E$102=$A$2,(N2),IF($E$102=$A$3,(N3),IF($E$102=$A$4,(N4),IF($E$102=$A$5,(N5),IF($E$102=$A$6,(N6),IF($E$102=$A$7,(N7),IF($E$102=$A$8,(N8),IF($E$102=$A$9,(N9),(O105)))))))))</f>
        <v>99</v>
      </c>
      <c r="P104" s="0" t="n">
        <f aca="false">IF($E$102=$A$2,(O2),IF($E$102=$A$3,(O3),IF($E$102=$A$4,(O4),IF($E$102=$A$5,(O5),IF($E$102=$A$6,(O6),IF($E$102=$A$7,(O7),IF($E$102=$A$8,(O8),IF($E$102=$A$9,(O9),(P105)))))))))</f>
        <v>0</v>
      </c>
      <c r="Q104" s="0" t="str">
        <f aca="false">IF($E$102=$A$2,(P2),IF($E$102=$A$3,(P3),IF($E$102=$A$4,(P4),IF($E$102=$A$5,(P5),IF($E$102=$A$6,(P6),IF($E$102=$A$7,(P7),IF($E$102=$A$8,(P8),IF($E$102=$A$9,(P9),(Q105)))))))))</f>
        <v>It’s the Spice Girls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>Which pop group sensation hit number one with "wannabe"</v>
      </c>
      <c r="E105" s="0" t="str">
        <f aca="false">IF($E$102=$A$10,(E10),IF($E$102=$A$11,(E11),IF($E$102=$A$12,(E12),IF($E$102=$A$13,(E13),IF($E$102=$A$14,(E14),IF($E$102=$A$15,(E15),IF($E$102=$A$16,(E16),IF($E$102=$A$17,(E17),(E106)))))))))</f>
        <v>Boyzone</v>
      </c>
      <c r="F105" s="0" t="str">
        <f aca="false">IF($E$102=$A$10,(F10),IF($E$102=$A$11,(F11),IF($E$102=$A$12,(F12),IF($E$102=$A$13,(F13),IF($E$102=$A$14,(F14),IF($E$102=$A$15,(F15),IF($E$102=$A$16,(F16),IF($E$102=$A$17,(F17),(F106)))))))))</f>
        <v>Westlife</v>
      </c>
      <c r="G105" s="0" t="str">
        <f aca="false">IF($E$102=$A$10,(G10),IF($E$102=$A$11,(G11),IF($E$102=$A$12,(G12),IF($E$102=$A$13,(G13),IF($E$102=$A$14,(G14),IF($E$102=$A$15,(G15),IF($E$102=$A$16,(G16),IF($E$102=$A$17,(G17),(G106)))))))))</f>
        <v>Spice Girls</v>
      </c>
      <c r="H105" s="0" t="str">
        <f aca="false">IF($E$102=$A$10,(H10),IF($E$102=$A$11,(H11),IF($E$102=$A$12,(H12),IF($E$102=$A$13,(H13),IF($E$102=$A$14,(H14),IF($E$102=$A$15,(H15),IF($E$102=$A$16,(H16),IF($E$102=$A$17,(H17),(H106)))))))))</f>
        <v>Chaz &amp; Dave</v>
      </c>
      <c r="I105" s="38" t="str">
        <f aca="false">IF($E$102=$A$10,(I10),IF($E$102=$A$11,(I11),IF($E$102=$A$12,(I12),IF($E$102=$A$13,(I13),IF($E$102=$A$14,(I14),IF($E$102=$A$15,(I15),IF($E$102=$A$16,(I16),IF($E$102=$A$17,(I17),(I106)))))))))</f>
        <v>C</v>
      </c>
      <c r="K105" s="0" t="str">
        <f aca="false">IF($E$102=$A$10,(J10),IF($E$102=$A$11,(J11),IF($E$102=$A$12,(J12),IF($E$102=$A$13,(J13),IF($E$102=$A$14,(J14),IF($E$102=$A$15,(J15),IF($E$102=$A$16,(J16),IF($E$102=$A$17,(J17),(K106)))))))))</f>
        <v>C</v>
      </c>
      <c r="L105" s="0" t="str">
        <f aca="false">IF($E$102=$A$10,(K10),IF($E$102=$A$11,(K11),IF($E$102=$A$12,(K12),IF($E$102=$A$13,(K13),IF($E$102=$A$14,(K14),IF($E$102=$A$15,(K15),IF($E$102=$A$16,(K16),IF($E$102=$A$17,(K17),(L106)))))))))</f>
        <v>D</v>
      </c>
      <c r="M105" s="0" t="n">
        <f aca="false">IF($E$102=$A$10,(L10),IF($E$102=$A$11,(L11),IF($E$102=$A$12,(L12),IF($E$102=$A$13,(L13),IF($E$102=$A$14,(L14),IF($E$102=$A$15,(L15),IF($E$102=$A$16,(L16),IF($E$102=$A$17,(L17),(M106)))))))))</f>
        <v>1</v>
      </c>
      <c r="N105" s="0" t="n">
        <f aca="false">IF($E$102=$A$10,(M10),IF($E$102=$A$11,(M11),IF($E$102=$A$12,(M12),IF($E$102=$A$13,(M13),IF($E$102=$A$14,(M14),IF($E$102=$A$15,(M15),IF($E$102=$A$16,(M16),IF($E$102=$A$17,(M17),(N106)))))))))</f>
        <v>0</v>
      </c>
      <c r="O105" s="0" t="n">
        <f aca="false">IF($E$102=$A$10,(N10),IF($E$102=$A$11,(N11),IF($E$102=$A$12,(N12),IF($E$102=$A$13,(N13),IF($E$102=$A$14,(N14),IF($E$102=$A$15,(N15),IF($E$102=$A$16,(N16),IF($E$102=$A$17,(N17),(O106)))))))))</f>
        <v>99</v>
      </c>
      <c r="P105" s="0" t="n">
        <f aca="false">IF($E$102=$A$10,(O10),IF($E$102=$A$11,(O11),IF($E$102=$A$12,(O12),IF($E$102=$A$13,(O13),IF($E$102=$A$14,(O14),IF($E$102=$A$15,(O15),IF($E$102=$A$16,(O16),IF($E$102=$A$17,(O17),(P106)))))))))</f>
        <v>0</v>
      </c>
      <c r="Q105" s="0" t="str">
        <f aca="false">IF($E$102=$A$10,(P10),IF($E$102=$A$11,(P11),IF($E$102=$A$12,(P12),IF($E$102=$A$13,(P13),IF($E$102=$A$14,(P14),IF($E$102=$A$15,(P15),IF($E$102=$A$16,(P16),IF($E$102=$A$17,(P17),(Q106)))))))))</f>
        <v>It’s the Spice Girls</v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>Which pop group sensation hit number one with "wannabe"</v>
      </c>
      <c r="E106" s="0" t="str">
        <f aca="false">IF($E$102=$A$18,(E18),IF($E$102=$A$19,(E19),IF($E$102=$A$20,(E20),IF($E$102=$A$21,(E21),IF($E$102=$A$22,(E22),IF($E$102=$A$23,(E23),IF($E$102=$A$24,(E24),IF($E$102=$A$25,(E25),(E107)))))))))</f>
        <v>Boyzone</v>
      </c>
      <c r="F106" s="0" t="str">
        <f aca="false">IF($E$102=$A$18,(F18),IF($E$102=$A$19,(F19),IF($E$102=$A$20,(F20),IF($E$102=$A$21,(F21),IF($E$102=$A$22,(F22),IF($E$102=$A$23,(F23),IF($E$102=$A$24,(F24),IF($E$102=$A$25,(F25),(F107)))))))))</f>
        <v>Westlife</v>
      </c>
      <c r="G106" s="0" t="str">
        <f aca="false">IF($E$102=$A$18,(G18),IF($E$102=$A$19,(G19),IF($E$102=$A$20,(G20),IF($E$102=$A$21,(G21),IF($E$102=$A$22,(G22),IF($E$102=$A$23,(G23),IF($E$102=$A$24,(G24),IF($E$102=$A$25,(G25),(G107)))))))))</f>
        <v>Spice Girls</v>
      </c>
      <c r="H106" s="0" t="str">
        <f aca="false">IF($E$102=$A$18,(H18),IF($E$102=$A$19,(H19),IF($E$102=$A$20,(H20),IF($E$102=$A$21,(H21),IF($E$102=$A$22,(H22),IF($E$102=$A$23,(H23),IF($E$102=$A$24,(H24),IF($E$102=$A$25,(H25),(H107)))))))))</f>
        <v>Chaz &amp; Dave</v>
      </c>
      <c r="I106" s="38" t="str">
        <f aca="false">IF($E$102=$A$18,(I18),IF($E$102=$A$19,(I19),IF($E$102=$A$20,(I20),IF($E$102=$A$21,(I21),IF($E$102=$A$22,(I22),IF($E$102=$A$23,(I23),IF($E$102=$A$24,(I24),IF($E$102=$A$25,(I25),(I107)))))))))</f>
        <v>C</v>
      </c>
      <c r="K106" s="0" t="str">
        <f aca="false">IF($E$102=$A$18,(J18),IF($E$102=$A$19,(J19),IF($E$102=$A$20,(J20),IF($E$102=$A$21,(J21),IF($E$102=$A$22,(J22),IF($E$102=$A$23,(J23),IF($E$102=$A$24,(J24),IF($E$102=$A$25,(J25),(K107)))))))))</f>
        <v>C</v>
      </c>
      <c r="L106" s="0" t="str">
        <f aca="false">IF($E$102=$A$18,(K18),IF($E$102=$A$19,(K19),IF($E$102=$A$20,(K20),IF($E$102=$A$21,(K21),IF($E$102=$A$22,(K22),IF($E$102=$A$23,(K23),IF($E$102=$A$24,(K24),IF($E$102=$A$25,(K25),(L107)))))))))</f>
        <v>D</v>
      </c>
      <c r="M106" s="0" t="n">
        <f aca="false">IF($E$102=$A$18,(L18),IF($E$102=$A$19,(L19),IF($E$102=$A$20,(L20),IF($E$102=$A$21,(L21),IF($E$102=$A$22,(L22),IF($E$102=$A$23,(L23),IF($E$102=$A$24,(L24),IF($E$102=$A$25,(L25),(M107)))))))))</f>
        <v>1</v>
      </c>
      <c r="N106" s="0" t="n">
        <f aca="false">IF($E$102=$A$18,(M18),IF($E$102=$A$19,(M19),IF($E$102=$A$20,(M20),IF($E$102=$A$21,(M21),IF($E$102=$A$22,(M22),IF($E$102=$A$23,(M23),IF($E$102=$A$24,(M24),IF($E$102=$A$25,(M25),(N107)))))))))</f>
        <v>0</v>
      </c>
      <c r="O106" s="0" t="n">
        <f aca="false">IF($E$102=$A$18,(N18),IF($E$102=$A$19,(N19),IF($E$102=$A$20,(N20),IF($E$102=$A$21,(N21),IF($E$102=$A$22,(N22),IF($E$102=$A$23,(N23),IF($E$102=$A$24,(N24),IF($E$102=$A$25,(N25),(O107)))))))))</f>
        <v>99</v>
      </c>
      <c r="P106" s="0" t="n">
        <f aca="false">IF($E$102=$A$18,(O18),IF($E$102=$A$19,(O19),IF($E$102=$A$20,(O20),IF($E$102=$A$21,(O21),IF($E$102=$A$22,(O22),IF($E$102=$A$23,(O23),IF($E$102=$A$24,(O24),IF($E$102=$A$25,(O25),(P107)))))))))</f>
        <v>0</v>
      </c>
      <c r="Q106" s="0" t="str">
        <f aca="false">IF($E$102=$A$18,(P18),IF($E$102=$A$19,(P19),IF($E$102=$A$20,(P20),IF($E$102=$A$21,(P21),IF($E$102=$A$22,(P22),IF($E$102=$A$23,(P23),IF($E$102=$A$24,(P24),IF($E$102=$A$25,(P25),(Q107)))))))))</f>
        <v>It’s the Spice Girls</v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>Which pop group sensation hit number one with "wannabe"</v>
      </c>
      <c r="E107" s="0" t="str">
        <f aca="false">IF($E$102=$A$26,(E26),IF($E$102=$A$27,(E27),IF($E$102=$A$28,(E28),IF($E$102=$A$29,(E29),IF($E$102=$A$30,(E30),IF($E$102=$A$31,(E31),IF($E$102=$A$32,(E32),IF($E$102=$A$33,(E33),(E108)))))))))</f>
        <v>Boyzone</v>
      </c>
      <c r="F107" s="0" t="str">
        <f aca="false">IF($E$102=$A$26,(F26),IF($E$102=$A$27,(F27),IF($E$102=$A$28,(F28),IF($E$102=$A$29,(F29),IF($E$102=$A$30,(F30),IF($E$102=$A$31,(F31),IF($E$102=$A$32,(F32),IF($E$102=$A$33,(F33),(F108)))))))))</f>
        <v>Westlife</v>
      </c>
      <c r="G107" s="0" t="str">
        <f aca="false">IF($E$102=$A$26,(G26),IF($E$102=$A$27,(G27),IF($E$102=$A$28,(G28),IF($E$102=$A$29,(G29),IF($E$102=$A$30,(G30),IF($E$102=$A$31,(G31),IF($E$102=$A$32,(G32),IF($E$102=$A$33,(G33),(G108)))))))))</f>
        <v>Spice Girls</v>
      </c>
      <c r="H107" s="0" t="str">
        <f aca="false">IF($E$102=$A$26,(H26),IF($E$102=$A$27,(H27),IF($E$102=$A$28,(H28),IF($E$102=$A$29,(H29),IF($E$102=$A$30,(H30),IF($E$102=$A$31,(H31),IF($E$102=$A$32,(H32),IF($E$102=$A$33,(H33),(H108)))))))))</f>
        <v>Chaz &amp; Dave</v>
      </c>
      <c r="I107" s="38" t="str">
        <f aca="false">IF($E$102=$A$26,(I26),IF($E$102=$A$27,(I27),IF($E$102=$A$28,(I28),IF($E$102=$A$29,(I29),IF($E$102=$A$30,(I30),IF($E$102=$A$31,(I31),IF($E$102=$A$32,(I32),IF($E$102=$A$33,(I33),(I108)))))))))</f>
        <v>C</v>
      </c>
      <c r="K107" s="0" t="str">
        <f aca="false">IF($E$102=$A$26,(J26),IF($E$102=$A$27,(J27),IF($E$102=$A$28,(J28),IF($E$102=$A$29,(J29),IF($E$102=$A$30,(J30),IF($E$102=$A$31,(J31),IF($E$102=$A$32,(J32),IF($E$102=$A$33,(J33),(K108)))))))))</f>
        <v>C</v>
      </c>
      <c r="L107" s="0" t="str">
        <f aca="false">IF($E$102=$A$26,(K26),IF($E$102=$A$27,(K27),IF($E$102=$A$28,(K28),IF($E$102=$A$29,(K29),IF($E$102=$A$30,(K30),IF($E$102=$A$31,(K31),IF($E$102=$A$32,(K32),IF($E$102=$A$33,(K33),(L108)))))))))</f>
        <v>D</v>
      </c>
      <c r="M107" s="0" t="n">
        <f aca="false">IF($E$102=$A$26,(L26),IF($E$102=$A$27,(L27),IF($E$102=$A$28,(L28),IF($E$102=$A$29,(L29),IF($E$102=$A$30,(L30),IF($E$102=$A$31,(L31),IF($E$102=$A$32,(L32),IF($E$102=$A$33,(L33),(M108)))))))))</f>
        <v>1</v>
      </c>
      <c r="N107" s="0" t="n">
        <f aca="false">IF($E$102=$A$26,(M26),IF($E$102=$A$27,(M27),IF($E$102=$A$28,(M28),IF($E$102=$A$29,(M29),IF($E$102=$A$30,(M30),IF($E$102=$A$31,(M31),IF($E$102=$A$32,(M32),IF($E$102=$A$33,(M33),(N108)))))))))</f>
        <v>0</v>
      </c>
      <c r="O107" s="0" t="n">
        <f aca="false">IF($E$102=$A$26,(N26),IF($E$102=$A$27,(N27),IF($E$102=$A$28,(N28),IF($E$102=$A$29,(N29),IF($E$102=$A$30,(N30),IF($E$102=$A$31,(N31),IF($E$102=$A$32,(N32),IF($E$102=$A$33,(N33),(O108)))))))))</f>
        <v>99</v>
      </c>
      <c r="P107" s="0" t="n">
        <f aca="false">IF($E$102=$A$26,(O26),IF($E$102=$A$27,(O27),IF($E$102=$A$28,(O28),IF($E$102=$A$29,(O29),IF($E$102=$A$30,(O30),IF($E$102=$A$31,(O31),IF($E$102=$A$32,(O32),IF($E$102=$A$33,(O33),(P108)))))))))</f>
        <v>0</v>
      </c>
      <c r="Q107" s="0" t="str">
        <f aca="false">IF($E$102=$A$26,(P26),IF($E$102=$A$27,(P27),IF($E$102=$A$28,(P28),IF($E$102=$A$29,(P29),IF($E$102=$A$30,(P30),IF($E$102=$A$31,(P31),IF($E$102=$A$32,(P32),IF($E$102=$A$33,(P33),(Q108)))))))))</f>
        <v>It’s the Spice Girls</v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/>
      </c>
      <c r="E108" s="0" t="str">
        <f aca="false">IF($E$102=$A$34,(E34),IF($E$102=$A$35,(E35),IF($E$102=$A$36,(E36),IF($E$102=$A$37,(E37),IF($E$102=$A$38,(E38),IF($E$102=$A$39,(E39),IF($E$102=$A$40,(E40),IF($E$102=$A$41,(E41),(E109)))))))))</f>
        <v/>
      </c>
      <c r="F108" s="0" t="str">
        <f aca="false">IF($E$102=$A$34,(F34),IF($E$102=$A$35,(F35),IF($E$102=$A$36,(F36),IF($E$102=$A$37,(F37),IF($E$102=$A$38,(F38),IF($E$102=$A$39,(F39),IF($E$102=$A$40,(F40),IF($E$102=$A$41,(F41),(F109)))))))))</f>
        <v/>
      </c>
      <c r="G108" s="0" t="str">
        <f aca="false">IF($E$102=$A$34,(G34),IF($E$102=$A$35,(G35),IF($E$102=$A$36,(G36),IF($E$102=$A$37,(G37),IF($E$102=$A$38,(G38),IF($E$102=$A$39,(G39),IF($E$102=$A$40,(G40),IF($E$102=$A$41,(G41),(G109)))))))))</f>
        <v/>
      </c>
      <c r="H108" s="0" t="str">
        <f aca="false">IF($E$102=$A$34,(H34),IF($E$102=$A$35,(H35),IF($E$102=$A$36,(H36),IF($E$102=$A$37,(H37),IF($E$102=$A$38,(H38),IF($E$102=$A$39,(H39),IF($E$102=$A$40,(H40),IF($E$102=$A$41,(H41),(H109)))))))))</f>
        <v/>
      </c>
      <c r="I108" s="38" t="str">
        <f aca="false">IF($E$102=$A$34,(I34),IF($E$102=$A$35,(I35),IF($E$102=$A$36,(I36),IF($E$102=$A$37,(I37),IF($E$102=$A$38,(I38),IF($E$102=$A$39,(I39),IF($E$102=$A$40,(I40),IF($E$102=$A$41,(I41),(I109)))))))))</f>
        <v/>
      </c>
      <c r="K108" s="0" t="str">
        <f aca="false">IF($E$102=$A$34,(J34),IF($E$102=$A$35,(J35),IF($E$102=$A$36,(J36),IF($E$102=$A$37,(J37),IF($E$102=$A$38,(J38),IF($E$102=$A$39,(J39),IF($E$102=$A$40,(J40),IF($E$102=$A$41,(J41),(K109)))))))))</f>
        <v/>
      </c>
      <c r="L108" s="0" t="str">
        <f aca="false">IF($E$102=$A$34,(K34),IF($E$102=$A$35,(K35),IF($E$102=$A$36,(K36),IF($E$102=$A$37,(K37),IF($E$102=$A$38,(K38),IF($E$102=$A$39,(K39),IF($E$102=$A$40,(K40),IF($E$102=$A$41,(K41),(L109)))))))))</f>
        <v/>
      </c>
      <c r="M108" s="0" t="str">
        <f aca="false">IF($E$102=$A$34,(L34),IF($E$102=$A$35,(L35),IF($E$102=$A$36,(L36),IF($E$102=$A$37,(L37),IF($E$102=$A$38,(L38),IF($E$102=$A$39,(L39),IF($E$102=$A$40,(L40),IF($E$102=$A$41,(L41),(M109)))))))))</f>
        <v/>
      </c>
      <c r="N108" s="0" t="str">
        <f aca="false">IF($E$102=$A$34,(M34),IF($E$102=$A$35,(M35),IF($E$102=$A$36,(M36),IF($E$102=$A$37,(M37),IF($E$102=$A$38,(M38),IF($E$102=$A$39,(M39),IF($E$102=$A$40,(M40),IF($E$102=$A$41,(M41),(N109)))))))))</f>
        <v/>
      </c>
      <c r="O108" s="0" t="str">
        <f aca="false">IF($E$102=$A$34,(N34),IF($E$102=$A$35,(N35),IF($E$102=$A$36,(N36),IF($E$102=$A$37,(N37),IF($E$102=$A$38,(N38),IF($E$102=$A$39,(N39),IF($E$102=$A$40,(N40),IF($E$102=$A$41,(N41),(O109)))))))))</f>
        <v/>
      </c>
      <c r="P108" s="0" t="str">
        <f aca="false">IF($E$102=$A$34,(O34),IF($E$102=$A$35,(O35),IF($E$102=$A$36,(O36),IF($E$102=$A$37,(O37),IF($E$102=$A$38,(O38),IF($E$102=$A$39,(O39),IF($E$102=$A$40,(O40),IF($E$102=$A$41,(O41),(P109)))))))))</f>
        <v/>
      </c>
      <c r="Q108" s="0" t="str">
        <f aca="false">IF($E$102=$A$34,(P34),IF($E$102=$A$35,(P35),IF($E$102=$A$36,(P36),IF($E$102=$A$37,(P37),IF($E$102=$A$38,(P38),IF($E$102=$A$39,(P39),IF($E$102=$A$40,(P40),IF($E$102=$A$41,(P41),(Q109)))))))))</f>
        <v/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K91" colorId="64" zoomScale="100" zoomScaleNormal="100" zoomScalePageLayoutView="100" workbookViewId="0">
      <selection pane="topLeft" activeCell="Q103" activeCellId="0" sqref="Q1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n">
        <v>500</v>
      </c>
      <c r="B1" s="0" t="n">
        <v>0</v>
      </c>
      <c r="C1" s="0" t="n">
        <f aca="false">SUM(C2:C101)</f>
        <v>42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919</v>
      </c>
      <c r="E2" s="0" t="s">
        <v>920</v>
      </c>
      <c r="F2" s="0" t="s">
        <v>840</v>
      </c>
      <c r="G2" s="0" t="s">
        <v>921</v>
      </c>
      <c r="H2" s="0" t="s">
        <v>922</v>
      </c>
      <c r="I2" s="38" t="s">
        <v>21</v>
      </c>
      <c r="J2" s="0" t="s">
        <v>5</v>
      </c>
      <c r="K2" s="0" t="s">
        <v>21</v>
      </c>
      <c r="L2" s="0" t="n">
        <v>2</v>
      </c>
      <c r="M2" s="0" t="n">
        <v>6</v>
      </c>
      <c r="N2" s="0" t="n">
        <v>0</v>
      </c>
      <c r="O2" s="0" t="n">
        <v>92</v>
      </c>
      <c r="P2" s="0" t="s">
        <v>922</v>
      </c>
      <c r="Q2" s="0" t="n">
        <v>5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923</v>
      </c>
      <c r="E3" s="0" t="s">
        <v>924</v>
      </c>
      <c r="F3" s="0" t="s">
        <v>925</v>
      </c>
      <c r="G3" s="0" t="s">
        <v>926</v>
      </c>
      <c r="H3" s="0" t="s">
        <v>279</v>
      </c>
      <c r="I3" s="38" t="s">
        <v>15</v>
      </c>
      <c r="J3" s="0" t="s">
        <v>5</v>
      </c>
      <c r="K3" s="0" t="s">
        <v>15</v>
      </c>
      <c r="L3" s="0" t="n">
        <v>0</v>
      </c>
      <c r="M3" s="0" t="n">
        <v>99</v>
      </c>
      <c r="N3" s="0" t="n">
        <v>0</v>
      </c>
      <c r="O3" s="0" t="n">
        <v>1</v>
      </c>
      <c r="P3" s="0" t="s">
        <v>925</v>
      </c>
      <c r="Q3" s="0" t="n">
        <v>6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927</v>
      </c>
      <c r="E4" s="0" t="s">
        <v>928</v>
      </c>
      <c r="F4" s="0" t="s">
        <v>929</v>
      </c>
      <c r="G4" s="0" t="s">
        <v>930</v>
      </c>
      <c r="H4" s="0" t="s">
        <v>931</v>
      </c>
      <c r="I4" s="38" t="s">
        <v>5</v>
      </c>
      <c r="J4" s="0" t="s">
        <v>5</v>
      </c>
      <c r="K4" s="0" t="s">
        <v>21</v>
      </c>
      <c r="L4" s="0" t="n">
        <v>100</v>
      </c>
      <c r="M4" s="0" t="n">
        <v>0</v>
      </c>
      <c r="N4" s="0" t="n">
        <v>0</v>
      </c>
      <c r="O4" s="0" t="n">
        <v>0</v>
      </c>
      <c r="P4" s="0" t="s">
        <v>928</v>
      </c>
      <c r="Q4" s="0" t="n">
        <v>11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932</v>
      </c>
      <c r="E5" s="0" t="s">
        <v>734</v>
      </c>
      <c r="F5" s="0" t="s">
        <v>933</v>
      </c>
      <c r="G5" s="0" t="s">
        <v>804</v>
      </c>
      <c r="H5" s="0" t="s">
        <v>934</v>
      </c>
      <c r="I5" s="38" t="s">
        <v>15</v>
      </c>
      <c r="J5" s="0" t="s">
        <v>15</v>
      </c>
      <c r="K5" s="0" t="s">
        <v>18</v>
      </c>
      <c r="L5" s="0" t="n">
        <v>0</v>
      </c>
      <c r="M5" s="0" t="n">
        <v>100</v>
      </c>
      <c r="N5" s="0" t="n">
        <v>0</v>
      </c>
      <c r="O5" s="0" t="n">
        <v>0</v>
      </c>
      <c r="P5" s="0" t="s">
        <v>933</v>
      </c>
      <c r="Q5" s="0" t="n">
        <v>94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935</v>
      </c>
      <c r="E6" s="0" t="s">
        <v>936</v>
      </c>
      <c r="F6" s="0" t="s">
        <v>937</v>
      </c>
      <c r="G6" s="0" t="s">
        <v>938</v>
      </c>
      <c r="H6" s="0" t="s">
        <v>939</v>
      </c>
      <c r="I6" s="38" t="s">
        <v>5</v>
      </c>
      <c r="J6" s="0" t="s">
        <v>5</v>
      </c>
      <c r="K6" s="0" t="s">
        <v>21</v>
      </c>
      <c r="L6" s="0" t="n">
        <v>94</v>
      </c>
      <c r="M6" s="0" t="n">
        <v>0</v>
      </c>
      <c r="N6" s="0" t="n">
        <v>6</v>
      </c>
      <c r="O6" s="0" t="n">
        <v>0</v>
      </c>
      <c r="P6" s="0" t="s">
        <v>936</v>
      </c>
      <c r="Q6" s="0" t="n">
        <v>5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940</v>
      </c>
      <c r="E7" s="0" t="n">
        <v>1959</v>
      </c>
      <c r="F7" s="0" t="n">
        <v>1958</v>
      </c>
      <c r="G7" s="0" t="n">
        <v>1969</v>
      </c>
      <c r="H7" s="0" t="n">
        <v>1968</v>
      </c>
      <c r="I7" s="38" t="s">
        <v>18</v>
      </c>
      <c r="J7" s="0" t="s">
        <v>5</v>
      </c>
      <c r="K7" s="0" t="s">
        <v>18</v>
      </c>
      <c r="L7" s="0" t="n">
        <v>0</v>
      </c>
      <c r="M7" s="0" t="n">
        <v>0</v>
      </c>
      <c r="N7" s="0" t="n">
        <v>98</v>
      </c>
      <c r="O7" s="0" t="n">
        <v>2</v>
      </c>
      <c r="P7" s="0" t="n">
        <v>1969</v>
      </c>
      <c r="Q7" s="0" t="n">
        <v>11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941</v>
      </c>
      <c r="E8" s="0" t="s">
        <v>942</v>
      </c>
      <c r="F8" s="0" t="s">
        <v>943</v>
      </c>
      <c r="G8" s="0" t="s">
        <v>944</v>
      </c>
      <c r="H8" s="0" t="s">
        <v>945</v>
      </c>
      <c r="I8" s="38" t="s">
        <v>15</v>
      </c>
      <c r="J8" s="0" t="s">
        <v>15</v>
      </c>
      <c r="K8" s="0" t="s">
        <v>21</v>
      </c>
      <c r="L8" s="0" t="n">
        <v>1</v>
      </c>
      <c r="M8" s="0" t="n">
        <v>92</v>
      </c>
      <c r="N8" s="0" t="n">
        <v>0</v>
      </c>
      <c r="O8" s="0" t="n">
        <v>7</v>
      </c>
      <c r="P8" s="0" t="s">
        <v>943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946</v>
      </c>
      <c r="E9" s="0" t="s">
        <v>832</v>
      </c>
      <c r="F9" s="0" t="s">
        <v>785</v>
      </c>
      <c r="G9" s="0" t="s">
        <v>788</v>
      </c>
      <c r="H9" s="0" t="s">
        <v>786</v>
      </c>
      <c r="I9" s="38" t="s">
        <v>15</v>
      </c>
      <c r="J9" s="0" t="s">
        <v>15</v>
      </c>
      <c r="K9" s="0" t="s">
        <v>18</v>
      </c>
      <c r="L9" s="0" t="n">
        <v>3</v>
      </c>
      <c r="M9" s="0" t="n">
        <v>79</v>
      </c>
      <c r="N9" s="0" t="n">
        <v>10</v>
      </c>
      <c r="O9" s="0" t="n">
        <v>8</v>
      </c>
      <c r="P9" s="0" t="s">
        <v>785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947</v>
      </c>
      <c r="E10" s="0" t="s">
        <v>948</v>
      </c>
      <c r="F10" s="0" t="s">
        <v>949</v>
      </c>
      <c r="G10" s="0" t="s">
        <v>755</v>
      </c>
      <c r="H10" s="0" t="s">
        <v>950</v>
      </c>
      <c r="I10" s="38" t="s">
        <v>5</v>
      </c>
      <c r="J10" s="0" t="s">
        <v>5</v>
      </c>
      <c r="K10" s="0" t="s">
        <v>18</v>
      </c>
      <c r="L10" s="0" t="n">
        <v>87</v>
      </c>
      <c r="M10" s="0" t="n">
        <v>0</v>
      </c>
      <c r="N10" s="0" t="n">
        <v>8</v>
      </c>
      <c r="O10" s="0" t="n">
        <v>5</v>
      </c>
      <c r="P10" s="0" t="s">
        <v>948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951</v>
      </c>
      <c r="E11" s="0" t="s">
        <v>952</v>
      </c>
      <c r="F11" s="0" t="s">
        <v>953</v>
      </c>
      <c r="G11" s="0" t="s">
        <v>954</v>
      </c>
      <c r="H11" s="0" t="s">
        <v>955</v>
      </c>
      <c r="I11" s="38" t="s">
        <v>18</v>
      </c>
      <c r="J11" s="0" t="s">
        <v>18</v>
      </c>
      <c r="K11" s="0" t="s">
        <v>21</v>
      </c>
      <c r="L11" s="0" t="n">
        <v>3</v>
      </c>
      <c r="M11" s="0" t="n">
        <v>0</v>
      </c>
      <c r="N11" s="0" t="n">
        <v>97</v>
      </c>
      <c r="O11" s="0" t="n">
        <v>0</v>
      </c>
      <c r="P11" s="0" t="s">
        <v>954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956</v>
      </c>
      <c r="E12" s="0" t="s">
        <v>957</v>
      </c>
      <c r="F12" s="0" t="s">
        <v>958</v>
      </c>
      <c r="G12" s="0" t="s">
        <v>959</v>
      </c>
      <c r="H12" s="0" t="s">
        <v>960</v>
      </c>
      <c r="I12" s="38" t="s">
        <v>5</v>
      </c>
      <c r="J12" s="0" t="s">
        <v>5</v>
      </c>
      <c r="K12" s="0" t="s">
        <v>15</v>
      </c>
      <c r="L12" s="0" t="n">
        <v>95</v>
      </c>
      <c r="M12" s="0" t="n">
        <v>0</v>
      </c>
      <c r="N12" s="0" t="n">
        <v>0</v>
      </c>
      <c r="O12" s="0" t="n">
        <v>5</v>
      </c>
      <c r="P12" s="0" t="s">
        <v>957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961</v>
      </c>
      <c r="E13" s="0" t="s">
        <v>157</v>
      </c>
      <c r="F13" s="0" t="s">
        <v>280</v>
      </c>
      <c r="G13" s="0" t="s">
        <v>962</v>
      </c>
      <c r="H13" s="0" t="s">
        <v>963</v>
      </c>
      <c r="I13" s="38" t="s">
        <v>15</v>
      </c>
      <c r="J13" s="0" t="s">
        <v>15</v>
      </c>
      <c r="K13" s="0" t="s">
        <v>21</v>
      </c>
      <c r="L13" s="0" t="n">
        <v>10</v>
      </c>
      <c r="M13" s="0" t="n">
        <v>76</v>
      </c>
      <c r="N13" s="0" t="n">
        <v>6</v>
      </c>
      <c r="O13" s="0" t="n">
        <v>8</v>
      </c>
      <c r="P13" s="0" t="s">
        <v>280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964</v>
      </c>
      <c r="E14" s="0" t="s">
        <v>965</v>
      </c>
      <c r="F14" s="0" t="s">
        <v>966</v>
      </c>
      <c r="G14" s="0" t="s">
        <v>967</v>
      </c>
      <c r="H14" s="0" t="s">
        <v>968</v>
      </c>
      <c r="I14" s="38" t="s">
        <v>21</v>
      </c>
      <c r="J14" s="0" t="s">
        <v>5</v>
      </c>
      <c r="K14" s="0" t="s">
        <v>21</v>
      </c>
      <c r="L14" s="0" t="n">
        <v>5</v>
      </c>
      <c r="M14" s="0" t="n">
        <v>3</v>
      </c>
      <c r="N14" s="0" t="n">
        <v>10</v>
      </c>
      <c r="O14" s="0" t="n">
        <v>82</v>
      </c>
      <c r="P14" s="0" t="s">
        <v>968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969</v>
      </c>
      <c r="E15" s="0" t="s">
        <v>759</v>
      </c>
      <c r="F15" s="0" t="s">
        <v>970</v>
      </c>
      <c r="G15" s="0" t="s">
        <v>971</v>
      </c>
      <c r="H15" s="0" t="s">
        <v>972</v>
      </c>
      <c r="I15" s="38" t="s">
        <v>18</v>
      </c>
      <c r="J15" s="0" t="s">
        <v>15</v>
      </c>
      <c r="K15" s="0" t="s">
        <v>18</v>
      </c>
      <c r="L15" s="0" t="n">
        <v>23</v>
      </c>
      <c r="M15" s="0" t="n">
        <v>16</v>
      </c>
      <c r="N15" s="0" t="n">
        <v>56</v>
      </c>
      <c r="O15" s="0" t="n">
        <v>5</v>
      </c>
      <c r="P15" s="0" t="s">
        <v>971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973</v>
      </c>
      <c r="E16" s="0" t="s">
        <v>974</v>
      </c>
      <c r="F16" s="0" t="s">
        <v>975</v>
      </c>
      <c r="G16" s="0" t="s">
        <v>976</v>
      </c>
      <c r="H16" s="0" t="s">
        <v>977</v>
      </c>
      <c r="I16" s="38" t="s">
        <v>15</v>
      </c>
      <c r="J16" s="0" t="s">
        <v>15</v>
      </c>
      <c r="K16" s="0" t="s">
        <v>21</v>
      </c>
      <c r="L16" s="0" t="n">
        <v>1</v>
      </c>
      <c r="M16" s="0" t="n">
        <v>92</v>
      </c>
      <c r="N16" s="0" t="n">
        <v>4</v>
      </c>
      <c r="O16" s="0" t="n">
        <v>3</v>
      </c>
      <c r="P16" s="0" t="s">
        <v>975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978</v>
      </c>
      <c r="E17" s="0" t="s">
        <v>450</v>
      </c>
      <c r="F17" s="0" t="s">
        <v>979</v>
      </c>
      <c r="G17" s="0" t="s">
        <v>448</v>
      </c>
      <c r="H17" s="0" t="s">
        <v>980</v>
      </c>
      <c r="I17" s="38" t="s">
        <v>18</v>
      </c>
      <c r="J17" s="0" t="s">
        <v>18</v>
      </c>
      <c r="K17" s="0" t="s">
        <v>21</v>
      </c>
      <c r="L17" s="0" t="n">
        <v>19</v>
      </c>
      <c r="M17" s="0" t="n">
        <v>6</v>
      </c>
      <c r="N17" s="0" t="n">
        <v>64</v>
      </c>
      <c r="O17" s="0" t="n">
        <v>11</v>
      </c>
      <c r="P17" s="0" t="s">
        <v>448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981</v>
      </c>
      <c r="E18" s="0" t="s">
        <v>982</v>
      </c>
      <c r="F18" s="0" t="s">
        <v>983</v>
      </c>
      <c r="G18" s="0" t="s">
        <v>984</v>
      </c>
      <c r="H18" s="0" t="s">
        <v>276</v>
      </c>
      <c r="I18" s="38" t="s">
        <v>15</v>
      </c>
      <c r="J18" s="0" t="s">
        <v>5</v>
      </c>
      <c r="K18" s="0" t="s">
        <v>15</v>
      </c>
      <c r="L18" s="0" t="n">
        <v>2</v>
      </c>
      <c r="M18" s="0" t="n">
        <v>88</v>
      </c>
      <c r="N18" s="0" t="n">
        <v>0</v>
      </c>
      <c r="O18" s="0" t="n">
        <v>10</v>
      </c>
      <c r="P18" s="0" t="s">
        <v>983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985</v>
      </c>
      <c r="E19" s="0" t="s">
        <v>986</v>
      </c>
      <c r="F19" s="0" t="s">
        <v>987</v>
      </c>
      <c r="G19" s="0" t="s">
        <v>988</v>
      </c>
      <c r="H19" s="0" t="s">
        <v>989</v>
      </c>
      <c r="I19" s="38" t="s">
        <v>15</v>
      </c>
      <c r="J19" s="0" t="s">
        <v>15</v>
      </c>
      <c r="K19" s="0" t="s">
        <v>18</v>
      </c>
      <c r="L19" s="0" t="n">
        <v>25</v>
      </c>
      <c r="M19" s="0" t="n">
        <v>64</v>
      </c>
      <c r="N19" s="0" t="n">
        <v>10</v>
      </c>
      <c r="O19" s="0" t="n">
        <v>1</v>
      </c>
      <c r="P19" s="0" t="s">
        <v>987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n">
        <f aca="false">IF(D20="","",1)</f>
        <v>1</v>
      </c>
      <c r="D20" s="0" t="s">
        <v>990</v>
      </c>
      <c r="E20" s="0" t="s">
        <v>924</v>
      </c>
      <c r="F20" s="0" t="s">
        <v>991</v>
      </c>
      <c r="G20" s="0" t="s">
        <v>992</v>
      </c>
      <c r="H20" s="0" t="s">
        <v>993</v>
      </c>
      <c r="I20" s="38" t="s">
        <v>15</v>
      </c>
      <c r="J20" s="0" t="s">
        <v>15</v>
      </c>
      <c r="K20" s="0" t="s">
        <v>21</v>
      </c>
      <c r="L20" s="0" t="n">
        <v>9</v>
      </c>
      <c r="M20" s="0" t="n">
        <v>87</v>
      </c>
      <c r="N20" s="0" t="n">
        <v>3</v>
      </c>
      <c r="O20" s="0" t="n">
        <v>1</v>
      </c>
      <c r="P20" s="0" t="s">
        <v>991</v>
      </c>
      <c r="R20" s="0" t="n">
        <f aca="false">SUM(L20:O20)</f>
        <v>100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n">
        <f aca="false">IF(D21="","",1)</f>
        <v>1</v>
      </c>
      <c r="D21" s="0" t="s">
        <v>994</v>
      </c>
      <c r="E21" s="0" t="s">
        <v>995</v>
      </c>
      <c r="F21" s="0" t="s">
        <v>996</v>
      </c>
      <c r="G21" s="0" t="s">
        <v>997</v>
      </c>
      <c r="H21" s="0" t="s">
        <v>243</v>
      </c>
      <c r="I21" s="38" t="s">
        <v>5</v>
      </c>
      <c r="J21" s="0" t="s">
        <v>5</v>
      </c>
      <c r="K21" s="0" t="s">
        <v>15</v>
      </c>
      <c r="L21" s="0" t="n">
        <v>99</v>
      </c>
      <c r="M21" s="0" t="n">
        <v>0</v>
      </c>
      <c r="N21" s="0" t="n">
        <v>0</v>
      </c>
      <c r="O21" s="0" t="n">
        <v>1</v>
      </c>
      <c r="P21" s="0" t="s">
        <v>998</v>
      </c>
      <c r="R21" s="0" t="n">
        <f aca="false">SUM(L21:O21)</f>
        <v>100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n">
        <f aca="false">IF(D22="","",1)</f>
        <v>1</v>
      </c>
      <c r="D22" s="0" t="s">
        <v>999</v>
      </c>
      <c r="E22" s="0" t="s">
        <v>1000</v>
      </c>
      <c r="F22" s="0" t="s">
        <v>1001</v>
      </c>
      <c r="G22" s="0" t="s">
        <v>1002</v>
      </c>
      <c r="H22" s="0" t="s">
        <v>1003</v>
      </c>
      <c r="I22" s="38" t="s">
        <v>5</v>
      </c>
      <c r="J22" s="0" t="s">
        <v>5</v>
      </c>
      <c r="K22" s="0" t="s">
        <v>15</v>
      </c>
      <c r="L22" s="0" t="n">
        <v>77</v>
      </c>
      <c r="M22" s="0" t="n">
        <v>22</v>
      </c>
      <c r="N22" s="0" t="n">
        <v>1</v>
      </c>
      <c r="O22" s="0" t="n">
        <v>0</v>
      </c>
      <c r="P22" s="0" t="s">
        <v>1004</v>
      </c>
      <c r="R22" s="0" t="n">
        <f aca="false">SUM(L22:O22)</f>
        <v>100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n">
        <f aca="false">IF(D23="","",1)</f>
        <v>1</v>
      </c>
      <c r="D23" s="0" t="s">
        <v>1005</v>
      </c>
      <c r="E23" s="0" t="s">
        <v>120</v>
      </c>
      <c r="F23" s="0" t="s">
        <v>1006</v>
      </c>
      <c r="G23" s="0" t="s">
        <v>434</v>
      </c>
      <c r="H23" s="0" t="s">
        <v>1007</v>
      </c>
      <c r="I23" s="38" t="s">
        <v>15</v>
      </c>
      <c r="J23" s="0" t="s">
        <v>5</v>
      </c>
      <c r="K23" s="0" t="s">
        <v>15</v>
      </c>
      <c r="L23" s="0" t="n">
        <v>4</v>
      </c>
      <c r="M23" s="0" t="n">
        <v>91</v>
      </c>
      <c r="N23" s="0" t="n">
        <v>3</v>
      </c>
      <c r="O23" s="0" t="n">
        <v>2</v>
      </c>
      <c r="P23" s="0" t="s">
        <v>1008</v>
      </c>
      <c r="R23" s="0" t="n">
        <f aca="false">SUM(L23:O23)</f>
        <v>100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n">
        <f aca="false">IF(D24="","",1)</f>
        <v>1</v>
      </c>
      <c r="D24" s="0" t="s">
        <v>1009</v>
      </c>
      <c r="E24" s="0" t="s">
        <v>1010</v>
      </c>
      <c r="F24" s="0" t="s">
        <v>1011</v>
      </c>
      <c r="G24" s="0" t="s">
        <v>1012</v>
      </c>
      <c r="H24" s="0" t="s">
        <v>1013</v>
      </c>
      <c r="I24" s="38" t="s">
        <v>15</v>
      </c>
      <c r="J24" s="0" t="s">
        <v>5</v>
      </c>
      <c r="K24" s="0" t="s">
        <v>15</v>
      </c>
      <c r="L24" s="0" t="n">
        <v>2</v>
      </c>
      <c r="M24" s="0" t="n">
        <v>88</v>
      </c>
      <c r="N24" s="0" t="n">
        <v>4</v>
      </c>
      <c r="O24" s="0" t="n">
        <v>6</v>
      </c>
      <c r="P24" s="0" t="s">
        <v>1014</v>
      </c>
      <c r="R24" s="0" t="n">
        <f aca="false">SUM(L24:O24)</f>
        <v>100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n">
        <f aca="false">IF(D25="","",1)</f>
        <v>1</v>
      </c>
      <c r="D25" s="0" t="s">
        <v>1015</v>
      </c>
      <c r="E25" s="0" t="s">
        <v>1016</v>
      </c>
      <c r="F25" s="0" t="s">
        <v>1017</v>
      </c>
      <c r="G25" s="0" t="s">
        <v>1018</v>
      </c>
      <c r="H25" s="0" t="s">
        <v>1019</v>
      </c>
      <c r="I25" s="38" t="s">
        <v>18</v>
      </c>
      <c r="J25" s="0" t="s">
        <v>18</v>
      </c>
      <c r="K25" s="0" t="s">
        <v>21</v>
      </c>
      <c r="L25" s="0" t="n">
        <v>1</v>
      </c>
      <c r="M25" s="0" t="n">
        <v>21</v>
      </c>
      <c r="N25" s="0" t="n">
        <v>76</v>
      </c>
      <c r="O25" s="0" t="n">
        <v>2</v>
      </c>
      <c r="P25" s="0" t="s">
        <v>1020</v>
      </c>
      <c r="R25" s="0" t="n">
        <f aca="false">SUM(L25:O25)</f>
        <v>100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n">
        <f aca="false">IF(D26="","",1)</f>
        <v>1</v>
      </c>
      <c r="D26" s="0" t="s">
        <v>1021</v>
      </c>
      <c r="E26" s="0" t="s">
        <v>1022</v>
      </c>
      <c r="F26" s="0" t="s">
        <v>1023</v>
      </c>
      <c r="G26" s="0" t="s">
        <v>1024</v>
      </c>
      <c r="H26" s="0" t="s">
        <v>1025</v>
      </c>
      <c r="I26" s="38" t="s">
        <v>5</v>
      </c>
      <c r="J26" s="0" t="s">
        <v>5</v>
      </c>
      <c r="K26" s="0" t="s">
        <v>15</v>
      </c>
      <c r="L26" s="0" t="n">
        <v>2</v>
      </c>
      <c r="M26" s="0" t="n">
        <v>94</v>
      </c>
      <c r="N26" s="0" t="n">
        <v>4</v>
      </c>
      <c r="O26" s="0" t="n">
        <v>0</v>
      </c>
      <c r="P26" s="0" t="s">
        <v>1026</v>
      </c>
      <c r="R26" s="0" t="n">
        <f aca="false">SUM(L26:O26)</f>
        <v>100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n">
        <f aca="false">IF(D27="","",1)</f>
        <v>1</v>
      </c>
      <c r="D27" s="0" t="s">
        <v>1027</v>
      </c>
      <c r="E27" s="0" t="s">
        <v>1028</v>
      </c>
      <c r="F27" s="0" t="s">
        <v>1029</v>
      </c>
      <c r="G27" s="0" t="s">
        <v>1030</v>
      </c>
      <c r="H27" s="0" t="s">
        <v>936</v>
      </c>
      <c r="I27" s="38" t="s">
        <v>15</v>
      </c>
      <c r="J27" s="0" t="s">
        <v>15</v>
      </c>
      <c r="K27" s="0" t="s">
        <v>18</v>
      </c>
      <c r="L27" s="0" t="n">
        <v>1</v>
      </c>
      <c r="M27" s="0" t="n">
        <v>91</v>
      </c>
      <c r="N27" s="0" t="n">
        <v>5</v>
      </c>
      <c r="O27" s="0" t="n">
        <v>3</v>
      </c>
      <c r="P27" s="0" t="s">
        <v>1031</v>
      </c>
      <c r="R27" s="0" t="n">
        <f aca="false">SUM(L27:O27)</f>
        <v>100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n">
        <f aca="false">IF(D28="","",1)</f>
        <v>1</v>
      </c>
      <c r="D28" s="0" t="s">
        <v>1032</v>
      </c>
      <c r="E28" s="0" t="s">
        <v>1033</v>
      </c>
      <c r="F28" s="0" t="s">
        <v>1034</v>
      </c>
      <c r="G28" s="0" t="s">
        <v>1035</v>
      </c>
      <c r="H28" s="0" t="s">
        <v>1036</v>
      </c>
      <c r="I28" s="38" t="s">
        <v>18</v>
      </c>
      <c r="J28" s="0" t="s">
        <v>5</v>
      </c>
      <c r="K28" s="0" t="s">
        <v>18</v>
      </c>
      <c r="L28" s="0" t="n">
        <v>98</v>
      </c>
      <c r="M28" s="0" t="n">
        <v>1</v>
      </c>
      <c r="N28" s="0" t="n">
        <v>0</v>
      </c>
      <c r="O28" s="0" t="n">
        <v>1</v>
      </c>
      <c r="P28" s="0" t="s">
        <v>1037</v>
      </c>
      <c r="R28" s="0" t="n">
        <f aca="false">SUM(L28:O28)</f>
        <v>100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n">
        <f aca="false">IF(D29="","",1)</f>
        <v>1</v>
      </c>
      <c r="D29" s="0" t="s">
        <v>1038</v>
      </c>
      <c r="E29" s="0" t="s">
        <v>1039</v>
      </c>
      <c r="F29" s="0" t="s">
        <v>1040</v>
      </c>
      <c r="G29" s="0" t="s">
        <v>1041</v>
      </c>
      <c r="H29" s="0" t="s">
        <v>1042</v>
      </c>
      <c r="I29" s="38" t="s">
        <v>5</v>
      </c>
      <c r="J29" s="0" t="s">
        <v>5</v>
      </c>
      <c r="K29" s="0" t="s">
        <v>21</v>
      </c>
      <c r="L29" s="0" t="n">
        <v>81</v>
      </c>
      <c r="M29" s="0" t="n">
        <v>4</v>
      </c>
      <c r="N29" s="0" t="n">
        <v>3</v>
      </c>
      <c r="O29" s="0" t="n">
        <v>12</v>
      </c>
      <c r="P29" s="0" t="s">
        <v>1043</v>
      </c>
      <c r="R29" s="0" t="n">
        <f aca="false">SUM(L29:O29)</f>
        <v>100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n">
        <f aca="false">IF(D30="","",1)</f>
        <v>1</v>
      </c>
      <c r="D30" s="0" t="s">
        <v>1044</v>
      </c>
      <c r="E30" s="0" t="s">
        <v>148</v>
      </c>
      <c r="F30" s="0" t="s">
        <v>1045</v>
      </c>
      <c r="G30" s="0" t="s">
        <v>1046</v>
      </c>
      <c r="H30" s="0" t="s">
        <v>1047</v>
      </c>
      <c r="I30" s="38" t="s">
        <v>15</v>
      </c>
      <c r="J30" s="0" t="s">
        <v>5</v>
      </c>
      <c r="K30" s="0" t="s">
        <v>15</v>
      </c>
      <c r="L30" s="0" t="n">
        <v>0</v>
      </c>
      <c r="M30" s="0" t="n">
        <v>97</v>
      </c>
      <c r="N30" s="0" t="n">
        <v>2</v>
      </c>
      <c r="O30" s="0" t="n">
        <v>1</v>
      </c>
      <c r="P30" s="0" t="s">
        <v>1048</v>
      </c>
      <c r="R30" s="0" t="n">
        <f aca="false">SUM(L30:O30)</f>
        <v>100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n">
        <f aca="false">IF(D31="","",1)</f>
        <v>1</v>
      </c>
      <c r="D31" s="0" t="s">
        <v>112</v>
      </c>
      <c r="E31" s="0" t="s">
        <v>113</v>
      </c>
      <c r="F31" s="0" t="s">
        <v>114</v>
      </c>
      <c r="G31" s="0" t="s">
        <v>115</v>
      </c>
      <c r="H31" s="0" t="s">
        <v>116</v>
      </c>
      <c r="I31" s="38" t="s">
        <v>18</v>
      </c>
      <c r="J31" s="0" t="s">
        <v>18</v>
      </c>
      <c r="K31" s="0" t="s">
        <v>21</v>
      </c>
      <c r="L31" s="0" t="n">
        <v>3</v>
      </c>
      <c r="M31" s="0" t="n">
        <v>0</v>
      </c>
      <c r="N31" s="0" t="n">
        <v>92</v>
      </c>
      <c r="O31" s="0" t="n">
        <v>5</v>
      </c>
      <c r="P31" s="0" t="s">
        <v>117</v>
      </c>
      <c r="R31" s="0" t="n">
        <f aca="false">SUM(L31:O31)</f>
        <v>100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n">
        <f aca="false">IF(D32="","",1)</f>
        <v>1</v>
      </c>
      <c r="D32" s="0" t="s">
        <v>1049</v>
      </c>
      <c r="E32" s="0" t="s">
        <v>1050</v>
      </c>
      <c r="F32" s="0" t="s">
        <v>1051</v>
      </c>
      <c r="G32" s="0" t="s">
        <v>1052</v>
      </c>
      <c r="H32" s="0" t="s">
        <v>1053</v>
      </c>
      <c r="I32" s="38" t="s">
        <v>15</v>
      </c>
      <c r="J32" s="0" t="s">
        <v>15</v>
      </c>
      <c r="K32" s="0" t="s">
        <v>18</v>
      </c>
      <c r="L32" s="0" t="n">
        <v>3</v>
      </c>
      <c r="M32" s="0" t="n">
        <v>2</v>
      </c>
      <c r="N32" s="0" t="n">
        <v>94</v>
      </c>
      <c r="O32" s="0" t="n">
        <v>1</v>
      </c>
      <c r="P32" s="0" t="s">
        <v>1054</v>
      </c>
      <c r="R32" s="0" t="n">
        <f aca="false">SUM(L32:O32)</f>
        <v>100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n">
        <f aca="false">IF(D33="","",1)</f>
        <v>1</v>
      </c>
      <c r="D33" s="0" t="s">
        <v>1055</v>
      </c>
      <c r="E33" s="0" t="s">
        <v>1056</v>
      </c>
      <c r="F33" s="0" t="s">
        <v>1057</v>
      </c>
      <c r="G33" s="0" t="s">
        <v>983</v>
      </c>
      <c r="H33" s="0" t="s">
        <v>1058</v>
      </c>
      <c r="I33" s="38" t="s">
        <v>18</v>
      </c>
      <c r="J33" s="0" t="s">
        <v>5</v>
      </c>
      <c r="K33" s="0" t="s">
        <v>18</v>
      </c>
      <c r="L33" s="0" t="n">
        <v>2</v>
      </c>
      <c r="M33" s="0" t="n">
        <v>2</v>
      </c>
      <c r="N33" s="0" t="n">
        <v>95</v>
      </c>
      <c r="O33" s="0" t="n">
        <v>1</v>
      </c>
      <c r="P33" s="0" t="s">
        <v>1059</v>
      </c>
      <c r="R33" s="0" t="n">
        <f aca="false">SUM(L33:O33)</f>
        <v>100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n">
        <f aca="false">IF(D34="","",1)</f>
        <v>1</v>
      </c>
      <c r="D34" s="0" t="s">
        <v>1060</v>
      </c>
      <c r="E34" s="0" t="s">
        <v>1061</v>
      </c>
      <c r="F34" s="0" t="s">
        <v>537</v>
      </c>
      <c r="G34" s="0" t="s">
        <v>540</v>
      </c>
      <c r="H34" s="0" t="s">
        <v>538</v>
      </c>
      <c r="I34" s="38" t="s">
        <v>18</v>
      </c>
      <c r="J34" s="0" t="s">
        <v>18</v>
      </c>
      <c r="K34" s="0" t="s">
        <v>21</v>
      </c>
      <c r="L34" s="0" t="n">
        <v>0</v>
      </c>
      <c r="M34" s="0" t="n">
        <v>1</v>
      </c>
      <c r="N34" s="0" t="n">
        <v>97</v>
      </c>
      <c r="O34" s="0" t="n">
        <v>2</v>
      </c>
      <c r="P34" s="0" t="s">
        <v>1062</v>
      </c>
      <c r="R34" s="0" t="n">
        <f aca="false">SUM(L34:O34)</f>
        <v>100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n">
        <f aca="false">IF(D35="","",1)</f>
        <v>1</v>
      </c>
      <c r="D35" s="0" t="s">
        <v>1063</v>
      </c>
      <c r="E35" s="0" t="s">
        <v>1064</v>
      </c>
      <c r="F35" s="0" t="s">
        <v>1065</v>
      </c>
      <c r="G35" s="0" t="s">
        <v>1066</v>
      </c>
      <c r="H35" s="0" t="s">
        <v>1067</v>
      </c>
      <c r="I35" s="38" t="s">
        <v>15</v>
      </c>
      <c r="J35" s="0" t="s">
        <v>5</v>
      </c>
      <c r="K35" s="0" t="s">
        <v>15</v>
      </c>
      <c r="L35" s="0" t="n">
        <v>1</v>
      </c>
      <c r="M35" s="0" t="n">
        <v>97</v>
      </c>
      <c r="N35" s="0" t="n">
        <v>2</v>
      </c>
      <c r="P35" s="0" t="s">
        <v>1068</v>
      </c>
      <c r="R35" s="0" t="n">
        <f aca="false">SUM(L35:O35)</f>
        <v>100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n">
        <f aca="false">IF(D36="","",1)</f>
        <v>1</v>
      </c>
      <c r="D36" s="0" t="s">
        <v>1069</v>
      </c>
      <c r="E36" s="0" t="s">
        <v>1070</v>
      </c>
      <c r="F36" s="0" t="s">
        <v>1071</v>
      </c>
      <c r="G36" s="0" t="s">
        <v>1072</v>
      </c>
      <c r="H36" s="0" t="s">
        <v>1073</v>
      </c>
      <c r="I36" s="38" t="s">
        <v>15</v>
      </c>
      <c r="J36" s="0" t="s">
        <v>15</v>
      </c>
      <c r="K36" s="0" t="s">
        <v>18</v>
      </c>
      <c r="L36" s="0" t="n">
        <v>3</v>
      </c>
      <c r="M36" s="0" t="n">
        <v>61</v>
      </c>
      <c r="N36" s="0" t="n">
        <v>24</v>
      </c>
      <c r="O36" s="0" t="n">
        <v>12</v>
      </c>
      <c r="P36" s="0" t="s">
        <v>1074</v>
      </c>
      <c r="R36" s="0" t="n">
        <f aca="false">SUM(L36:O36)</f>
        <v>100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n">
        <f aca="false">IF(D37="","",1)</f>
        <v>1</v>
      </c>
      <c r="D37" s="0" t="s">
        <v>1075</v>
      </c>
      <c r="E37" s="0" t="s">
        <v>1076</v>
      </c>
      <c r="F37" s="0" t="s">
        <v>1077</v>
      </c>
      <c r="G37" s="0" t="s">
        <v>1078</v>
      </c>
      <c r="H37" s="0" t="s">
        <v>306</v>
      </c>
      <c r="I37" s="38" t="s">
        <v>18</v>
      </c>
      <c r="J37" s="0" t="s">
        <v>18</v>
      </c>
      <c r="K37" s="0" t="s">
        <v>21</v>
      </c>
      <c r="L37" s="0" t="n">
        <v>1</v>
      </c>
      <c r="M37" s="0" t="n">
        <v>0</v>
      </c>
      <c r="N37" s="0" t="n">
        <v>96</v>
      </c>
      <c r="O37" s="0" t="n">
        <v>3</v>
      </c>
      <c r="P37" s="0" t="s">
        <v>1079</v>
      </c>
      <c r="R37" s="0" t="n">
        <f aca="false">SUM(L37:O37)</f>
        <v>100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n">
        <f aca="false">IF(D38="","",1)</f>
        <v>1</v>
      </c>
      <c r="D38" s="0" t="s">
        <v>1080</v>
      </c>
      <c r="E38" s="0" t="s">
        <v>1081</v>
      </c>
      <c r="F38" s="0" t="s">
        <v>1082</v>
      </c>
      <c r="G38" s="0" t="s">
        <v>1083</v>
      </c>
      <c r="H38" s="0" t="s">
        <v>1084</v>
      </c>
      <c r="I38" s="38" t="s">
        <v>15</v>
      </c>
      <c r="J38" s="0" t="s">
        <v>5</v>
      </c>
      <c r="K38" s="0" t="s">
        <v>15</v>
      </c>
      <c r="L38" s="0" t="n">
        <v>1</v>
      </c>
      <c r="M38" s="0" t="n">
        <v>98</v>
      </c>
      <c r="N38" s="0" t="n">
        <v>0</v>
      </c>
      <c r="O38" s="0" t="n">
        <v>1</v>
      </c>
      <c r="P38" s="0" t="s">
        <v>1085</v>
      </c>
      <c r="R38" s="0" t="n">
        <f aca="false">SUM(L38:O38)</f>
        <v>100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n">
        <f aca="false">IF(D39="","",1)</f>
        <v>1</v>
      </c>
      <c r="D39" s="0" t="s">
        <v>1086</v>
      </c>
      <c r="E39" s="0" t="s">
        <v>529</v>
      </c>
      <c r="F39" s="0" t="s">
        <v>1087</v>
      </c>
      <c r="G39" s="0" t="s">
        <v>689</v>
      </c>
      <c r="H39" s="0" t="s">
        <v>1088</v>
      </c>
      <c r="I39" s="38" t="s">
        <v>21</v>
      </c>
      <c r="J39" s="0" t="s">
        <v>5</v>
      </c>
      <c r="K39" s="0" t="s">
        <v>21</v>
      </c>
      <c r="L39" s="0" t="n">
        <v>3</v>
      </c>
      <c r="M39" s="0" t="n">
        <v>1</v>
      </c>
      <c r="N39" s="0" t="n">
        <v>4</v>
      </c>
      <c r="O39" s="0" t="n">
        <v>92</v>
      </c>
      <c r="P39" s="0" t="s">
        <v>1089</v>
      </c>
      <c r="R39" s="0" t="n">
        <f aca="false">SUM(L39:O39)</f>
        <v>100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n">
        <f aca="false">IF(D40="","",1)</f>
        <v>1</v>
      </c>
      <c r="D40" s="0" t="s">
        <v>1090</v>
      </c>
      <c r="E40" s="0" t="s">
        <v>1091</v>
      </c>
      <c r="F40" s="0" t="s">
        <v>1092</v>
      </c>
      <c r="G40" s="0" t="s">
        <v>1093</v>
      </c>
      <c r="H40" s="0" t="s">
        <v>1094</v>
      </c>
      <c r="I40" s="38" t="s">
        <v>5</v>
      </c>
      <c r="J40" s="0" t="s">
        <v>5</v>
      </c>
      <c r="K40" s="0" t="s">
        <v>15</v>
      </c>
      <c r="L40" s="0" t="n">
        <v>92</v>
      </c>
      <c r="M40" s="0" t="n">
        <v>5</v>
      </c>
      <c r="N40" s="0" t="n">
        <v>0</v>
      </c>
      <c r="O40" s="0" t="n">
        <v>3</v>
      </c>
      <c r="P40" s="0" t="s">
        <v>1095</v>
      </c>
      <c r="R40" s="0" t="n">
        <f aca="false">SUM(L40:O40)</f>
        <v>100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n">
        <f aca="false">IF(D41="","",1)</f>
        <v>1</v>
      </c>
      <c r="D41" s="0" t="s">
        <v>1096</v>
      </c>
      <c r="E41" s="0" t="s">
        <v>1097</v>
      </c>
      <c r="F41" s="0" t="s">
        <v>1098</v>
      </c>
      <c r="G41" s="0" t="s">
        <v>979</v>
      </c>
      <c r="H41" s="0" t="s">
        <v>1099</v>
      </c>
      <c r="I41" s="38" t="s">
        <v>15</v>
      </c>
      <c r="J41" s="0" t="s">
        <v>15</v>
      </c>
      <c r="K41" s="0" t="s">
        <v>21</v>
      </c>
      <c r="L41" s="0" t="n">
        <v>3</v>
      </c>
      <c r="M41" s="0" t="n">
        <v>0</v>
      </c>
      <c r="N41" s="0" t="n">
        <v>96</v>
      </c>
      <c r="O41" s="0" t="n">
        <v>1</v>
      </c>
      <c r="P41" s="0" t="s">
        <v>1100</v>
      </c>
      <c r="R41" s="0" t="n">
        <f aca="false">SUM(L41:O41)</f>
        <v>100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n">
        <f aca="false">IF(D42="","",1)</f>
        <v>1</v>
      </c>
      <c r="D42" s="0" t="s">
        <v>1101</v>
      </c>
      <c r="E42" s="0" t="s">
        <v>1102</v>
      </c>
      <c r="F42" s="0" t="s">
        <v>338</v>
      </c>
      <c r="G42" s="0" t="s">
        <v>1103</v>
      </c>
      <c r="H42" s="0" t="s">
        <v>1104</v>
      </c>
      <c r="I42" s="38" t="s">
        <v>21</v>
      </c>
      <c r="J42" s="0" t="s">
        <v>18</v>
      </c>
      <c r="K42" s="0" t="s">
        <v>21</v>
      </c>
      <c r="L42" s="0" t="n">
        <v>3</v>
      </c>
      <c r="M42" s="0" t="n">
        <v>0</v>
      </c>
      <c r="N42" s="0" t="n">
        <v>0</v>
      </c>
      <c r="O42" s="0" t="n">
        <v>97</v>
      </c>
      <c r="P42" s="0" t="s">
        <v>1105</v>
      </c>
      <c r="R42" s="0" t="n">
        <f aca="false">SUM(L42:O42)</f>
        <v>100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n">
        <f aca="false">IF(D43="","",1)</f>
        <v>1</v>
      </c>
      <c r="D43" s="0" t="s">
        <v>1106</v>
      </c>
      <c r="E43" s="0" t="s">
        <v>1107</v>
      </c>
      <c r="F43" s="0" t="s">
        <v>1108</v>
      </c>
      <c r="G43" s="0" t="s">
        <v>1109</v>
      </c>
      <c r="H43" s="0" t="s">
        <v>1110</v>
      </c>
      <c r="I43" s="38" t="s">
        <v>18</v>
      </c>
      <c r="J43" s="0" t="s">
        <v>5</v>
      </c>
      <c r="K43" s="0" t="s">
        <v>18</v>
      </c>
      <c r="L43" s="0" t="n">
        <v>4</v>
      </c>
      <c r="M43" s="0" t="n">
        <v>2</v>
      </c>
      <c r="N43" s="0" t="n">
        <v>94</v>
      </c>
      <c r="O43" s="0" t="n">
        <v>0</v>
      </c>
      <c r="P43" s="0" t="s">
        <v>1111</v>
      </c>
      <c r="R43" s="0" t="n">
        <f aca="false">SUM(L43:O43)</f>
        <v>100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str">
        <f aca="false">IF(D44="","",1)</f>
        <v/>
      </c>
      <c r="R44" s="0" t="n">
        <f aca="false">SUM(L44:O44)</f>
        <v>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str">
        <f aca="false">IF(D45="","",1)</f>
        <v/>
      </c>
      <c r="R45" s="0" t="n">
        <f aca="false">SUM(L45:O45)</f>
        <v>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40.5593713827449</v>
      </c>
      <c r="E102" s="0" t="n">
        <f aca="false">IF(D102&lt;1.001,1,IF(D102&lt;2.001,2,IF(D102&lt;3.001,3,IF(D102&lt;4.001,4,IF(D102&lt;5.001,5,IF(D102&lt;6.001,6,IF(D102&lt;7.001,7,IF(D102&lt;8.001,8,(F102)))))))))</f>
        <v>41</v>
      </c>
      <c r="F102" s="0" t="n">
        <f aca="false">IF(D102&lt;9.001,9,IF(D102&lt;10.001,10,IF(D102&lt;11.001,11,IF(D102&lt;12.001,12,IF(D102&lt;13.001,13,IF(D102&lt;14.001,14,IF(D102&lt;15.001,15,(G102))))))))</f>
        <v>41</v>
      </c>
      <c r="G102" s="0" t="n">
        <f aca="false">IF(D102&lt;16.001,16,IF(D102&lt;17.001,17,IF(D102&lt;18.001,18,IF(D102&lt;19.001,19,IF(D102&lt;20.001,20,IF(D102&lt;21.001,21,IF(D102&lt;22.001,22,(H102))))))))</f>
        <v>41</v>
      </c>
      <c r="H102" s="0" t="n">
        <f aca="false">IF(D102&lt;23.001,23,IF(D102&lt;24.001,24,IF(D102&lt;25.001,25,IF(D102&lt;26.001,26,IF(D102&lt;27.001,27,IF(D102&lt;28.001,28,IF(D102&lt;29.001,29,(I102))))))))</f>
        <v>41</v>
      </c>
      <c r="I102" s="38" t="n">
        <f aca="false">IF(D102&lt;30.001,30,IF(D102&lt;31.001,31,IF(D102&lt;32.001,32,IF(D102&lt;33.001,33,IF(D102&lt;34.001,34,IF(D102&lt;35.001,35,IF(D102&lt;36.001,36,(J102))))))))</f>
        <v>41</v>
      </c>
      <c r="J102" s="0" t="n">
        <f aca="false">IF(D102&lt;37.001,37,IF(D102&lt;38.001,38,IF(D102&lt;39.001,39,IF(D102&lt;40.001,40,IF(D102&lt;41.001,41,IF(D102&lt;42.001,42,IF(D102&lt;43.001,43,(K102))))))))</f>
        <v>41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Which of these does not have a portrait of the queen on</v>
      </c>
      <c r="E104" s="0" t="str">
        <f aca="false">IF($E$102=$A$2,(E2),IF($E$102=$A$3,(E3),IF($E$102=$A$4,(E4),IF($E$102=$A$5,(E5),IF($E$102=$A$6,(E6),IF($E$102=$A$7,(E7),IF($E$102=$A$8,(E8),IF($E$102=$A$9,(E9),(E105)))))))))</f>
        <v>A stamp</v>
      </c>
      <c r="F104" s="0" t="str">
        <f aca="false">IF($E$102=$A$2,(F2),IF($E$102=$A$3,(F3),IF($E$102=$A$4,(F4),IF($E$102=$A$5,(F5),IF($E$102=$A$6,(F6),IF($E$102=$A$7,(F7),IF($E$102=$A$8,(F8),IF($E$102=$A$9,(F9),(F105)))))))))</f>
        <v>A £5 note</v>
      </c>
      <c r="G104" s="0" t="str">
        <f aca="false">IF($E$102=$A$2,(G2),IF($E$102=$A$3,(G3),IF($E$102=$A$4,(G4),IF($E$102=$A$5,(G5),IF($E$102=$A$6,(G6),IF($E$102=$A$7,(G7),IF($E$102=$A$8,(G8),IF($E$102=$A$9,(G9),(G105)))))))))</f>
        <v>10p coin</v>
      </c>
      <c r="H104" s="0" t="str">
        <f aca="false">IF($E$102=$A$2,(H2),IF($E$102=$A$3,(H3),IF($E$102=$A$4,(H4),IF($E$102=$A$5,(H5),IF($E$102=$A$6,(H6),IF($E$102=$A$7,(H7),IF($E$102=$A$8,(H8),IF($E$102=$A$9,(H9),(H105)))))))))</f>
        <v>shares in Freeserve</v>
      </c>
      <c r="I104" s="38" t="str">
        <f aca="false">IF($E$102=$A$2,(I2),IF($E$102=$A$3,(I3),IF($E$102=$A$4,(I4),IF($E$102=$A$5,(I5),IF($E$102=$A$6,(I6),IF($E$102=$A$7,(I7),IF($E$102=$A$8,(I8),IF($E$102=$A$9,(I9),(I105)))))))))</f>
        <v>D</v>
      </c>
      <c r="J104" s="0" t="str">
        <f aca="false">IF(I104=E103,(E104),IF(I104=F103,(F104),IF(I104=G103,(G104),IF(I104=H103,(H104)))))</f>
        <v>shares in Freeserve</v>
      </c>
      <c r="K104" s="0" t="str">
        <f aca="false">IF($E$102=$A$2,(J2),IF($E$102=$A$3,(J3),IF($E$102=$A$4,(J4),IF($E$102=$A$5,(J5),IF($E$102=$A$6,(J6),IF($E$102=$A$7,(J7),IF($E$102=$A$8,(J8),IF($E$102=$A$9,(J9),(K105)))))))))</f>
        <v>C</v>
      </c>
      <c r="L104" s="0" t="str">
        <f aca="false">IF($E$102=$A$2,(K2),IF($E$102=$A$3,(K3),IF($E$102=$A$4,(K4),IF($E$102=$A$5,(K5),IF($E$102=$A$6,(K6),IF($E$102=$A$7,(K7),IF($E$102=$A$8,(K8),IF($E$102=$A$9,(K9),(L105)))))))))</f>
        <v>D</v>
      </c>
      <c r="M104" s="0" t="n">
        <f aca="false">IF($E$102=$A$2,(L2),IF($E$102=$A$3,(L3),IF($E$102=$A$4,(L4),IF($E$102=$A$5,(L5),IF($E$102=$A$6,(L6),IF($E$102=$A$7,(L7),IF($E$102=$A$8,(L8),IF($E$102=$A$9,(L9),(M105)))))))))</f>
        <v>3</v>
      </c>
      <c r="N104" s="0" t="n">
        <f aca="false">IF($E$102=$A$2,(M2),IF($E$102=$A$3,(M3),IF($E$102=$A$4,(M4),IF($E$102=$A$5,(M5),IF($E$102=$A$6,(M6),IF($E$102=$A$7,(M7),IF($E$102=$A$8,(M8),IF($E$102=$A$9,(M9),(N105)))))))))</f>
        <v>0</v>
      </c>
      <c r="O104" s="0" t="n">
        <f aca="false">IF($E$102=$A$2,(N2),IF($E$102=$A$3,(N3),IF($E$102=$A$4,(N4),IF($E$102=$A$5,(N5),IF($E$102=$A$6,(N6),IF($E$102=$A$7,(N7),IF($E$102=$A$8,(N8),IF($E$102=$A$9,(N9),(O105)))))))))</f>
        <v>0</v>
      </c>
      <c r="P104" s="0" t="n">
        <f aca="false">IF($E$102=$A$2,(O2),IF($E$102=$A$3,(O3),IF($E$102=$A$4,(O4),IF($E$102=$A$5,(O5),IF($E$102=$A$6,(O6),IF($E$102=$A$7,(O7),IF($E$102=$A$8,(O8),IF($E$102=$A$9,(O9),(P105)))))))))</f>
        <v>97</v>
      </c>
      <c r="Q104" s="0" t="str">
        <f aca="false">IF($E$102=$A$2,(P2),IF($E$102=$A$3,(P3),IF($E$102=$A$4,(P4),IF($E$102=$A$5,(P5),IF($E$102=$A$6,(P6),IF($E$102=$A$7,(P7),IF($E$102=$A$8,(P8),IF($E$102=$A$9,(P9),(Q105)))))))))</f>
        <v>It’s the shares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>Which of these does not have a portrait of the queen on</v>
      </c>
      <c r="E105" s="0" t="str">
        <f aca="false">IF($E$102=$A$10,(E10),IF($E$102=$A$11,(E11),IF($E$102=$A$12,(E12),IF($E$102=$A$13,(E13),IF($E$102=$A$14,(E14),IF($E$102=$A$15,(E15),IF($E$102=$A$16,(E16),IF($E$102=$A$17,(E17),(E106)))))))))</f>
        <v>A stamp</v>
      </c>
      <c r="F105" s="0" t="str">
        <f aca="false">IF($E$102=$A$10,(F10),IF($E$102=$A$11,(F11),IF($E$102=$A$12,(F12),IF($E$102=$A$13,(F13),IF($E$102=$A$14,(F14),IF($E$102=$A$15,(F15),IF($E$102=$A$16,(F16),IF($E$102=$A$17,(F17),(F106)))))))))</f>
        <v>A £5 note</v>
      </c>
      <c r="G105" s="0" t="str">
        <f aca="false">IF($E$102=$A$10,(G10),IF($E$102=$A$11,(G11),IF($E$102=$A$12,(G12),IF($E$102=$A$13,(G13),IF($E$102=$A$14,(G14),IF($E$102=$A$15,(G15),IF($E$102=$A$16,(G16),IF($E$102=$A$17,(G17),(G106)))))))))</f>
        <v>10p coin</v>
      </c>
      <c r="H105" s="0" t="str">
        <f aca="false">IF($E$102=$A$10,(H10),IF($E$102=$A$11,(H11),IF($E$102=$A$12,(H12),IF($E$102=$A$13,(H13),IF($E$102=$A$14,(H14),IF($E$102=$A$15,(H15),IF($E$102=$A$16,(H16),IF($E$102=$A$17,(H17),(H106)))))))))</f>
        <v>shares in Freeserve</v>
      </c>
      <c r="I105" s="38" t="str">
        <f aca="false">IF($E$102=$A$10,(I10),IF($E$102=$A$11,(I11),IF($E$102=$A$12,(I12),IF($E$102=$A$13,(I13),IF($E$102=$A$14,(I14),IF($E$102=$A$15,(I15),IF($E$102=$A$16,(I16),IF($E$102=$A$17,(I17),(I106)))))))))</f>
        <v>D</v>
      </c>
      <c r="K105" s="0" t="str">
        <f aca="false">IF($E$102=$A$10,(J10),IF($E$102=$A$11,(J11),IF($E$102=$A$12,(J12),IF($E$102=$A$13,(J13),IF($E$102=$A$14,(J14),IF($E$102=$A$15,(J15),IF($E$102=$A$16,(J16),IF($E$102=$A$17,(J17),(K106)))))))))</f>
        <v>C</v>
      </c>
      <c r="L105" s="0" t="str">
        <f aca="false">IF($E$102=$A$10,(K10),IF($E$102=$A$11,(K11),IF($E$102=$A$12,(K12),IF($E$102=$A$13,(K13),IF($E$102=$A$14,(K14),IF($E$102=$A$15,(K15),IF($E$102=$A$16,(K16),IF($E$102=$A$17,(K17),(L106)))))))))</f>
        <v>D</v>
      </c>
      <c r="M105" s="0" t="n">
        <f aca="false">IF($E$102=$A$10,(L10),IF($E$102=$A$11,(L11),IF($E$102=$A$12,(L12),IF($E$102=$A$13,(L13),IF($E$102=$A$14,(L14),IF($E$102=$A$15,(L15),IF($E$102=$A$16,(L16),IF($E$102=$A$17,(L17),(M106)))))))))</f>
        <v>3</v>
      </c>
      <c r="N105" s="0" t="n">
        <f aca="false">IF($E$102=$A$10,(M10),IF($E$102=$A$11,(M11),IF($E$102=$A$12,(M12),IF($E$102=$A$13,(M13),IF($E$102=$A$14,(M14),IF($E$102=$A$15,(M15),IF($E$102=$A$16,(M16),IF($E$102=$A$17,(M17),(N106)))))))))</f>
        <v>0</v>
      </c>
      <c r="O105" s="0" t="n">
        <f aca="false">IF($E$102=$A$10,(N10),IF($E$102=$A$11,(N11),IF($E$102=$A$12,(N12),IF($E$102=$A$13,(N13),IF($E$102=$A$14,(N14),IF($E$102=$A$15,(N15),IF($E$102=$A$16,(N16),IF($E$102=$A$17,(N17),(O106)))))))))</f>
        <v>0</v>
      </c>
      <c r="P105" s="0" t="n">
        <f aca="false">IF($E$102=$A$10,(O10),IF($E$102=$A$11,(O11),IF($E$102=$A$12,(O12),IF($E$102=$A$13,(O13),IF($E$102=$A$14,(O14),IF($E$102=$A$15,(O15),IF($E$102=$A$16,(O16),IF($E$102=$A$17,(O17),(P106)))))))))</f>
        <v>97</v>
      </c>
      <c r="Q105" s="0" t="str">
        <f aca="false">IF($E$102=$A$10,(P10),IF($E$102=$A$11,(P11),IF($E$102=$A$12,(P12),IF($E$102=$A$13,(P13),IF($E$102=$A$14,(P14),IF($E$102=$A$15,(P15),IF($E$102=$A$16,(P16),IF($E$102=$A$17,(P17),(Q106)))))))))</f>
        <v>It’s the shares</v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>Which of these does not have a portrait of the queen on</v>
      </c>
      <c r="E106" s="0" t="str">
        <f aca="false">IF($E$102=$A$18,(E18),IF($E$102=$A$19,(E19),IF($E$102=$A$20,(E20),IF($E$102=$A$21,(E21),IF($E$102=$A$22,(E22),IF($E$102=$A$23,(E23),IF($E$102=$A$24,(E24),IF($E$102=$A$25,(E25),(E107)))))))))</f>
        <v>A stamp</v>
      </c>
      <c r="F106" s="0" t="str">
        <f aca="false">IF($E$102=$A$18,(F18),IF($E$102=$A$19,(F19),IF($E$102=$A$20,(F20),IF($E$102=$A$21,(F21),IF($E$102=$A$22,(F22),IF($E$102=$A$23,(F23),IF($E$102=$A$24,(F24),IF($E$102=$A$25,(F25),(F107)))))))))</f>
        <v>A £5 note</v>
      </c>
      <c r="G106" s="0" t="str">
        <f aca="false">IF($E$102=$A$18,(G18),IF($E$102=$A$19,(G19),IF($E$102=$A$20,(G20),IF($E$102=$A$21,(G21),IF($E$102=$A$22,(G22),IF($E$102=$A$23,(G23),IF($E$102=$A$24,(G24),IF($E$102=$A$25,(G25),(G107)))))))))</f>
        <v>10p coin</v>
      </c>
      <c r="H106" s="0" t="str">
        <f aca="false">IF($E$102=$A$18,(H18),IF($E$102=$A$19,(H19),IF($E$102=$A$20,(H20),IF($E$102=$A$21,(H21),IF($E$102=$A$22,(H22),IF($E$102=$A$23,(H23),IF($E$102=$A$24,(H24),IF($E$102=$A$25,(H25),(H107)))))))))</f>
        <v>shares in Freeserve</v>
      </c>
      <c r="I106" s="38" t="str">
        <f aca="false">IF($E$102=$A$18,(I18),IF($E$102=$A$19,(I19),IF($E$102=$A$20,(I20),IF($E$102=$A$21,(I21),IF($E$102=$A$22,(I22),IF($E$102=$A$23,(I23),IF($E$102=$A$24,(I24),IF($E$102=$A$25,(I25),(I107)))))))))</f>
        <v>D</v>
      </c>
      <c r="K106" s="0" t="str">
        <f aca="false">IF($E$102=$A$18,(J18),IF($E$102=$A$19,(J19),IF($E$102=$A$20,(J20),IF($E$102=$A$21,(J21),IF($E$102=$A$22,(J22),IF($E$102=$A$23,(J23),IF($E$102=$A$24,(J24),IF($E$102=$A$25,(J25),(K107)))))))))</f>
        <v>C</v>
      </c>
      <c r="L106" s="0" t="str">
        <f aca="false">IF($E$102=$A$18,(K18),IF($E$102=$A$19,(K19),IF($E$102=$A$20,(K20),IF($E$102=$A$21,(K21),IF($E$102=$A$22,(K22),IF($E$102=$A$23,(K23),IF($E$102=$A$24,(K24),IF($E$102=$A$25,(K25),(L107)))))))))</f>
        <v>D</v>
      </c>
      <c r="M106" s="0" t="n">
        <f aca="false">IF($E$102=$A$18,(L18),IF($E$102=$A$19,(L19),IF($E$102=$A$20,(L20),IF($E$102=$A$21,(L21),IF($E$102=$A$22,(L22),IF($E$102=$A$23,(L23),IF($E$102=$A$24,(L24),IF($E$102=$A$25,(L25),(M107)))))))))</f>
        <v>3</v>
      </c>
      <c r="N106" s="0" t="n">
        <f aca="false">IF($E$102=$A$18,(M18),IF($E$102=$A$19,(M19),IF($E$102=$A$20,(M20),IF($E$102=$A$21,(M21),IF($E$102=$A$22,(M22),IF($E$102=$A$23,(M23),IF($E$102=$A$24,(M24),IF($E$102=$A$25,(M25),(N107)))))))))</f>
        <v>0</v>
      </c>
      <c r="O106" s="0" t="n">
        <f aca="false">IF($E$102=$A$18,(N18),IF($E$102=$A$19,(N19),IF($E$102=$A$20,(N20),IF($E$102=$A$21,(N21),IF($E$102=$A$22,(N22),IF($E$102=$A$23,(N23),IF($E$102=$A$24,(N24),IF($E$102=$A$25,(N25),(O107)))))))))</f>
        <v>0</v>
      </c>
      <c r="P106" s="0" t="n">
        <f aca="false">IF($E$102=$A$18,(O18),IF($E$102=$A$19,(O19),IF($E$102=$A$20,(O20),IF($E$102=$A$21,(O21),IF($E$102=$A$22,(O22),IF($E$102=$A$23,(O23),IF($E$102=$A$24,(O24),IF($E$102=$A$25,(O25),(P107)))))))))</f>
        <v>97</v>
      </c>
      <c r="Q106" s="0" t="str">
        <f aca="false">IF($E$102=$A$18,(P18),IF($E$102=$A$19,(P19),IF($E$102=$A$20,(P20),IF($E$102=$A$21,(P21),IF($E$102=$A$22,(P22),IF($E$102=$A$23,(P23),IF($E$102=$A$24,(P24),IF($E$102=$A$25,(P25),(Q107)))))))))</f>
        <v>It’s the shares</v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>Which of these does not have a portrait of the queen on</v>
      </c>
      <c r="E107" s="0" t="str">
        <f aca="false">IF($E$102=$A$26,(E26),IF($E$102=$A$27,(E27),IF($E$102=$A$28,(E28),IF($E$102=$A$29,(E29),IF($E$102=$A$30,(E30),IF($E$102=$A$31,(E31),IF($E$102=$A$32,(E32),IF($E$102=$A$33,(E33),(E108)))))))))</f>
        <v>A stamp</v>
      </c>
      <c r="F107" s="0" t="str">
        <f aca="false">IF($E$102=$A$26,(F26),IF($E$102=$A$27,(F27),IF($E$102=$A$28,(F28),IF($E$102=$A$29,(F29),IF($E$102=$A$30,(F30),IF($E$102=$A$31,(F31),IF($E$102=$A$32,(F32),IF($E$102=$A$33,(F33),(F108)))))))))</f>
        <v>A £5 note</v>
      </c>
      <c r="G107" s="0" t="str">
        <f aca="false">IF($E$102=$A$26,(G26),IF($E$102=$A$27,(G27),IF($E$102=$A$28,(G28),IF($E$102=$A$29,(G29),IF($E$102=$A$30,(G30),IF($E$102=$A$31,(G31),IF($E$102=$A$32,(G32),IF($E$102=$A$33,(G33),(G108)))))))))</f>
        <v>10p coin</v>
      </c>
      <c r="H107" s="0" t="str">
        <f aca="false">IF($E$102=$A$26,(H26),IF($E$102=$A$27,(H27),IF($E$102=$A$28,(H28),IF($E$102=$A$29,(H29),IF($E$102=$A$30,(H30),IF($E$102=$A$31,(H31),IF($E$102=$A$32,(H32),IF($E$102=$A$33,(H33),(H108)))))))))</f>
        <v>shares in Freeserve</v>
      </c>
      <c r="I107" s="38" t="str">
        <f aca="false">IF($E$102=$A$26,(I26),IF($E$102=$A$27,(I27),IF($E$102=$A$28,(I28),IF($E$102=$A$29,(I29),IF($E$102=$A$30,(I30),IF($E$102=$A$31,(I31),IF($E$102=$A$32,(I32),IF($E$102=$A$33,(I33),(I108)))))))))</f>
        <v>D</v>
      </c>
      <c r="K107" s="0" t="str">
        <f aca="false">IF($E$102=$A$26,(J26),IF($E$102=$A$27,(J27),IF($E$102=$A$28,(J28),IF($E$102=$A$29,(J29),IF($E$102=$A$30,(J30),IF($E$102=$A$31,(J31),IF($E$102=$A$32,(J32),IF($E$102=$A$33,(J33),(K108)))))))))</f>
        <v>C</v>
      </c>
      <c r="L107" s="0" t="str">
        <f aca="false">IF($E$102=$A$26,(K26),IF($E$102=$A$27,(K27),IF($E$102=$A$28,(K28),IF($E$102=$A$29,(K29),IF($E$102=$A$30,(K30),IF($E$102=$A$31,(K31),IF($E$102=$A$32,(K32),IF($E$102=$A$33,(K33),(L108)))))))))</f>
        <v>D</v>
      </c>
      <c r="M107" s="0" t="n">
        <f aca="false">IF($E$102=$A$26,(L26),IF($E$102=$A$27,(L27),IF($E$102=$A$28,(L28),IF($E$102=$A$29,(L29),IF($E$102=$A$30,(L30),IF($E$102=$A$31,(L31),IF($E$102=$A$32,(L32),IF($E$102=$A$33,(L33),(M108)))))))))</f>
        <v>3</v>
      </c>
      <c r="N107" s="0" t="n">
        <f aca="false">IF($E$102=$A$26,(M26),IF($E$102=$A$27,(M27),IF($E$102=$A$28,(M28),IF($E$102=$A$29,(M29),IF($E$102=$A$30,(M30),IF($E$102=$A$31,(M31),IF($E$102=$A$32,(M32),IF($E$102=$A$33,(M33),(N108)))))))))</f>
        <v>0</v>
      </c>
      <c r="O107" s="0" t="n">
        <f aca="false">IF($E$102=$A$26,(N26),IF($E$102=$A$27,(N27),IF($E$102=$A$28,(N28),IF($E$102=$A$29,(N29),IF($E$102=$A$30,(N30),IF($E$102=$A$31,(N31),IF($E$102=$A$32,(N32),IF($E$102=$A$33,(N33),(O108)))))))))</f>
        <v>0</v>
      </c>
      <c r="P107" s="0" t="n">
        <f aca="false">IF($E$102=$A$26,(O26),IF($E$102=$A$27,(O27),IF($E$102=$A$28,(O28),IF($E$102=$A$29,(O29),IF($E$102=$A$30,(O30),IF($E$102=$A$31,(O31),IF($E$102=$A$32,(O32),IF($E$102=$A$33,(O33),(P108)))))))))</f>
        <v>97</v>
      </c>
      <c r="Q107" s="0" t="str">
        <f aca="false">IF($E$102=$A$26,(P26),IF($E$102=$A$27,(P27),IF($E$102=$A$28,(P28),IF($E$102=$A$29,(P29),IF($E$102=$A$30,(P30),IF($E$102=$A$31,(P31),IF($E$102=$A$32,(P32),IF($E$102=$A$33,(P33),(Q108)))))))))</f>
        <v>It’s the shares</v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>Which of these does not have a portrait of the queen on</v>
      </c>
      <c r="E108" s="0" t="str">
        <f aca="false">IF($E$102=$A$34,(E34),IF($E$102=$A$35,(E35),IF($E$102=$A$36,(E36),IF($E$102=$A$37,(E37),IF($E$102=$A$38,(E38),IF($E$102=$A$39,(E39),IF($E$102=$A$40,(E40),IF($E$102=$A$41,(E41),(E109)))))))))</f>
        <v>A stamp</v>
      </c>
      <c r="F108" s="0" t="str">
        <f aca="false">IF($E$102=$A$34,(F34),IF($E$102=$A$35,(F35),IF($E$102=$A$36,(F36),IF($E$102=$A$37,(F37),IF($E$102=$A$38,(F38),IF($E$102=$A$39,(F39),IF($E$102=$A$40,(F40),IF($E$102=$A$41,(F41),(F109)))))))))</f>
        <v>A £5 note</v>
      </c>
      <c r="G108" s="0" t="str">
        <f aca="false">IF($E$102=$A$34,(G34),IF($E$102=$A$35,(G35),IF($E$102=$A$36,(G36),IF($E$102=$A$37,(G37),IF($E$102=$A$38,(G38),IF($E$102=$A$39,(G39),IF($E$102=$A$40,(G40),IF($E$102=$A$41,(G41),(G109)))))))))</f>
        <v>10p coin</v>
      </c>
      <c r="H108" s="0" t="str">
        <f aca="false">IF($E$102=$A$34,(H34),IF($E$102=$A$35,(H35),IF($E$102=$A$36,(H36),IF($E$102=$A$37,(H37),IF($E$102=$A$38,(H38),IF($E$102=$A$39,(H39),IF($E$102=$A$40,(H40),IF($E$102=$A$41,(H41),(H109)))))))))</f>
        <v>shares in Freeserve</v>
      </c>
      <c r="I108" s="38" t="str">
        <f aca="false">IF($E$102=$A$34,(I34),IF($E$102=$A$35,(I35),IF($E$102=$A$36,(I36),IF($E$102=$A$37,(I37),IF($E$102=$A$38,(I38),IF($E$102=$A$39,(I39),IF($E$102=$A$40,(I40),IF($E$102=$A$41,(I41),(I109)))))))))</f>
        <v>D</v>
      </c>
      <c r="K108" s="0" t="str">
        <f aca="false">IF($E$102=$A$34,(J34),IF($E$102=$A$35,(J35),IF($E$102=$A$36,(J36),IF($E$102=$A$37,(J37),IF($E$102=$A$38,(J38),IF($E$102=$A$39,(J39),IF($E$102=$A$40,(J40),IF($E$102=$A$41,(J41),(K109)))))))))</f>
        <v>C</v>
      </c>
      <c r="L108" s="0" t="str">
        <f aca="false">IF($E$102=$A$34,(K34),IF($E$102=$A$35,(K35),IF($E$102=$A$36,(K36),IF($E$102=$A$37,(K37),IF($E$102=$A$38,(K38),IF($E$102=$A$39,(K39),IF($E$102=$A$40,(K40),IF($E$102=$A$41,(K41),(L109)))))))))</f>
        <v>D</v>
      </c>
      <c r="M108" s="0" t="n">
        <f aca="false">IF($E$102=$A$34,(L34),IF($E$102=$A$35,(L35),IF($E$102=$A$36,(L36),IF($E$102=$A$37,(L37),IF($E$102=$A$38,(L38),IF($E$102=$A$39,(L39),IF($E$102=$A$40,(L40),IF($E$102=$A$41,(L41),(M109)))))))))</f>
        <v>3</v>
      </c>
      <c r="N108" s="0" t="n">
        <f aca="false">IF($E$102=$A$34,(M34),IF($E$102=$A$35,(M35),IF($E$102=$A$36,(M36),IF($E$102=$A$37,(M37),IF($E$102=$A$38,(M38),IF($E$102=$A$39,(M39),IF($E$102=$A$40,(M40),IF($E$102=$A$41,(M41),(N109)))))))))</f>
        <v>0</v>
      </c>
      <c r="O108" s="0" t="n">
        <f aca="false">IF($E$102=$A$34,(N34),IF($E$102=$A$35,(N35),IF($E$102=$A$36,(N36),IF($E$102=$A$37,(N37),IF($E$102=$A$38,(N38),IF($E$102=$A$39,(N39),IF($E$102=$A$40,(N40),IF($E$102=$A$41,(N41),(O109)))))))))</f>
        <v>0</v>
      </c>
      <c r="P108" s="0" t="n">
        <f aca="false">IF($E$102=$A$34,(O34),IF($E$102=$A$35,(O35),IF($E$102=$A$36,(O36),IF($E$102=$A$37,(O37),IF($E$102=$A$38,(O38),IF($E$102=$A$39,(O39),IF($E$102=$A$40,(O40),IF($E$102=$A$41,(O41),(P109)))))))))</f>
        <v>97</v>
      </c>
      <c r="Q108" s="0" t="str">
        <f aca="false">IF($E$102=$A$34,(P34),IF($E$102=$A$35,(P35),IF($E$102=$A$36,(P36),IF($E$102=$A$37,(P37),IF($E$102=$A$38,(P38),IF($E$102=$A$39,(P39),IF($E$102=$A$40,(P40),IF($E$102=$A$41,(P41),(Q109)))))))))</f>
        <v>It’s the shares</v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>Which of these does not have a portrait of the queen on</v>
      </c>
      <c r="E109" s="0" t="str">
        <f aca="false">IF($E$102=$A$42,(E42),IF($E$102=$A$43,(E43),IF($E$102=$A$44,(E44),IF($E$102=$A$45,(E45),IF($E$102=$A$46,(E46),IF($E$102=$A$47,(E47),IF($E$102=$A$48,(E48),IF($E$102=$A$49,(E49),(E110)))))))))</f>
        <v>A stamp</v>
      </c>
      <c r="F109" s="0" t="str">
        <f aca="false">IF($E$102=$A$42,(F42),IF($E$102=$A$43,(F43),IF($E$102=$A$44,(F44),IF($E$102=$A$45,(F45),IF($E$102=$A$46,(F46),IF($E$102=$A$47,(F47),IF($E$102=$A$48,(F48),IF($E$102=$A$49,(F49),(F110)))))))))</f>
        <v>A £5 note</v>
      </c>
      <c r="G109" s="0" t="str">
        <f aca="false">IF($E$102=$A$42,(G42),IF($E$102=$A$43,(G43),IF($E$102=$A$44,(G44),IF($E$102=$A$45,(G45),IF($E$102=$A$46,(G46),IF($E$102=$A$47,(G47),IF($E$102=$A$48,(G48),IF($E$102=$A$49,(G49),(G110)))))))))</f>
        <v>10p coin</v>
      </c>
      <c r="H109" s="0" t="str">
        <f aca="false">IF($E$102=$A$42,(H42),IF($E$102=$A$43,(H43),IF($E$102=$A$44,(H44),IF($E$102=$A$45,(H45),IF($E$102=$A$46,(H46),IF($E$102=$A$47,(H47),IF($E$102=$A$48,(H48),IF($E$102=$A$49,(H49),(H110)))))))))</f>
        <v>shares in Freeserve</v>
      </c>
      <c r="I109" s="38" t="str">
        <f aca="false">IF($E$102=$A$42,(I42),IF($E$102=$A$43,(I43),IF($E$102=$A$44,(I44),IF($E$102=$A$45,(I45),IF($E$102=$A$46,(I46),IF($E$102=$A$47,(I47),IF($E$102=$A$48,(I48),IF($E$102=$A$49,(I49),(I110)))))))))</f>
        <v>D</v>
      </c>
      <c r="K109" s="0" t="str">
        <f aca="false">IF($E$102=$A$42,(J42),IF($E$102=$A$43,(J43),IF($E$102=$A$44,(J44),IF($E$102=$A$45,(J45),IF($E$102=$A$46,(J46),IF($E$102=$A$47,(J47),IF($E$102=$A$48,(J48),IF($E$102=$A$49,(J49),(K110)))))))))</f>
        <v>C</v>
      </c>
      <c r="L109" s="0" t="str">
        <f aca="false">IF($E$102=$A$42,(K42),IF($E$102=$A$43,(K43),IF($E$102=$A$44,(K44),IF($E$102=$A$45,(K45),IF($E$102=$A$46,(K46),IF($E$102=$A$47,(K47),IF($E$102=$A$48,(K48),IF($E$102=$A$49,(K49),(L110)))))))))</f>
        <v>D</v>
      </c>
      <c r="M109" s="0" t="n">
        <f aca="false">IF($E$102=$A$42,(L42),IF($E$102=$A$43,(L43),IF($E$102=$A$44,(L44),IF($E$102=$A$45,(L45),IF($E$102=$A$46,(L46),IF($E$102=$A$47,(L47),IF($E$102=$A$48,(L48),IF($E$102=$A$49,(L49),(M110)))))))))</f>
        <v>3</v>
      </c>
      <c r="N109" s="0" t="n">
        <f aca="false">IF($E$102=$A$42,(M42),IF($E$102=$A$43,(M43),IF($E$102=$A$44,(M44),IF($E$102=$A$45,(M45),IF($E$102=$A$46,(M46),IF($E$102=$A$47,(M47),IF($E$102=$A$48,(M48),IF($E$102=$A$49,(M49),(N110)))))))))</f>
        <v>0</v>
      </c>
      <c r="O109" s="0" t="n">
        <f aca="false">IF($E$102=$A$42,(N42),IF($E$102=$A$43,(N43),IF($E$102=$A$44,(N44),IF($E$102=$A$45,(N45),IF($E$102=$A$46,(N46),IF($E$102=$A$47,(N47),IF($E$102=$A$48,(N48),IF($E$102=$A$49,(N49),(O110)))))))))</f>
        <v>0</v>
      </c>
      <c r="P109" s="0" t="n">
        <f aca="false">IF($E$102=$A$42,(O42),IF($E$102=$A$43,(O43),IF($E$102=$A$44,(O44),IF($E$102=$A$45,(O45),IF($E$102=$A$46,(O46),IF($E$102=$A$47,(O47),IF($E$102=$A$48,(O48),IF($E$102=$A$49,(O49),(P110)))))))))</f>
        <v>97</v>
      </c>
      <c r="Q109" s="0" t="str">
        <f aca="false">IF($E$102=$A$42,(P42),IF($E$102=$A$43,(P43),IF($E$102=$A$44,(P44),IF($E$102=$A$45,(P45),IF($E$102=$A$46,(P46),IF($E$102=$A$47,(P47),IF($E$102=$A$48,(P48),IF($E$102=$A$49,(P49),(Q110)))))))))</f>
        <v>It’s the shares</v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6"/>
  <sheetViews>
    <sheetView showFormulas="false" showGridLines="true" showRowColHeaders="false" showZeros="true" rightToLeft="false" tabSelected="false" showOutlineSymbols="true" defaultGridColor="true" view="normal" topLeftCell="K91" colorId="64" zoomScale="100" zoomScaleNormal="100" zoomScalePageLayoutView="100" workbookViewId="0">
      <selection pane="topLeft" activeCell="Q103" activeCellId="0" sqref="Q1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false" hidden="true" outlineLevel="0" max="2" min="2" style="0" width="9.06"/>
    <col collapsed="false" customWidth="true" hidden="true" outlineLevel="0" max="3" min="3" style="0" width="3.7"/>
    <col collapsed="false" customWidth="true" hidden="false" outlineLevel="0" max="9" min="9" style="38" width="9.14"/>
    <col collapsed="false" customWidth="false" hidden="true" outlineLevel="0" max="17" min="17" style="0" width="9.06"/>
  </cols>
  <sheetData>
    <row r="1" customFormat="false" ht="12.75" hidden="false" customHeight="false" outlineLevel="0" collapsed="false">
      <c r="A1" s="0" t="s">
        <v>1112</v>
      </c>
      <c r="B1" s="0" t="n">
        <v>0</v>
      </c>
      <c r="C1" s="0" t="n">
        <f aca="false">SUM(C2:C101)</f>
        <v>41</v>
      </c>
      <c r="D1" s="0" t="s">
        <v>0</v>
      </c>
      <c r="E1" s="0" t="s">
        <v>5</v>
      </c>
      <c r="F1" s="0" t="s">
        <v>15</v>
      </c>
      <c r="G1" s="0" t="s">
        <v>18</v>
      </c>
      <c r="H1" s="0" t="s">
        <v>21</v>
      </c>
      <c r="I1" s="38" t="s">
        <v>92</v>
      </c>
      <c r="J1" s="39" t="s">
        <v>93</v>
      </c>
      <c r="L1" s="0" t="s">
        <v>5</v>
      </c>
      <c r="M1" s="0" t="s">
        <v>15</v>
      </c>
      <c r="N1" s="0" t="s">
        <v>18</v>
      </c>
      <c r="O1" s="0" t="s">
        <v>21</v>
      </c>
      <c r="Q1" s="0" t="s">
        <v>188</v>
      </c>
    </row>
    <row r="2" customFormat="false" ht="12.75" hidden="false" customHeight="false" outlineLevel="0" collapsed="false">
      <c r="A2" s="0" t="n">
        <v>1</v>
      </c>
      <c r="B2" s="0" t="n">
        <f aca="false">SUM(1+B1)</f>
        <v>1</v>
      </c>
      <c r="C2" s="0" t="n">
        <f aca="false">IF(D2="","",1)</f>
        <v>1</v>
      </c>
      <c r="D2" s="0" t="s">
        <v>1113</v>
      </c>
      <c r="E2" s="0" t="s">
        <v>1114</v>
      </c>
      <c r="F2" s="0" t="s">
        <v>1115</v>
      </c>
      <c r="G2" s="0" t="s">
        <v>1116</v>
      </c>
      <c r="H2" s="0" t="s">
        <v>1117</v>
      </c>
      <c r="I2" s="38" t="s">
        <v>5</v>
      </c>
      <c r="J2" s="0" t="s">
        <v>5</v>
      </c>
      <c r="K2" s="0" t="s">
        <v>18</v>
      </c>
      <c r="L2" s="0" t="n">
        <v>72</v>
      </c>
      <c r="M2" s="0" t="n">
        <v>5</v>
      </c>
      <c r="N2" s="0" t="n">
        <v>12</v>
      </c>
      <c r="O2" s="0" t="n">
        <v>11</v>
      </c>
      <c r="P2" s="0" t="s">
        <v>1114</v>
      </c>
      <c r="Q2" s="0" t="n">
        <v>0</v>
      </c>
      <c r="R2" s="0" t="n">
        <f aca="false">SUM(L2:O2)</f>
        <v>100</v>
      </c>
    </row>
    <row r="3" customFormat="false" ht="12.75" hidden="false" customHeight="false" outlineLevel="0" collapsed="false">
      <c r="A3" s="0" t="n">
        <v>2</v>
      </c>
      <c r="B3" s="0" t="n">
        <f aca="false">SUM(1+B2)</f>
        <v>2</v>
      </c>
      <c r="C3" s="0" t="n">
        <f aca="false">IF(D3="","",1)</f>
        <v>1</v>
      </c>
      <c r="D3" s="0" t="s">
        <v>1118</v>
      </c>
      <c r="E3" s="0" t="s">
        <v>1119</v>
      </c>
      <c r="F3" s="0" t="s">
        <v>1120</v>
      </c>
      <c r="G3" s="0" t="s">
        <v>1121</v>
      </c>
      <c r="H3" s="0" t="s">
        <v>1122</v>
      </c>
      <c r="I3" s="38" t="s">
        <v>21</v>
      </c>
      <c r="J3" s="0" t="s">
        <v>5</v>
      </c>
      <c r="K3" s="0" t="s">
        <v>21</v>
      </c>
      <c r="L3" s="0" t="n">
        <v>32</v>
      </c>
      <c r="M3" s="0" t="n">
        <v>6</v>
      </c>
      <c r="N3" s="0" t="n">
        <v>1</v>
      </c>
      <c r="O3" s="0" t="n">
        <v>61</v>
      </c>
      <c r="P3" s="0" t="s">
        <v>1122</v>
      </c>
      <c r="Q3" s="0" t="n">
        <v>0</v>
      </c>
      <c r="R3" s="0" t="n">
        <f aca="false">SUM(L3:O3)</f>
        <v>100</v>
      </c>
    </row>
    <row r="4" customFormat="false" ht="12.75" hidden="false" customHeight="false" outlineLevel="0" collapsed="false">
      <c r="A4" s="0" t="n">
        <v>3</v>
      </c>
      <c r="B4" s="0" t="n">
        <f aca="false">SUM(1+B3)</f>
        <v>3</v>
      </c>
      <c r="C4" s="0" t="n">
        <f aca="false">IF(D4="","",1)</f>
        <v>1</v>
      </c>
      <c r="D4" s="0" t="s">
        <v>1123</v>
      </c>
      <c r="E4" s="0" t="s">
        <v>1124</v>
      </c>
      <c r="F4" s="0" t="s">
        <v>1125</v>
      </c>
      <c r="G4" s="0" t="s">
        <v>1126</v>
      </c>
      <c r="H4" s="0" t="s">
        <v>1127</v>
      </c>
      <c r="I4" s="38" t="s">
        <v>18</v>
      </c>
      <c r="J4" s="0" t="s">
        <v>18</v>
      </c>
      <c r="K4" s="0" t="s">
        <v>21</v>
      </c>
      <c r="L4" s="0" t="n">
        <v>2</v>
      </c>
      <c r="M4" s="0" t="n">
        <v>5</v>
      </c>
      <c r="N4" s="0" t="n">
        <v>84</v>
      </c>
      <c r="O4" s="0" t="n">
        <v>9</v>
      </c>
      <c r="P4" s="0" t="s">
        <v>1126</v>
      </c>
      <c r="R4" s="0" t="n">
        <f aca="false">SUM(L4:O4)</f>
        <v>100</v>
      </c>
    </row>
    <row r="5" customFormat="false" ht="12.75" hidden="false" customHeight="false" outlineLevel="0" collapsed="false">
      <c r="A5" s="0" t="n">
        <v>4</v>
      </c>
      <c r="B5" s="0" t="n">
        <f aca="false">SUM(1+B4)</f>
        <v>4</v>
      </c>
      <c r="C5" s="0" t="n">
        <f aca="false">IF(D5="","",1)</f>
        <v>1</v>
      </c>
      <c r="D5" s="0" t="s">
        <v>1128</v>
      </c>
      <c r="E5" s="0" t="s">
        <v>1129</v>
      </c>
      <c r="F5" s="0" t="s">
        <v>1130</v>
      </c>
      <c r="G5" s="0" t="s">
        <v>1131</v>
      </c>
      <c r="H5" s="0" t="s">
        <v>1132</v>
      </c>
      <c r="I5" s="38" t="s">
        <v>21</v>
      </c>
      <c r="J5" s="0" t="s">
        <v>15</v>
      </c>
      <c r="K5" s="0" t="s">
        <v>21</v>
      </c>
      <c r="L5" s="0" t="n">
        <v>2</v>
      </c>
      <c r="M5" s="0" t="n">
        <v>13</v>
      </c>
      <c r="N5" s="0" t="n">
        <v>7</v>
      </c>
      <c r="O5" s="0" t="n">
        <v>78</v>
      </c>
      <c r="P5" s="0" t="s">
        <v>1132</v>
      </c>
      <c r="R5" s="0" t="n">
        <f aca="false">SUM(L5:O5)</f>
        <v>100</v>
      </c>
    </row>
    <row r="6" customFormat="false" ht="12.75" hidden="false" customHeight="false" outlineLevel="0" collapsed="false">
      <c r="A6" s="0" t="n">
        <v>5</v>
      </c>
      <c r="B6" s="0" t="n">
        <f aca="false">SUM(1+B5)</f>
        <v>5</v>
      </c>
      <c r="C6" s="0" t="n">
        <f aca="false">IF(D6="","",1)</f>
        <v>1</v>
      </c>
      <c r="D6" s="0" t="s">
        <v>1133</v>
      </c>
      <c r="E6" s="0" t="s">
        <v>1134</v>
      </c>
      <c r="F6" s="0" t="s">
        <v>1135</v>
      </c>
      <c r="G6" s="0" t="s">
        <v>1136</v>
      </c>
      <c r="H6" s="0" t="s">
        <v>1137</v>
      </c>
      <c r="I6" s="38" t="s">
        <v>21</v>
      </c>
      <c r="J6" s="0" t="s">
        <v>5</v>
      </c>
      <c r="K6" s="0" t="s">
        <v>21</v>
      </c>
      <c r="L6" s="0" t="n">
        <v>0</v>
      </c>
      <c r="M6" s="0" t="n">
        <v>0</v>
      </c>
      <c r="N6" s="0" t="n">
        <v>2</v>
      </c>
      <c r="O6" s="0" t="n">
        <v>98</v>
      </c>
      <c r="P6" s="0" t="s">
        <v>1137</v>
      </c>
      <c r="R6" s="0" t="n">
        <f aca="false">SUM(L6:O6)</f>
        <v>100</v>
      </c>
    </row>
    <row r="7" customFormat="false" ht="12.75" hidden="false" customHeight="false" outlineLevel="0" collapsed="false">
      <c r="A7" s="0" t="n">
        <v>6</v>
      </c>
      <c r="B7" s="0" t="n">
        <f aca="false">SUM(1+B6)</f>
        <v>6</v>
      </c>
      <c r="C7" s="0" t="n">
        <f aca="false">IF(D7="","",1)</f>
        <v>1</v>
      </c>
      <c r="D7" s="0" t="s">
        <v>1138</v>
      </c>
      <c r="E7" s="0" t="s">
        <v>1139</v>
      </c>
      <c r="F7" s="0" t="s">
        <v>1140</v>
      </c>
      <c r="G7" s="0" t="s">
        <v>1141</v>
      </c>
      <c r="H7" s="0" t="s">
        <v>1142</v>
      </c>
      <c r="I7" s="38" t="s">
        <v>21</v>
      </c>
      <c r="J7" s="0" t="s">
        <v>18</v>
      </c>
      <c r="K7" s="0" t="s">
        <v>21</v>
      </c>
      <c r="L7" s="0" t="n">
        <v>2</v>
      </c>
      <c r="M7" s="0" t="n">
        <v>34</v>
      </c>
      <c r="N7" s="0" t="n">
        <v>3</v>
      </c>
      <c r="O7" s="0" t="n">
        <v>61</v>
      </c>
      <c r="P7" s="0" t="s">
        <v>1142</v>
      </c>
      <c r="R7" s="0" t="n">
        <f aca="false">SUM(L7:O7)</f>
        <v>100</v>
      </c>
    </row>
    <row r="8" customFormat="false" ht="12.75" hidden="false" customHeight="false" outlineLevel="0" collapsed="false">
      <c r="A8" s="0" t="n">
        <v>7</v>
      </c>
      <c r="B8" s="0" t="n">
        <f aca="false">SUM(1+B7)</f>
        <v>7</v>
      </c>
      <c r="C8" s="0" t="n">
        <f aca="false">IF(D8="","",1)</f>
        <v>1</v>
      </c>
      <c r="D8" s="0" t="s">
        <v>1143</v>
      </c>
      <c r="E8" s="0" t="s">
        <v>1144</v>
      </c>
      <c r="F8" s="0" t="s">
        <v>1145</v>
      </c>
      <c r="G8" s="0" t="s">
        <v>1146</v>
      </c>
      <c r="H8" s="0" t="s">
        <v>1147</v>
      </c>
      <c r="I8" s="38" t="s">
        <v>18</v>
      </c>
      <c r="J8" s="0" t="s">
        <v>18</v>
      </c>
      <c r="K8" s="0" t="s">
        <v>21</v>
      </c>
      <c r="L8" s="0" t="n">
        <v>0</v>
      </c>
      <c r="M8" s="0" t="n">
        <v>2</v>
      </c>
      <c r="N8" s="0" t="n">
        <v>97</v>
      </c>
      <c r="O8" s="0" t="n">
        <v>1</v>
      </c>
      <c r="P8" s="0" t="s">
        <v>1146</v>
      </c>
      <c r="R8" s="0" t="n">
        <f aca="false">SUM(L8:O8)</f>
        <v>100</v>
      </c>
    </row>
    <row r="9" customFormat="false" ht="12.75" hidden="false" customHeight="false" outlineLevel="0" collapsed="false">
      <c r="A9" s="0" t="n">
        <v>8</v>
      </c>
      <c r="B9" s="0" t="n">
        <f aca="false">SUM(1+B8)</f>
        <v>8</v>
      </c>
      <c r="C9" s="0" t="n">
        <f aca="false">IF(D9="","",1)</f>
        <v>1</v>
      </c>
      <c r="D9" s="0" t="s">
        <v>1148</v>
      </c>
      <c r="E9" s="0" t="s">
        <v>1149</v>
      </c>
      <c r="F9" s="0" t="s">
        <v>1150</v>
      </c>
      <c r="G9" s="0" t="s">
        <v>1151</v>
      </c>
      <c r="H9" s="0" t="s">
        <v>1152</v>
      </c>
      <c r="I9" s="38" t="s">
        <v>5</v>
      </c>
      <c r="J9" s="0" t="s">
        <v>5</v>
      </c>
      <c r="K9" s="0" t="s">
        <v>15</v>
      </c>
      <c r="L9" s="0" t="n">
        <v>72</v>
      </c>
      <c r="M9" s="0" t="n">
        <v>16</v>
      </c>
      <c r="N9" s="0" t="n">
        <v>0</v>
      </c>
      <c r="O9" s="0" t="n">
        <v>12</v>
      </c>
      <c r="P9" s="0" t="s">
        <v>1149</v>
      </c>
      <c r="R9" s="0" t="n">
        <f aca="false">SUM(L9:O9)</f>
        <v>100</v>
      </c>
    </row>
    <row r="10" customFormat="false" ht="12.75" hidden="false" customHeight="false" outlineLevel="0" collapsed="false">
      <c r="A10" s="0" t="n">
        <v>9</v>
      </c>
      <c r="B10" s="0" t="n">
        <f aca="false">SUM(1+B9)</f>
        <v>9</v>
      </c>
      <c r="C10" s="0" t="n">
        <f aca="false">IF(D10="","",1)</f>
        <v>1</v>
      </c>
      <c r="D10" s="0" t="s">
        <v>1153</v>
      </c>
      <c r="E10" s="0" t="s">
        <v>943</v>
      </c>
      <c r="F10" s="0" t="s">
        <v>1154</v>
      </c>
      <c r="G10" s="0" t="s">
        <v>1155</v>
      </c>
      <c r="H10" s="0" t="s">
        <v>1156</v>
      </c>
      <c r="I10" s="38" t="s">
        <v>5</v>
      </c>
      <c r="J10" s="0" t="s">
        <v>5</v>
      </c>
      <c r="K10" s="0" t="s">
        <v>18</v>
      </c>
      <c r="L10" s="0" t="n">
        <v>96</v>
      </c>
      <c r="M10" s="0" t="n">
        <v>2</v>
      </c>
      <c r="N10" s="0" t="n">
        <v>2</v>
      </c>
      <c r="O10" s="0" t="n">
        <v>0</v>
      </c>
      <c r="P10" s="0" t="s">
        <v>943</v>
      </c>
      <c r="R10" s="0" t="n">
        <f aca="false">SUM(L10:O10)</f>
        <v>100</v>
      </c>
    </row>
    <row r="11" customFormat="false" ht="12.75" hidden="false" customHeight="false" outlineLevel="0" collapsed="false">
      <c r="A11" s="0" t="n">
        <v>10</v>
      </c>
      <c r="B11" s="0" t="n">
        <f aca="false">SUM(1+B10)</f>
        <v>10</v>
      </c>
      <c r="C11" s="0" t="n">
        <f aca="false">IF(D11="","",1)</f>
        <v>1</v>
      </c>
      <c r="D11" s="0" t="s">
        <v>1157</v>
      </c>
      <c r="E11" s="0" t="s">
        <v>983</v>
      </c>
      <c r="F11" s="0" t="s">
        <v>274</v>
      </c>
      <c r="G11" s="0" t="s">
        <v>277</v>
      </c>
      <c r="H11" s="0" t="s">
        <v>1158</v>
      </c>
      <c r="I11" s="38" t="s">
        <v>21</v>
      </c>
      <c r="J11" s="0" t="s">
        <v>18</v>
      </c>
      <c r="K11" s="0" t="s">
        <v>21</v>
      </c>
      <c r="L11" s="0" t="n">
        <v>2</v>
      </c>
      <c r="M11" s="0" t="n">
        <v>42</v>
      </c>
      <c r="N11" s="0" t="n">
        <v>3</v>
      </c>
      <c r="O11" s="0" t="n">
        <v>53</v>
      </c>
      <c r="P11" s="0" t="s">
        <v>1158</v>
      </c>
      <c r="R11" s="0" t="n">
        <f aca="false">SUM(L11:O11)</f>
        <v>100</v>
      </c>
    </row>
    <row r="12" customFormat="false" ht="12.75" hidden="false" customHeight="false" outlineLevel="0" collapsed="false">
      <c r="A12" s="0" t="n">
        <v>11</v>
      </c>
      <c r="B12" s="0" t="n">
        <f aca="false">SUM(1+B11)</f>
        <v>11</v>
      </c>
      <c r="C12" s="0" t="n">
        <f aca="false">IF(D12="","",1)</f>
        <v>1</v>
      </c>
      <c r="D12" s="0" t="s">
        <v>1159</v>
      </c>
      <c r="E12" s="0" t="s">
        <v>1160</v>
      </c>
      <c r="F12" s="0" t="s">
        <v>1161</v>
      </c>
      <c r="G12" s="0" t="s">
        <v>1162</v>
      </c>
      <c r="H12" s="0" t="s">
        <v>1163</v>
      </c>
      <c r="I12" s="38" t="s">
        <v>5</v>
      </c>
      <c r="J12" s="0" t="s">
        <v>5</v>
      </c>
      <c r="K12" s="0" t="s">
        <v>15</v>
      </c>
      <c r="L12" s="0" t="n">
        <v>88</v>
      </c>
      <c r="M12" s="0" t="n">
        <v>0</v>
      </c>
      <c r="N12" s="0" t="n">
        <v>7</v>
      </c>
      <c r="O12" s="0" t="n">
        <v>5</v>
      </c>
      <c r="P12" s="0" t="s">
        <v>1160</v>
      </c>
      <c r="R12" s="0" t="n">
        <f aca="false">SUM(L12:O12)</f>
        <v>100</v>
      </c>
    </row>
    <row r="13" customFormat="false" ht="12.75" hidden="false" customHeight="false" outlineLevel="0" collapsed="false">
      <c r="A13" s="0" t="n">
        <v>12</v>
      </c>
      <c r="B13" s="0" t="n">
        <f aca="false">SUM(1+B12)</f>
        <v>12</v>
      </c>
      <c r="C13" s="0" t="n">
        <f aca="false">IF(D13="","",1)</f>
        <v>1</v>
      </c>
      <c r="D13" s="0" t="s">
        <v>1164</v>
      </c>
      <c r="E13" s="0" t="s">
        <v>1165</v>
      </c>
      <c r="F13" s="0" t="s">
        <v>1166</v>
      </c>
      <c r="G13" s="0" t="s">
        <v>1167</v>
      </c>
      <c r="H13" s="0" t="s">
        <v>1168</v>
      </c>
      <c r="I13" s="38" t="s">
        <v>18</v>
      </c>
      <c r="J13" s="0" t="s">
        <v>15</v>
      </c>
      <c r="K13" s="0" t="s">
        <v>18</v>
      </c>
      <c r="L13" s="0" t="n">
        <v>8</v>
      </c>
      <c r="M13" s="0" t="n">
        <v>11</v>
      </c>
      <c r="N13" s="0" t="n">
        <v>79</v>
      </c>
      <c r="O13" s="0" t="n">
        <v>2</v>
      </c>
      <c r="P13" s="0" t="s">
        <v>1169</v>
      </c>
      <c r="R13" s="0" t="n">
        <f aca="false">SUM(L13:O13)</f>
        <v>100</v>
      </c>
    </row>
    <row r="14" customFormat="false" ht="12.75" hidden="false" customHeight="false" outlineLevel="0" collapsed="false">
      <c r="A14" s="0" t="n">
        <v>13</v>
      </c>
      <c r="B14" s="0" t="n">
        <f aca="false">SUM(1+B13)</f>
        <v>13</v>
      </c>
      <c r="C14" s="0" t="n">
        <f aca="false">IF(D14="","",1)</f>
        <v>1</v>
      </c>
      <c r="D14" s="0" t="s">
        <v>1170</v>
      </c>
      <c r="E14" s="0" t="s">
        <v>1171</v>
      </c>
      <c r="F14" s="0" t="s">
        <v>1172</v>
      </c>
      <c r="G14" s="0" t="s">
        <v>1173</v>
      </c>
      <c r="H14" s="0" t="s">
        <v>1174</v>
      </c>
      <c r="I14" s="38" t="s">
        <v>21</v>
      </c>
      <c r="J14" s="0" t="s">
        <v>15</v>
      </c>
      <c r="K14" s="0" t="s">
        <v>21</v>
      </c>
      <c r="L14" s="0" t="n">
        <v>10</v>
      </c>
      <c r="M14" s="0" t="n">
        <v>1</v>
      </c>
      <c r="N14" s="0" t="n">
        <v>21</v>
      </c>
      <c r="O14" s="0" t="n">
        <v>68</v>
      </c>
      <c r="P14" s="0" t="s">
        <v>1175</v>
      </c>
      <c r="R14" s="0" t="n">
        <f aca="false">SUM(L14:O14)</f>
        <v>100</v>
      </c>
    </row>
    <row r="15" customFormat="false" ht="12.75" hidden="false" customHeight="false" outlineLevel="0" collapsed="false">
      <c r="A15" s="0" t="n">
        <v>14</v>
      </c>
      <c r="B15" s="0" t="n">
        <f aca="false">SUM(1+B14)</f>
        <v>14</v>
      </c>
      <c r="C15" s="0" t="n">
        <f aca="false">IF(D15="","",1)</f>
        <v>1</v>
      </c>
      <c r="D15" s="0" t="s">
        <v>1176</v>
      </c>
      <c r="E15" s="0" t="s">
        <v>1177</v>
      </c>
      <c r="F15" s="0" t="s">
        <v>1178</v>
      </c>
      <c r="G15" s="0" t="s">
        <v>1179</v>
      </c>
      <c r="H15" s="0" t="s">
        <v>1180</v>
      </c>
      <c r="I15" s="38" t="s">
        <v>15</v>
      </c>
      <c r="J15" s="0" t="s">
        <v>15</v>
      </c>
      <c r="K15" s="0" t="s">
        <v>21</v>
      </c>
      <c r="L15" s="0" t="n">
        <v>5</v>
      </c>
      <c r="M15" s="0" t="n">
        <v>88</v>
      </c>
      <c r="N15" s="0" t="n">
        <v>5</v>
      </c>
      <c r="O15" s="0" t="n">
        <v>2</v>
      </c>
      <c r="P15" s="0" t="s">
        <v>1181</v>
      </c>
      <c r="R15" s="0" t="n">
        <f aca="false">SUM(L15:O15)</f>
        <v>100</v>
      </c>
    </row>
    <row r="16" customFormat="false" ht="12.75" hidden="false" customHeight="false" outlineLevel="0" collapsed="false">
      <c r="A16" s="0" t="n">
        <v>15</v>
      </c>
      <c r="B16" s="0" t="n">
        <f aca="false">SUM(1+B15)</f>
        <v>15</v>
      </c>
      <c r="C16" s="0" t="n">
        <f aca="false">IF(D16="","",1)</f>
        <v>1</v>
      </c>
      <c r="D16" s="0" t="s">
        <v>1182</v>
      </c>
      <c r="E16" s="0" t="s">
        <v>396</v>
      </c>
      <c r="F16" s="0" t="s">
        <v>154</v>
      </c>
      <c r="G16" s="0" t="s">
        <v>121</v>
      </c>
      <c r="H16" s="0" t="s">
        <v>102</v>
      </c>
      <c r="I16" s="38" t="s">
        <v>18</v>
      </c>
      <c r="J16" s="0" t="s">
        <v>15</v>
      </c>
      <c r="K16" s="0" t="s">
        <v>18</v>
      </c>
      <c r="L16" s="0" t="n">
        <v>0</v>
      </c>
      <c r="M16" s="0" t="n">
        <v>12</v>
      </c>
      <c r="N16" s="0" t="n">
        <v>87</v>
      </c>
      <c r="O16" s="0" t="n">
        <v>1</v>
      </c>
      <c r="P16" s="0" t="s">
        <v>122</v>
      </c>
      <c r="R16" s="0" t="n">
        <f aca="false">SUM(L16:O16)</f>
        <v>100</v>
      </c>
    </row>
    <row r="17" customFormat="false" ht="12.75" hidden="false" customHeight="false" outlineLevel="0" collapsed="false">
      <c r="A17" s="0" t="n">
        <v>16</v>
      </c>
      <c r="B17" s="0" t="n">
        <f aca="false">SUM(1+B16)</f>
        <v>16</v>
      </c>
      <c r="C17" s="0" t="n">
        <f aca="false">IF(D17="","",1)</f>
        <v>1</v>
      </c>
      <c r="D17" s="0" t="s">
        <v>1183</v>
      </c>
      <c r="E17" s="0" t="s">
        <v>1184</v>
      </c>
      <c r="F17" s="0" t="s">
        <v>1185</v>
      </c>
      <c r="G17" s="0" t="s">
        <v>1186</v>
      </c>
      <c r="H17" s="0" t="s">
        <v>1187</v>
      </c>
      <c r="I17" s="38" t="s">
        <v>18</v>
      </c>
      <c r="J17" s="0" t="s">
        <v>15</v>
      </c>
      <c r="K17" s="0" t="s">
        <v>18</v>
      </c>
      <c r="L17" s="0" t="n">
        <v>5</v>
      </c>
      <c r="M17" s="0" t="n">
        <v>4</v>
      </c>
      <c r="N17" s="0" t="n">
        <v>91</v>
      </c>
      <c r="O17" s="0" t="n">
        <v>0</v>
      </c>
      <c r="P17" s="0" t="s">
        <v>1188</v>
      </c>
      <c r="R17" s="0" t="n">
        <f aca="false">SUM(L17:O17)</f>
        <v>100</v>
      </c>
    </row>
    <row r="18" customFormat="false" ht="12.75" hidden="false" customHeight="false" outlineLevel="0" collapsed="false">
      <c r="A18" s="0" t="n">
        <v>17</v>
      </c>
      <c r="B18" s="0" t="n">
        <f aca="false">SUM(1+B17)</f>
        <v>17</v>
      </c>
      <c r="C18" s="0" t="n">
        <f aca="false">IF(D18="","",1)</f>
        <v>1</v>
      </c>
      <c r="D18" s="0" t="s">
        <v>1189</v>
      </c>
      <c r="E18" s="0" t="s">
        <v>1190</v>
      </c>
      <c r="F18" s="0" t="s">
        <v>1191</v>
      </c>
      <c r="G18" s="0" t="s">
        <v>1192</v>
      </c>
      <c r="H18" s="0" t="s">
        <v>1193</v>
      </c>
      <c r="I18" s="38" t="s">
        <v>18</v>
      </c>
      <c r="J18" s="0" t="s">
        <v>5</v>
      </c>
      <c r="K18" s="0" t="s">
        <v>18</v>
      </c>
      <c r="L18" s="0" t="n">
        <v>5</v>
      </c>
      <c r="M18" s="0" t="n">
        <v>2</v>
      </c>
      <c r="N18" s="0" t="n">
        <v>91</v>
      </c>
      <c r="O18" s="0" t="n">
        <v>2</v>
      </c>
      <c r="P18" s="0" t="s">
        <v>1194</v>
      </c>
      <c r="R18" s="0" t="n">
        <f aca="false">SUM(L18:O18)</f>
        <v>100</v>
      </c>
    </row>
    <row r="19" customFormat="false" ht="12.75" hidden="false" customHeight="false" outlineLevel="0" collapsed="false">
      <c r="A19" s="0" t="n">
        <v>18</v>
      </c>
      <c r="B19" s="0" t="n">
        <f aca="false">SUM(1+B18)</f>
        <v>18</v>
      </c>
      <c r="C19" s="0" t="n">
        <f aca="false">IF(D19="","",1)</f>
        <v>1</v>
      </c>
      <c r="D19" s="0" t="s">
        <v>1195</v>
      </c>
      <c r="E19" s="0" t="s">
        <v>1056</v>
      </c>
      <c r="F19" s="0" t="s">
        <v>1196</v>
      </c>
      <c r="G19" s="0" t="s">
        <v>1197</v>
      </c>
      <c r="H19" s="0" t="s">
        <v>1198</v>
      </c>
      <c r="I19" s="38" t="s">
        <v>18</v>
      </c>
      <c r="J19" s="0" t="s">
        <v>15</v>
      </c>
      <c r="K19" s="0" t="s">
        <v>18</v>
      </c>
      <c r="L19" s="0" t="n">
        <v>1</v>
      </c>
      <c r="M19" s="0" t="n">
        <v>1</v>
      </c>
      <c r="N19" s="0" t="n">
        <v>96</v>
      </c>
      <c r="O19" s="0" t="n">
        <v>2</v>
      </c>
      <c r="P19" s="0" t="s">
        <v>1199</v>
      </c>
      <c r="R19" s="0" t="n">
        <f aca="false">SUM(L19:O19)</f>
        <v>100</v>
      </c>
    </row>
    <row r="20" customFormat="false" ht="12.75" hidden="false" customHeight="false" outlineLevel="0" collapsed="false">
      <c r="A20" s="0" t="n">
        <v>19</v>
      </c>
      <c r="B20" s="0" t="n">
        <f aca="false">SUM(1+B19)</f>
        <v>19</v>
      </c>
      <c r="C20" s="0" t="n">
        <f aca="false">IF(D20="","",1)</f>
        <v>1</v>
      </c>
      <c r="D20" s="0" t="s">
        <v>1200</v>
      </c>
      <c r="E20" s="0" t="s">
        <v>1201</v>
      </c>
      <c r="F20" s="0" t="s">
        <v>1202</v>
      </c>
      <c r="G20" s="0" t="s">
        <v>1203</v>
      </c>
      <c r="H20" s="0" t="s">
        <v>1204</v>
      </c>
      <c r="I20" s="38" t="s">
        <v>18</v>
      </c>
      <c r="J20" s="0" t="s">
        <v>5</v>
      </c>
      <c r="K20" s="0" t="s">
        <v>18</v>
      </c>
      <c r="L20" s="0" t="n">
        <v>2</v>
      </c>
      <c r="M20" s="0" t="n">
        <v>15</v>
      </c>
      <c r="N20" s="0" t="n">
        <v>78</v>
      </c>
      <c r="O20" s="0" t="n">
        <v>5</v>
      </c>
      <c r="P20" s="0" t="s">
        <v>1205</v>
      </c>
      <c r="R20" s="0" t="n">
        <f aca="false">SUM(L20:O20)</f>
        <v>100</v>
      </c>
    </row>
    <row r="21" customFormat="false" ht="12.75" hidden="false" customHeight="false" outlineLevel="0" collapsed="false">
      <c r="A21" s="0" t="n">
        <v>20</v>
      </c>
      <c r="B21" s="0" t="n">
        <f aca="false">SUM(1+B20)</f>
        <v>20</v>
      </c>
      <c r="C21" s="0" t="n">
        <f aca="false">IF(D21="","",1)</f>
        <v>1</v>
      </c>
      <c r="D21" s="0" t="s">
        <v>1206</v>
      </c>
      <c r="E21" s="0" t="s">
        <v>1207</v>
      </c>
      <c r="F21" s="0" t="s">
        <v>1208</v>
      </c>
      <c r="G21" s="0" t="s">
        <v>1209</v>
      </c>
      <c r="H21" s="0" t="s">
        <v>1210</v>
      </c>
      <c r="I21" s="38" t="s">
        <v>18</v>
      </c>
      <c r="J21" s="0" t="s">
        <v>18</v>
      </c>
      <c r="K21" s="0" t="s">
        <v>21</v>
      </c>
      <c r="L21" s="0" t="n">
        <v>2</v>
      </c>
      <c r="M21" s="0" t="n">
        <v>1</v>
      </c>
      <c r="N21" s="0" t="n">
        <v>86</v>
      </c>
      <c r="O21" s="0" t="n">
        <v>11</v>
      </c>
      <c r="P21" s="0" t="s">
        <v>1211</v>
      </c>
      <c r="R21" s="0" t="n">
        <f aca="false">SUM(L21:O21)</f>
        <v>100</v>
      </c>
    </row>
    <row r="22" customFormat="false" ht="12.75" hidden="false" customHeight="false" outlineLevel="0" collapsed="false">
      <c r="A22" s="0" t="n">
        <v>21</v>
      </c>
      <c r="B22" s="0" t="n">
        <f aca="false">SUM(1+B21)</f>
        <v>21</v>
      </c>
      <c r="C22" s="0" t="n">
        <f aca="false">IF(D22="","",1)</f>
        <v>1</v>
      </c>
      <c r="D22" s="0" t="s">
        <v>1212</v>
      </c>
      <c r="E22" s="0" t="s">
        <v>1213</v>
      </c>
      <c r="F22" s="0" t="s">
        <v>1214</v>
      </c>
      <c r="G22" s="0" t="s">
        <v>1215</v>
      </c>
      <c r="H22" s="0" t="s">
        <v>1216</v>
      </c>
      <c r="I22" s="38" t="s">
        <v>21</v>
      </c>
      <c r="J22" s="0" t="s">
        <v>5</v>
      </c>
      <c r="K22" s="0" t="s">
        <v>21</v>
      </c>
      <c r="L22" s="0" t="n">
        <v>2</v>
      </c>
      <c r="M22" s="0" t="n">
        <v>12</v>
      </c>
      <c r="N22" s="0" t="n">
        <v>2</v>
      </c>
      <c r="O22" s="0" t="n">
        <v>84</v>
      </c>
      <c r="P22" s="0" t="s">
        <v>1217</v>
      </c>
      <c r="R22" s="0" t="n">
        <f aca="false">SUM(L22:O22)</f>
        <v>100</v>
      </c>
    </row>
    <row r="23" customFormat="false" ht="12.75" hidden="false" customHeight="false" outlineLevel="0" collapsed="false">
      <c r="A23" s="0" t="n">
        <v>22</v>
      </c>
      <c r="B23" s="0" t="n">
        <f aca="false">SUM(1+B22)</f>
        <v>22</v>
      </c>
      <c r="C23" s="0" t="n">
        <f aca="false">IF(D23="","",1)</f>
        <v>1</v>
      </c>
      <c r="D23" s="0" t="s">
        <v>1218</v>
      </c>
      <c r="E23" s="0" t="s">
        <v>1219</v>
      </c>
      <c r="F23" s="0" t="s">
        <v>1220</v>
      </c>
      <c r="G23" s="0" t="s">
        <v>1221</v>
      </c>
      <c r="H23" s="0" t="s">
        <v>1222</v>
      </c>
      <c r="I23" s="38" t="s">
        <v>18</v>
      </c>
      <c r="J23" s="0" t="s">
        <v>18</v>
      </c>
      <c r="K23" s="0" t="s">
        <v>21</v>
      </c>
      <c r="L23" s="0" t="n">
        <v>1</v>
      </c>
      <c r="M23" s="0" t="n">
        <v>3</v>
      </c>
      <c r="N23" s="0" t="n">
        <v>72</v>
      </c>
      <c r="O23" s="0" t="n">
        <v>24</v>
      </c>
      <c r="P23" s="0" t="s">
        <v>1223</v>
      </c>
      <c r="R23" s="0" t="n">
        <f aca="false">SUM(L23:O23)</f>
        <v>100</v>
      </c>
    </row>
    <row r="24" customFormat="false" ht="12.75" hidden="false" customHeight="false" outlineLevel="0" collapsed="false">
      <c r="A24" s="0" t="n">
        <v>23</v>
      </c>
      <c r="B24" s="0" t="n">
        <f aca="false">SUM(1+B23)</f>
        <v>23</v>
      </c>
      <c r="C24" s="0" t="n">
        <f aca="false">IF(D24="","",1)</f>
        <v>1</v>
      </c>
      <c r="D24" s="0" t="s">
        <v>1224</v>
      </c>
      <c r="E24" s="0" t="s">
        <v>1225</v>
      </c>
      <c r="F24" s="0" t="s">
        <v>1226</v>
      </c>
      <c r="G24" s="0" t="s">
        <v>1227</v>
      </c>
      <c r="H24" s="0" t="s">
        <v>1228</v>
      </c>
      <c r="I24" s="38" t="s">
        <v>15</v>
      </c>
      <c r="J24" s="0" t="s">
        <v>15</v>
      </c>
      <c r="K24" s="0" t="s">
        <v>18</v>
      </c>
      <c r="L24" s="0" t="n">
        <v>1</v>
      </c>
      <c r="M24" s="0" t="n">
        <v>72</v>
      </c>
      <c r="N24" s="0" t="n">
        <v>3</v>
      </c>
      <c r="O24" s="0" t="n">
        <v>24</v>
      </c>
      <c r="P24" s="0" t="s">
        <v>1229</v>
      </c>
      <c r="R24" s="0" t="n">
        <f aca="false">SUM(L24:O24)</f>
        <v>100</v>
      </c>
    </row>
    <row r="25" customFormat="false" ht="12.75" hidden="false" customHeight="false" outlineLevel="0" collapsed="false">
      <c r="A25" s="0" t="n">
        <v>24</v>
      </c>
      <c r="B25" s="0" t="n">
        <f aca="false">SUM(1+B24)</f>
        <v>24</v>
      </c>
      <c r="C25" s="0" t="n">
        <f aca="false">IF(D25="","",1)</f>
        <v>1</v>
      </c>
      <c r="D25" s="0" t="s">
        <v>1230</v>
      </c>
      <c r="E25" s="0" t="s">
        <v>1231</v>
      </c>
      <c r="F25" s="0" t="s">
        <v>1232</v>
      </c>
      <c r="G25" s="0" t="s">
        <v>1233</v>
      </c>
      <c r="H25" s="0" t="s">
        <v>1234</v>
      </c>
      <c r="I25" s="38" t="s">
        <v>18</v>
      </c>
      <c r="J25" s="0" t="s">
        <v>18</v>
      </c>
      <c r="K25" s="0" t="s">
        <v>21</v>
      </c>
      <c r="L25" s="0" t="n">
        <v>1</v>
      </c>
      <c r="M25" s="0" t="n">
        <v>0</v>
      </c>
      <c r="N25" s="0" t="n">
        <v>95</v>
      </c>
      <c r="O25" s="0" t="n">
        <v>4</v>
      </c>
      <c r="P25" s="0" t="s">
        <v>1235</v>
      </c>
      <c r="R25" s="0" t="n">
        <f aca="false">SUM(L25:O25)</f>
        <v>100</v>
      </c>
    </row>
    <row r="26" customFormat="false" ht="12.75" hidden="false" customHeight="false" outlineLevel="0" collapsed="false">
      <c r="A26" s="0" t="n">
        <v>25</v>
      </c>
      <c r="B26" s="0" t="n">
        <f aca="false">SUM(1+B25)</f>
        <v>25</v>
      </c>
      <c r="C26" s="0" t="n">
        <f aca="false">IF(D26="","",1)</f>
        <v>1</v>
      </c>
      <c r="D26" s="0" t="s">
        <v>1236</v>
      </c>
      <c r="E26" s="0" t="s">
        <v>1237</v>
      </c>
      <c r="F26" s="0" t="s">
        <v>1238</v>
      </c>
      <c r="G26" s="0" t="s">
        <v>1239</v>
      </c>
      <c r="H26" s="0" t="s">
        <v>1240</v>
      </c>
      <c r="I26" s="38" t="s">
        <v>18</v>
      </c>
      <c r="J26" s="0" t="s">
        <v>5</v>
      </c>
      <c r="K26" s="0" t="s">
        <v>18</v>
      </c>
      <c r="L26" s="0" t="n">
        <v>2</v>
      </c>
      <c r="M26" s="0" t="n">
        <v>2</v>
      </c>
      <c r="N26" s="0" t="n">
        <v>91</v>
      </c>
      <c r="O26" s="0" t="n">
        <v>5</v>
      </c>
      <c r="P26" s="0" t="s">
        <v>1241</v>
      </c>
      <c r="R26" s="0" t="n">
        <f aca="false">SUM(L26:O26)</f>
        <v>100</v>
      </c>
    </row>
    <row r="27" customFormat="false" ht="12.75" hidden="false" customHeight="false" outlineLevel="0" collapsed="false">
      <c r="A27" s="0" t="n">
        <v>26</v>
      </c>
      <c r="B27" s="0" t="n">
        <f aca="false">SUM(1+B26)</f>
        <v>26</v>
      </c>
      <c r="C27" s="0" t="n">
        <f aca="false">IF(D27="","",1)</f>
        <v>1</v>
      </c>
      <c r="D27" s="0" t="s">
        <v>1242</v>
      </c>
      <c r="E27" s="0" t="s">
        <v>1243</v>
      </c>
      <c r="F27" s="0" t="s">
        <v>1244</v>
      </c>
      <c r="G27" s="0" t="s">
        <v>1245</v>
      </c>
      <c r="H27" s="0" t="s">
        <v>1246</v>
      </c>
      <c r="I27" s="38" t="s">
        <v>18</v>
      </c>
      <c r="J27" s="0" t="s">
        <v>18</v>
      </c>
      <c r="K27" s="0" t="s">
        <v>21</v>
      </c>
      <c r="L27" s="0" t="n">
        <v>1</v>
      </c>
      <c r="M27" s="0" t="n">
        <v>1</v>
      </c>
      <c r="N27" s="0" t="n">
        <v>84</v>
      </c>
      <c r="O27" s="0" t="n">
        <v>14</v>
      </c>
      <c r="P27" s="0" t="s">
        <v>1247</v>
      </c>
      <c r="R27" s="0" t="n">
        <f aca="false">SUM(L27:O27)</f>
        <v>100</v>
      </c>
    </row>
    <row r="28" customFormat="false" ht="12.75" hidden="false" customHeight="false" outlineLevel="0" collapsed="false">
      <c r="A28" s="0" t="n">
        <v>27</v>
      </c>
      <c r="B28" s="0" t="n">
        <f aca="false">SUM(1+B27)</f>
        <v>27</v>
      </c>
      <c r="C28" s="0" t="n">
        <f aca="false">IF(D28="","",1)</f>
        <v>1</v>
      </c>
      <c r="D28" s="0" t="s">
        <v>1248</v>
      </c>
      <c r="E28" s="0" t="s">
        <v>1249</v>
      </c>
      <c r="F28" s="0" t="s">
        <v>1250</v>
      </c>
      <c r="G28" s="0" t="s">
        <v>1251</v>
      </c>
      <c r="H28" s="0" t="s">
        <v>1252</v>
      </c>
      <c r="I28" s="38" t="s">
        <v>21</v>
      </c>
      <c r="J28" s="0" t="s">
        <v>5</v>
      </c>
      <c r="K28" s="0" t="s">
        <v>21</v>
      </c>
      <c r="L28" s="0" t="n">
        <v>1</v>
      </c>
      <c r="M28" s="0" t="n">
        <v>2</v>
      </c>
      <c r="N28" s="0" t="n">
        <v>16</v>
      </c>
      <c r="O28" s="0" t="n">
        <v>81</v>
      </c>
      <c r="P28" s="0" t="s">
        <v>1253</v>
      </c>
      <c r="R28" s="0" t="n">
        <f aca="false">SUM(L28:O28)</f>
        <v>100</v>
      </c>
    </row>
    <row r="29" customFormat="false" ht="12.75" hidden="false" customHeight="false" outlineLevel="0" collapsed="false">
      <c r="A29" s="0" t="n">
        <v>28</v>
      </c>
      <c r="B29" s="0" t="n">
        <f aca="false">SUM(1+B28)</f>
        <v>28</v>
      </c>
      <c r="C29" s="0" t="n">
        <f aca="false">IF(D29="","",1)</f>
        <v>1</v>
      </c>
      <c r="D29" s="0" t="s">
        <v>1254</v>
      </c>
      <c r="E29" s="0" t="s">
        <v>1255</v>
      </c>
      <c r="F29" s="0" t="s">
        <v>1256</v>
      </c>
      <c r="G29" s="0" t="s">
        <v>626</v>
      </c>
      <c r="H29" s="0" t="s">
        <v>1257</v>
      </c>
      <c r="I29" s="38" t="s">
        <v>18</v>
      </c>
      <c r="J29" s="0" t="s">
        <v>18</v>
      </c>
      <c r="K29" s="0" t="s">
        <v>21</v>
      </c>
      <c r="L29" s="0" t="n">
        <v>2</v>
      </c>
      <c r="M29" s="0" t="n">
        <v>4</v>
      </c>
      <c r="N29" s="0" t="n">
        <v>87</v>
      </c>
      <c r="O29" s="0" t="n">
        <v>7</v>
      </c>
      <c r="P29" s="0" t="s">
        <v>1258</v>
      </c>
      <c r="R29" s="0" t="n">
        <f aca="false">SUM(L29:O29)</f>
        <v>100</v>
      </c>
    </row>
    <row r="30" customFormat="false" ht="12.75" hidden="false" customHeight="false" outlineLevel="0" collapsed="false">
      <c r="A30" s="0" t="n">
        <v>29</v>
      </c>
      <c r="B30" s="0" t="n">
        <f aca="false">SUM(1+B29)</f>
        <v>29</v>
      </c>
      <c r="C30" s="0" t="n">
        <f aca="false">IF(D30="","",1)</f>
        <v>1</v>
      </c>
      <c r="D30" s="0" t="s">
        <v>1259</v>
      </c>
      <c r="E30" s="0" t="s">
        <v>1260</v>
      </c>
      <c r="F30" s="0" t="s">
        <v>1261</v>
      </c>
      <c r="G30" s="0" t="s">
        <v>1262</v>
      </c>
      <c r="H30" s="0" t="s">
        <v>1263</v>
      </c>
      <c r="I30" s="38" t="s">
        <v>18</v>
      </c>
      <c r="J30" s="0" t="s">
        <v>5</v>
      </c>
      <c r="K30" s="0" t="s">
        <v>18</v>
      </c>
      <c r="L30" s="0" t="n">
        <v>1</v>
      </c>
      <c r="M30" s="0" t="n">
        <v>1</v>
      </c>
      <c r="N30" s="0" t="n">
        <v>96</v>
      </c>
      <c r="O30" s="0" t="n">
        <v>2</v>
      </c>
      <c r="P30" s="0" t="s">
        <v>1264</v>
      </c>
      <c r="R30" s="0" t="n">
        <f aca="false">SUM(L30:O30)</f>
        <v>100</v>
      </c>
    </row>
    <row r="31" customFormat="false" ht="12.75" hidden="false" customHeight="false" outlineLevel="0" collapsed="false">
      <c r="A31" s="0" t="n">
        <v>30</v>
      </c>
      <c r="B31" s="0" t="n">
        <f aca="false">SUM(1+B30)</f>
        <v>30</v>
      </c>
      <c r="C31" s="0" t="n">
        <f aca="false">IF(D31="","",1)</f>
        <v>1</v>
      </c>
      <c r="D31" s="0" t="s">
        <v>1265</v>
      </c>
      <c r="E31" s="0" t="s">
        <v>1097</v>
      </c>
      <c r="F31" s="0" t="s">
        <v>1266</v>
      </c>
      <c r="G31" s="0" t="s">
        <v>1267</v>
      </c>
      <c r="H31" s="0" t="s">
        <v>1268</v>
      </c>
      <c r="I31" s="38" t="s">
        <v>15</v>
      </c>
      <c r="J31" s="0" t="s">
        <v>5</v>
      </c>
      <c r="K31" s="0" t="s">
        <v>15</v>
      </c>
      <c r="L31" s="0" t="n">
        <v>2</v>
      </c>
      <c r="M31" s="0" t="n">
        <v>91</v>
      </c>
      <c r="N31" s="0" t="n">
        <v>3</v>
      </c>
      <c r="O31" s="0" t="n">
        <v>4</v>
      </c>
      <c r="P31" s="0" t="s">
        <v>1269</v>
      </c>
      <c r="R31" s="0" t="n">
        <f aca="false">SUM(L31:O31)</f>
        <v>100</v>
      </c>
    </row>
    <row r="32" customFormat="false" ht="12.75" hidden="false" customHeight="false" outlineLevel="0" collapsed="false">
      <c r="A32" s="0" t="n">
        <v>31</v>
      </c>
      <c r="B32" s="0" t="n">
        <f aca="false">SUM(1+B31)</f>
        <v>31</v>
      </c>
      <c r="C32" s="0" t="n">
        <f aca="false">IF(D32="","",1)</f>
        <v>1</v>
      </c>
      <c r="D32" s="0" t="s">
        <v>1270</v>
      </c>
      <c r="E32" s="0" t="s">
        <v>1271</v>
      </c>
      <c r="F32" s="0" t="s">
        <v>1272</v>
      </c>
      <c r="G32" s="0" t="s">
        <v>1273</v>
      </c>
      <c r="H32" s="0" t="s">
        <v>1274</v>
      </c>
      <c r="I32" s="38" t="s">
        <v>5</v>
      </c>
      <c r="J32" s="0" t="s">
        <v>5</v>
      </c>
      <c r="K32" s="0" t="s">
        <v>21</v>
      </c>
      <c r="L32" s="0" t="n">
        <v>94</v>
      </c>
      <c r="M32" s="0" t="n">
        <v>5</v>
      </c>
      <c r="N32" s="0" t="n">
        <v>1</v>
      </c>
      <c r="O32" s="0" t="n">
        <v>0</v>
      </c>
      <c r="P32" s="0" t="s">
        <v>1275</v>
      </c>
      <c r="R32" s="0" t="n">
        <f aca="false">SUM(L32:O32)</f>
        <v>100</v>
      </c>
    </row>
    <row r="33" customFormat="false" ht="12.75" hidden="false" customHeight="false" outlineLevel="0" collapsed="false">
      <c r="A33" s="0" t="n">
        <v>32</v>
      </c>
      <c r="B33" s="0" t="n">
        <f aca="false">SUM(1+B32)</f>
        <v>32</v>
      </c>
      <c r="C33" s="0" t="n">
        <f aca="false">IF(D33="","",1)</f>
        <v>1</v>
      </c>
      <c r="D33" s="0" t="s">
        <v>1276</v>
      </c>
      <c r="E33" s="0" t="s">
        <v>1277</v>
      </c>
      <c r="F33" s="0" t="s">
        <v>120</v>
      </c>
      <c r="G33" s="0" t="s">
        <v>1278</v>
      </c>
      <c r="H33" s="0" t="s">
        <v>1279</v>
      </c>
      <c r="I33" s="38" t="s">
        <v>18</v>
      </c>
      <c r="J33" s="0" t="s">
        <v>18</v>
      </c>
      <c r="K33" s="0" t="s">
        <v>21</v>
      </c>
      <c r="L33" s="0" t="n">
        <v>4</v>
      </c>
      <c r="M33" s="0" t="n">
        <v>1</v>
      </c>
      <c r="N33" s="0" t="n">
        <v>88</v>
      </c>
      <c r="O33" s="0" t="n">
        <v>7</v>
      </c>
      <c r="P33" s="0" t="s">
        <v>1280</v>
      </c>
      <c r="R33" s="0" t="n">
        <f aca="false">SUM(L33:O33)</f>
        <v>100</v>
      </c>
    </row>
    <row r="34" customFormat="false" ht="12.75" hidden="false" customHeight="false" outlineLevel="0" collapsed="false">
      <c r="A34" s="0" t="n">
        <v>33</v>
      </c>
      <c r="B34" s="0" t="n">
        <f aca="false">SUM(1+B33)</f>
        <v>33</v>
      </c>
      <c r="C34" s="0" t="n">
        <f aca="false">IF(D34="","",1)</f>
        <v>1</v>
      </c>
      <c r="D34" s="0" t="s">
        <v>1281</v>
      </c>
      <c r="E34" s="0" t="s">
        <v>1282</v>
      </c>
      <c r="F34" s="0" t="s">
        <v>1283</v>
      </c>
      <c r="G34" s="0" t="s">
        <v>1284</v>
      </c>
      <c r="H34" s="0" t="s">
        <v>1088</v>
      </c>
      <c r="I34" s="38" t="s">
        <v>15</v>
      </c>
      <c r="J34" s="0" t="s">
        <v>5</v>
      </c>
      <c r="K34" s="0" t="s">
        <v>15</v>
      </c>
      <c r="L34" s="0" t="n">
        <v>2</v>
      </c>
      <c r="M34" s="0" t="n">
        <v>76</v>
      </c>
      <c r="N34" s="0" t="n">
        <v>1</v>
      </c>
      <c r="O34" s="0" t="n">
        <v>21</v>
      </c>
      <c r="P34" s="0" t="s">
        <v>1285</v>
      </c>
      <c r="R34" s="0" t="n">
        <f aca="false">SUM(L34:O34)</f>
        <v>100</v>
      </c>
    </row>
    <row r="35" customFormat="false" ht="12.75" hidden="false" customHeight="false" outlineLevel="0" collapsed="false">
      <c r="A35" s="0" t="n">
        <v>34</v>
      </c>
      <c r="B35" s="0" t="n">
        <f aca="false">SUM(1+B34)</f>
        <v>34</v>
      </c>
      <c r="C35" s="0" t="n">
        <f aca="false">IF(D35="","",1)</f>
        <v>1</v>
      </c>
      <c r="D35" s="0" t="s">
        <v>1286</v>
      </c>
      <c r="E35" s="0" t="s">
        <v>526</v>
      </c>
      <c r="F35" s="0" t="s">
        <v>1287</v>
      </c>
      <c r="G35" s="0" t="s">
        <v>661</v>
      </c>
      <c r="H35" s="0" t="s">
        <v>1288</v>
      </c>
      <c r="I35" s="38" t="s">
        <v>15</v>
      </c>
      <c r="J35" s="0" t="s">
        <v>5</v>
      </c>
      <c r="K35" s="0" t="s">
        <v>15</v>
      </c>
      <c r="L35" s="0" t="n">
        <v>1</v>
      </c>
      <c r="M35" s="0" t="n">
        <v>94</v>
      </c>
      <c r="N35" s="0" t="n">
        <v>2</v>
      </c>
      <c r="O35" s="0" t="n">
        <v>3</v>
      </c>
      <c r="P35" s="0" t="s">
        <v>1289</v>
      </c>
      <c r="R35" s="0" t="n">
        <f aca="false">SUM(L35:O35)</f>
        <v>100</v>
      </c>
    </row>
    <row r="36" customFormat="false" ht="12.75" hidden="false" customHeight="false" outlineLevel="0" collapsed="false">
      <c r="A36" s="0" t="n">
        <v>35</v>
      </c>
      <c r="B36" s="0" t="n">
        <f aca="false">SUM(1+B35)</f>
        <v>35</v>
      </c>
      <c r="C36" s="0" t="n">
        <f aca="false">IF(D36="","",1)</f>
        <v>1</v>
      </c>
      <c r="D36" s="0" t="s">
        <v>1290</v>
      </c>
      <c r="E36" s="0" t="s">
        <v>1291</v>
      </c>
      <c r="F36" s="0" t="s">
        <v>1292</v>
      </c>
      <c r="G36" s="0" t="s">
        <v>1293</v>
      </c>
      <c r="H36" s="0" t="s">
        <v>1294</v>
      </c>
      <c r="I36" s="38" t="s">
        <v>15</v>
      </c>
      <c r="J36" s="0" t="s">
        <v>5</v>
      </c>
      <c r="K36" s="0" t="s">
        <v>15</v>
      </c>
      <c r="L36" s="0" t="n">
        <v>0</v>
      </c>
      <c r="M36" s="0" t="n">
        <v>97</v>
      </c>
      <c r="N36" s="0" t="n">
        <v>2</v>
      </c>
      <c r="O36" s="0" t="n">
        <v>1</v>
      </c>
      <c r="P36" s="0" t="s">
        <v>1295</v>
      </c>
      <c r="R36" s="0" t="n">
        <f aca="false">SUM(L36:O36)</f>
        <v>100</v>
      </c>
    </row>
    <row r="37" customFormat="false" ht="12.75" hidden="false" customHeight="false" outlineLevel="0" collapsed="false">
      <c r="A37" s="0" t="n">
        <v>36</v>
      </c>
      <c r="B37" s="0" t="n">
        <f aca="false">SUM(1+B36)</f>
        <v>36</v>
      </c>
      <c r="C37" s="0" t="n">
        <f aca="false">IF(D37="","",1)</f>
        <v>1</v>
      </c>
      <c r="D37" s="0" t="s">
        <v>1296</v>
      </c>
      <c r="E37" s="0" t="s">
        <v>782</v>
      </c>
      <c r="F37" s="0" t="s">
        <v>1297</v>
      </c>
      <c r="G37" s="0" t="s">
        <v>1298</v>
      </c>
      <c r="H37" s="0" t="s">
        <v>1299</v>
      </c>
      <c r="I37" s="38" t="s">
        <v>5</v>
      </c>
      <c r="J37" s="0" t="s">
        <v>5</v>
      </c>
      <c r="K37" s="0" t="s">
        <v>18</v>
      </c>
      <c r="L37" s="0" t="n">
        <v>87</v>
      </c>
      <c r="M37" s="0" t="n">
        <v>0</v>
      </c>
      <c r="N37" s="0" t="n">
        <v>11</v>
      </c>
      <c r="O37" s="0" t="n">
        <v>2</v>
      </c>
      <c r="P37" s="0" t="s">
        <v>1300</v>
      </c>
      <c r="R37" s="0" t="n">
        <f aca="false">SUM(L37:O37)</f>
        <v>100</v>
      </c>
    </row>
    <row r="38" customFormat="false" ht="12.75" hidden="false" customHeight="false" outlineLevel="0" collapsed="false">
      <c r="A38" s="0" t="n">
        <v>37</v>
      </c>
      <c r="B38" s="0" t="n">
        <f aca="false">SUM(1+B37)</f>
        <v>37</v>
      </c>
      <c r="C38" s="0" t="n">
        <f aca="false">IF(D38="","",1)</f>
        <v>1</v>
      </c>
      <c r="D38" s="0" t="s">
        <v>1301</v>
      </c>
      <c r="E38" s="0" t="s">
        <v>1302</v>
      </c>
      <c r="F38" s="0" t="s">
        <v>1303</v>
      </c>
      <c r="G38" s="0" t="s">
        <v>1304</v>
      </c>
      <c r="H38" s="0" t="s">
        <v>1305</v>
      </c>
      <c r="I38" s="38" t="s">
        <v>18</v>
      </c>
      <c r="J38" s="0" t="s">
        <v>15</v>
      </c>
      <c r="K38" s="0" t="s">
        <v>18</v>
      </c>
      <c r="L38" s="0" t="n">
        <v>1</v>
      </c>
      <c r="M38" s="0" t="n">
        <v>7</v>
      </c>
      <c r="N38" s="0" t="n">
        <v>91</v>
      </c>
      <c r="O38" s="0" t="n">
        <v>1</v>
      </c>
      <c r="P38" s="0" t="s">
        <v>1306</v>
      </c>
      <c r="R38" s="0" t="n">
        <f aca="false">SUM(L38:O38)</f>
        <v>100</v>
      </c>
    </row>
    <row r="39" customFormat="false" ht="12.75" hidden="false" customHeight="false" outlineLevel="0" collapsed="false">
      <c r="A39" s="0" t="n">
        <v>38</v>
      </c>
      <c r="B39" s="0" t="n">
        <f aca="false">SUM(1+B38)</f>
        <v>38</v>
      </c>
      <c r="C39" s="0" t="n">
        <f aca="false">IF(D39="","",1)</f>
        <v>1</v>
      </c>
      <c r="D39" s="0" t="s">
        <v>1307</v>
      </c>
      <c r="E39" s="0" t="s">
        <v>103</v>
      </c>
      <c r="F39" s="0" t="s">
        <v>119</v>
      </c>
      <c r="G39" s="0" t="s">
        <v>153</v>
      </c>
      <c r="H39" s="0" t="s">
        <v>148</v>
      </c>
      <c r="I39" s="38" t="s">
        <v>18</v>
      </c>
      <c r="J39" s="0" t="s">
        <v>18</v>
      </c>
      <c r="K39" s="0" t="s">
        <v>21</v>
      </c>
      <c r="L39" s="0" t="n">
        <v>1</v>
      </c>
      <c r="M39" s="0" t="n">
        <v>0</v>
      </c>
      <c r="N39" s="0" t="n">
        <v>98</v>
      </c>
      <c r="O39" s="0" t="n">
        <v>1</v>
      </c>
      <c r="P39" s="0" t="s">
        <v>1308</v>
      </c>
      <c r="R39" s="0" t="n">
        <f aca="false">SUM(L39:O39)</f>
        <v>100</v>
      </c>
    </row>
    <row r="40" customFormat="false" ht="12.75" hidden="false" customHeight="false" outlineLevel="0" collapsed="false">
      <c r="A40" s="0" t="n">
        <v>39</v>
      </c>
      <c r="B40" s="0" t="n">
        <f aca="false">SUM(1+B39)</f>
        <v>39</v>
      </c>
      <c r="C40" s="0" t="n">
        <f aca="false">IF(D40="","",1)</f>
        <v>1</v>
      </c>
      <c r="D40" s="0" t="s">
        <v>118</v>
      </c>
      <c r="E40" s="0" t="s">
        <v>119</v>
      </c>
      <c r="F40" s="0" t="s">
        <v>120</v>
      </c>
      <c r="G40" s="0" t="s">
        <v>121</v>
      </c>
      <c r="H40" s="0" t="s">
        <v>101</v>
      </c>
      <c r="I40" s="38" t="s">
        <v>18</v>
      </c>
      <c r="J40" s="0" t="s">
        <v>5</v>
      </c>
      <c r="K40" s="0" t="s">
        <v>18</v>
      </c>
      <c r="L40" s="0" t="n">
        <v>4</v>
      </c>
      <c r="M40" s="0" t="n">
        <v>1</v>
      </c>
      <c r="N40" s="0" t="n">
        <v>79</v>
      </c>
      <c r="O40" s="0" t="n">
        <v>16</v>
      </c>
      <c r="P40" s="0" t="s">
        <v>122</v>
      </c>
      <c r="R40" s="0" t="n">
        <f aca="false">SUM(L40:O40)</f>
        <v>100</v>
      </c>
    </row>
    <row r="41" customFormat="false" ht="12.75" hidden="false" customHeight="false" outlineLevel="0" collapsed="false">
      <c r="A41" s="0" t="n">
        <v>40</v>
      </c>
      <c r="B41" s="0" t="n">
        <f aca="false">SUM(1+B40)</f>
        <v>40</v>
      </c>
      <c r="C41" s="0" t="n">
        <f aca="false">IF(D41="","",1)</f>
        <v>1</v>
      </c>
      <c r="D41" s="0" t="s">
        <v>1309</v>
      </c>
      <c r="E41" s="0" t="s">
        <v>1310</v>
      </c>
      <c r="F41" s="0" t="s">
        <v>1311</v>
      </c>
      <c r="G41" s="0" t="s">
        <v>1312</v>
      </c>
      <c r="H41" s="0" t="s">
        <v>1313</v>
      </c>
      <c r="I41" s="38" t="s">
        <v>18</v>
      </c>
      <c r="J41" s="0" t="s">
        <v>18</v>
      </c>
      <c r="K41" s="0" t="s">
        <v>21</v>
      </c>
      <c r="L41" s="0" t="n">
        <v>2</v>
      </c>
      <c r="M41" s="0" t="n">
        <v>0</v>
      </c>
      <c r="N41" s="0" t="n">
        <v>94</v>
      </c>
      <c r="O41" s="0" t="n">
        <v>4</v>
      </c>
      <c r="P41" s="0" t="s">
        <v>1314</v>
      </c>
      <c r="R41" s="0" t="n">
        <f aca="false">SUM(L41:O41)</f>
        <v>100</v>
      </c>
    </row>
    <row r="42" customFormat="false" ht="12.75" hidden="false" customHeight="false" outlineLevel="0" collapsed="false">
      <c r="A42" s="0" t="n">
        <v>41</v>
      </c>
      <c r="B42" s="0" t="n">
        <f aca="false">SUM(1+B41)</f>
        <v>41</v>
      </c>
      <c r="C42" s="0" t="n">
        <f aca="false">IF(D42="","",1)</f>
        <v>1</v>
      </c>
      <c r="D42" s="0" t="s">
        <v>1315</v>
      </c>
      <c r="E42" s="0" t="s">
        <v>1316</v>
      </c>
      <c r="F42" s="0" t="s">
        <v>1317</v>
      </c>
      <c r="G42" s="0" t="s">
        <v>1318</v>
      </c>
      <c r="H42" s="0" t="s">
        <v>1319</v>
      </c>
      <c r="I42" s="38" t="s">
        <v>21</v>
      </c>
      <c r="J42" s="0" t="s">
        <v>5</v>
      </c>
      <c r="K42" s="0" t="s">
        <v>21</v>
      </c>
      <c r="L42" s="0" t="n">
        <v>4</v>
      </c>
      <c r="M42" s="0" t="n">
        <v>2</v>
      </c>
      <c r="N42" s="0" t="n">
        <v>5</v>
      </c>
      <c r="O42" s="0" t="n">
        <v>89</v>
      </c>
      <c r="P42" s="0" t="s">
        <v>1320</v>
      </c>
      <c r="R42" s="0" t="n">
        <f aca="false">SUM(L42:O42)</f>
        <v>100</v>
      </c>
    </row>
    <row r="43" customFormat="false" ht="12.75" hidden="false" customHeight="false" outlineLevel="0" collapsed="false">
      <c r="A43" s="0" t="n">
        <v>42</v>
      </c>
      <c r="B43" s="0" t="n">
        <f aca="false">SUM(1+B42)</f>
        <v>42</v>
      </c>
      <c r="C43" s="0" t="str">
        <f aca="false">IF(D43="","",1)</f>
        <v/>
      </c>
      <c r="R43" s="0" t="n">
        <f aca="false">SUM(L43:O43)</f>
        <v>0</v>
      </c>
    </row>
    <row r="44" customFormat="false" ht="12.75" hidden="false" customHeight="false" outlineLevel="0" collapsed="false">
      <c r="A44" s="0" t="n">
        <v>43</v>
      </c>
      <c r="B44" s="0" t="n">
        <f aca="false">SUM(1+B43)</f>
        <v>43</v>
      </c>
      <c r="C44" s="0" t="str">
        <f aca="false">IF(D44="","",1)</f>
        <v/>
      </c>
      <c r="R44" s="0" t="n">
        <f aca="false">SUM(L44:O44)</f>
        <v>0</v>
      </c>
    </row>
    <row r="45" customFormat="false" ht="12.75" hidden="false" customHeight="false" outlineLevel="0" collapsed="false">
      <c r="A45" s="0" t="n">
        <v>44</v>
      </c>
      <c r="B45" s="0" t="n">
        <f aca="false">SUM(1+B44)</f>
        <v>44</v>
      </c>
      <c r="C45" s="0" t="str">
        <f aca="false">IF(D45="","",1)</f>
        <v/>
      </c>
      <c r="R45" s="0" t="n">
        <f aca="false">SUM(L45:O45)</f>
        <v>0</v>
      </c>
    </row>
    <row r="46" customFormat="false" ht="12.75" hidden="false" customHeight="false" outlineLevel="0" collapsed="false">
      <c r="A46" s="0" t="n">
        <v>45</v>
      </c>
      <c r="B46" s="0" t="n">
        <f aca="false">SUM(1+B45)</f>
        <v>45</v>
      </c>
      <c r="C46" s="0" t="str">
        <f aca="false">IF(D46="","",1)</f>
        <v/>
      </c>
      <c r="R46" s="0" t="n">
        <f aca="false">SUM(L46:O46)</f>
        <v>0</v>
      </c>
    </row>
    <row r="47" customFormat="false" ht="12.75" hidden="false" customHeight="false" outlineLevel="0" collapsed="false">
      <c r="A47" s="0" t="n">
        <v>46</v>
      </c>
      <c r="B47" s="0" t="n">
        <f aca="false">SUM(1+B46)</f>
        <v>46</v>
      </c>
      <c r="C47" s="0" t="str">
        <f aca="false">IF(D47="","",1)</f>
        <v/>
      </c>
      <c r="R47" s="0" t="n">
        <f aca="false">SUM(L47:O47)</f>
        <v>0</v>
      </c>
    </row>
    <row r="48" customFormat="false" ht="12.75" hidden="false" customHeight="false" outlineLevel="0" collapsed="false">
      <c r="A48" s="0" t="n">
        <v>47</v>
      </c>
      <c r="B48" s="0" t="n">
        <f aca="false">SUM(1+B47)</f>
        <v>47</v>
      </c>
      <c r="C48" s="0" t="str">
        <f aca="false">IF(D48="","",1)</f>
        <v/>
      </c>
      <c r="R48" s="0" t="n">
        <f aca="false">SUM(L48:O48)</f>
        <v>0</v>
      </c>
    </row>
    <row r="49" customFormat="false" ht="12.75" hidden="false" customHeight="false" outlineLevel="0" collapsed="false">
      <c r="A49" s="0" t="n">
        <v>48</v>
      </c>
      <c r="B49" s="0" t="n">
        <f aca="false">SUM(1+B48)</f>
        <v>48</v>
      </c>
      <c r="C49" s="0" t="str">
        <f aca="false">IF(D49="","",1)</f>
        <v/>
      </c>
      <c r="R49" s="0" t="n">
        <f aca="false">SUM(L49:O49)</f>
        <v>0</v>
      </c>
    </row>
    <row r="50" customFormat="false" ht="12.75" hidden="false" customHeight="false" outlineLevel="0" collapsed="false">
      <c r="A50" s="0" t="n">
        <v>49</v>
      </c>
      <c r="B50" s="0" t="n">
        <f aca="false">SUM(1+B49)</f>
        <v>49</v>
      </c>
      <c r="C50" s="0" t="str">
        <f aca="false">IF(D50="","",1)</f>
        <v/>
      </c>
      <c r="R50" s="0" t="n">
        <f aca="false">SUM(L50:O50)</f>
        <v>0</v>
      </c>
    </row>
    <row r="51" customFormat="false" ht="12.75" hidden="false" customHeight="false" outlineLevel="0" collapsed="false">
      <c r="A51" s="0" t="n">
        <v>50</v>
      </c>
      <c r="B51" s="0" t="n">
        <f aca="false">SUM(1+B50)</f>
        <v>50</v>
      </c>
      <c r="C51" s="0" t="str">
        <f aca="false">IF(D51="","",1)</f>
        <v/>
      </c>
      <c r="R51" s="0" t="n">
        <f aca="false">SUM(L51:O51)</f>
        <v>0</v>
      </c>
    </row>
    <row r="52" customFormat="false" ht="12.75" hidden="false" customHeight="false" outlineLevel="0" collapsed="false">
      <c r="A52" s="0" t="n">
        <v>51</v>
      </c>
      <c r="B52" s="0" t="n">
        <f aca="false">SUM(1+B51)</f>
        <v>51</v>
      </c>
      <c r="C52" s="0" t="str">
        <f aca="false">IF(D52="","",1)</f>
        <v/>
      </c>
      <c r="R52" s="0" t="n">
        <f aca="false">SUM(L52:O52)</f>
        <v>0</v>
      </c>
    </row>
    <row r="53" customFormat="false" ht="12.75" hidden="false" customHeight="false" outlineLevel="0" collapsed="false">
      <c r="A53" s="0" t="n">
        <v>52</v>
      </c>
      <c r="B53" s="0" t="n">
        <f aca="false">SUM(1+B52)</f>
        <v>52</v>
      </c>
      <c r="C53" s="0" t="str">
        <f aca="false">IF(D53="","",1)</f>
        <v/>
      </c>
      <c r="R53" s="0" t="n">
        <f aca="false">SUM(L53:O53)</f>
        <v>0</v>
      </c>
    </row>
    <row r="54" customFormat="false" ht="12.75" hidden="false" customHeight="false" outlineLevel="0" collapsed="false">
      <c r="A54" s="0" t="n">
        <v>53</v>
      </c>
      <c r="B54" s="0" t="n">
        <f aca="false">SUM(1+B53)</f>
        <v>53</v>
      </c>
      <c r="C54" s="0" t="str">
        <f aca="false">IF(D54="","",1)</f>
        <v/>
      </c>
      <c r="R54" s="0" t="n">
        <f aca="false">SUM(L54:O54)</f>
        <v>0</v>
      </c>
    </row>
    <row r="55" customFormat="false" ht="12.75" hidden="false" customHeight="false" outlineLevel="0" collapsed="false">
      <c r="A55" s="0" t="n">
        <v>54</v>
      </c>
      <c r="B55" s="0" t="n">
        <f aca="false">SUM(1+B54)</f>
        <v>54</v>
      </c>
      <c r="C55" s="0" t="str">
        <f aca="false">IF(D55="","",1)</f>
        <v/>
      </c>
      <c r="R55" s="0" t="n">
        <f aca="false">SUM(L55:O55)</f>
        <v>0</v>
      </c>
    </row>
    <row r="56" customFormat="false" ht="12.75" hidden="false" customHeight="false" outlineLevel="0" collapsed="false">
      <c r="A56" s="0" t="n">
        <v>55</v>
      </c>
      <c r="B56" s="0" t="n">
        <f aca="false">SUM(1+B55)</f>
        <v>55</v>
      </c>
      <c r="C56" s="0" t="str">
        <f aca="false">IF(D56="","",1)</f>
        <v/>
      </c>
      <c r="R56" s="0" t="n">
        <f aca="false">SUM(L56:O56)</f>
        <v>0</v>
      </c>
    </row>
    <row r="57" customFormat="false" ht="12.75" hidden="false" customHeight="false" outlineLevel="0" collapsed="false">
      <c r="A57" s="0" t="n">
        <v>56</v>
      </c>
      <c r="B57" s="0" t="n">
        <f aca="false">SUM(1+B56)</f>
        <v>56</v>
      </c>
      <c r="C57" s="0" t="str">
        <f aca="false">IF(D57="","",1)</f>
        <v/>
      </c>
      <c r="R57" s="0" t="n">
        <f aca="false">SUM(L57:O57)</f>
        <v>0</v>
      </c>
    </row>
    <row r="58" customFormat="false" ht="12.75" hidden="false" customHeight="false" outlineLevel="0" collapsed="false">
      <c r="A58" s="0" t="n">
        <v>57</v>
      </c>
      <c r="B58" s="0" t="n">
        <f aca="false">SUM(1+B57)</f>
        <v>57</v>
      </c>
      <c r="C58" s="0" t="str">
        <f aca="false">IF(D58="","",1)</f>
        <v/>
      </c>
      <c r="R58" s="0" t="n">
        <f aca="false">SUM(L58:O58)</f>
        <v>0</v>
      </c>
    </row>
    <row r="59" customFormat="false" ht="12.75" hidden="false" customHeight="false" outlineLevel="0" collapsed="false">
      <c r="A59" s="0" t="n">
        <v>58</v>
      </c>
      <c r="B59" s="0" t="n">
        <f aca="false">SUM(1+B58)</f>
        <v>58</v>
      </c>
      <c r="C59" s="0" t="str">
        <f aca="false">IF(D59="","",1)</f>
        <v/>
      </c>
      <c r="R59" s="0" t="n">
        <f aca="false">SUM(L59:O59)</f>
        <v>0</v>
      </c>
    </row>
    <row r="60" customFormat="false" ht="12.75" hidden="false" customHeight="false" outlineLevel="0" collapsed="false">
      <c r="A60" s="0" t="n">
        <v>59</v>
      </c>
      <c r="B60" s="0" t="n">
        <f aca="false">SUM(1+B59)</f>
        <v>59</v>
      </c>
      <c r="C60" s="0" t="str">
        <f aca="false">IF(D60="","",1)</f>
        <v/>
      </c>
      <c r="R60" s="0" t="n">
        <f aca="false">SUM(L60:O60)</f>
        <v>0</v>
      </c>
    </row>
    <row r="61" customFormat="false" ht="12.75" hidden="false" customHeight="false" outlineLevel="0" collapsed="false">
      <c r="A61" s="0" t="n">
        <v>60</v>
      </c>
      <c r="B61" s="0" t="n">
        <f aca="false">SUM(1+B60)</f>
        <v>60</v>
      </c>
      <c r="C61" s="0" t="str">
        <f aca="false">IF(D61="","",1)</f>
        <v/>
      </c>
      <c r="R61" s="0" t="n">
        <f aca="false">SUM(L61:O61)</f>
        <v>0</v>
      </c>
    </row>
    <row r="62" customFormat="false" ht="12.75" hidden="false" customHeight="false" outlineLevel="0" collapsed="false">
      <c r="A62" s="0" t="n">
        <v>61</v>
      </c>
      <c r="B62" s="0" t="n">
        <f aca="false">SUM(1+B61)</f>
        <v>61</v>
      </c>
      <c r="C62" s="0" t="str">
        <f aca="false">IF(D62="","",1)</f>
        <v/>
      </c>
      <c r="R62" s="0" t="n">
        <f aca="false">SUM(L62:O62)</f>
        <v>0</v>
      </c>
    </row>
    <row r="63" customFormat="false" ht="12.75" hidden="false" customHeight="false" outlineLevel="0" collapsed="false">
      <c r="A63" s="0" t="n">
        <v>62</v>
      </c>
      <c r="B63" s="0" t="n">
        <f aca="false">SUM(1+B62)</f>
        <v>62</v>
      </c>
      <c r="C63" s="0" t="str">
        <f aca="false">IF(D63="","",1)</f>
        <v/>
      </c>
      <c r="R63" s="0" t="n">
        <f aca="false">SUM(L63:O63)</f>
        <v>0</v>
      </c>
    </row>
    <row r="64" customFormat="false" ht="12.75" hidden="false" customHeight="false" outlineLevel="0" collapsed="false">
      <c r="A64" s="0" t="n">
        <v>63</v>
      </c>
      <c r="B64" s="0" t="n">
        <f aca="false">SUM(1+B63)</f>
        <v>63</v>
      </c>
      <c r="C64" s="0" t="str">
        <f aca="false">IF(D64="","",1)</f>
        <v/>
      </c>
      <c r="R64" s="0" t="n">
        <f aca="false">SUM(L64:O64)</f>
        <v>0</v>
      </c>
    </row>
    <row r="65" customFormat="false" ht="12.75" hidden="false" customHeight="false" outlineLevel="0" collapsed="false">
      <c r="A65" s="0" t="n">
        <v>64</v>
      </c>
      <c r="B65" s="0" t="n">
        <f aca="false">SUM(1+B64)</f>
        <v>64</v>
      </c>
      <c r="C65" s="0" t="str">
        <f aca="false">IF(D65="","",1)</f>
        <v/>
      </c>
      <c r="R65" s="0" t="n">
        <f aca="false">SUM(L65:O65)</f>
        <v>0</v>
      </c>
    </row>
    <row r="66" customFormat="false" ht="12.75" hidden="false" customHeight="false" outlineLevel="0" collapsed="false">
      <c r="A66" s="0" t="n">
        <v>65</v>
      </c>
      <c r="B66" s="0" t="n">
        <f aca="false">SUM(1+B65)</f>
        <v>65</v>
      </c>
      <c r="C66" s="0" t="str">
        <f aca="false">IF(D66="","",1)</f>
        <v/>
      </c>
      <c r="R66" s="0" t="n">
        <f aca="false">SUM(L66:O66)</f>
        <v>0</v>
      </c>
    </row>
    <row r="67" customFormat="false" ht="12.75" hidden="false" customHeight="false" outlineLevel="0" collapsed="false">
      <c r="A67" s="0" t="n">
        <v>66</v>
      </c>
      <c r="B67" s="0" t="n">
        <f aca="false">SUM(1+B66)</f>
        <v>66</v>
      </c>
      <c r="C67" s="0" t="str">
        <f aca="false">IF(D67="","",1)</f>
        <v/>
      </c>
      <c r="R67" s="0" t="n">
        <f aca="false">SUM(L67:O67)</f>
        <v>0</v>
      </c>
    </row>
    <row r="68" customFormat="false" ht="12.75" hidden="false" customHeight="false" outlineLevel="0" collapsed="false">
      <c r="A68" s="0" t="n">
        <v>67</v>
      </c>
      <c r="B68" s="0" t="n">
        <f aca="false">SUM(1+B67)</f>
        <v>67</v>
      </c>
      <c r="C68" s="0" t="str">
        <f aca="false">IF(D68="","",1)</f>
        <v/>
      </c>
      <c r="R68" s="0" t="n">
        <f aca="false">SUM(L68:O68)</f>
        <v>0</v>
      </c>
    </row>
    <row r="69" customFormat="false" ht="12.75" hidden="false" customHeight="false" outlineLevel="0" collapsed="false">
      <c r="A69" s="0" t="n">
        <v>68</v>
      </c>
      <c r="B69" s="0" t="n">
        <f aca="false">SUM(1+B68)</f>
        <v>68</v>
      </c>
      <c r="C69" s="0" t="str">
        <f aca="false">IF(D69="","",1)</f>
        <v/>
      </c>
      <c r="R69" s="0" t="n">
        <f aca="false">SUM(L69:O69)</f>
        <v>0</v>
      </c>
    </row>
    <row r="70" customFormat="false" ht="12.75" hidden="false" customHeight="false" outlineLevel="0" collapsed="false">
      <c r="A70" s="0" t="n">
        <v>69</v>
      </c>
      <c r="B70" s="0" t="n">
        <f aca="false">SUM(1+B69)</f>
        <v>69</v>
      </c>
      <c r="C70" s="0" t="str">
        <f aca="false">IF(D70="","",1)</f>
        <v/>
      </c>
      <c r="R70" s="0" t="n">
        <f aca="false">SUM(L70:O70)</f>
        <v>0</v>
      </c>
    </row>
    <row r="71" customFormat="false" ht="12.75" hidden="false" customHeight="false" outlineLevel="0" collapsed="false">
      <c r="A71" s="0" t="n">
        <v>70</v>
      </c>
      <c r="B71" s="0" t="n">
        <f aca="false">SUM(1+B70)</f>
        <v>70</v>
      </c>
      <c r="C71" s="0" t="str">
        <f aca="false">IF(D71="","",1)</f>
        <v/>
      </c>
      <c r="R71" s="0" t="n">
        <f aca="false">SUM(L71:O71)</f>
        <v>0</v>
      </c>
    </row>
    <row r="72" customFormat="false" ht="12.75" hidden="false" customHeight="false" outlineLevel="0" collapsed="false">
      <c r="A72" s="0" t="n">
        <v>71</v>
      </c>
      <c r="B72" s="0" t="n">
        <f aca="false">SUM(1+B71)</f>
        <v>71</v>
      </c>
      <c r="C72" s="0" t="str">
        <f aca="false">IF(D72="","",1)</f>
        <v/>
      </c>
      <c r="R72" s="0" t="n">
        <f aca="false">SUM(L72:O72)</f>
        <v>0</v>
      </c>
    </row>
    <row r="73" customFormat="false" ht="12.75" hidden="false" customHeight="false" outlineLevel="0" collapsed="false">
      <c r="A73" s="0" t="n">
        <v>72</v>
      </c>
      <c r="B73" s="0" t="n">
        <f aca="false">SUM(1+B72)</f>
        <v>72</v>
      </c>
      <c r="C73" s="0" t="str">
        <f aca="false">IF(D73="","",1)</f>
        <v/>
      </c>
      <c r="R73" s="0" t="n">
        <f aca="false">SUM(L73:O73)</f>
        <v>0</v>
      </c>
    </row>
    <row r="74" customFormat="false" ht="12.75" hidden="false" customHeight="false" outlineLevel="0" collapsed="false">
      <c r="A74" s="0" t="n">
        <v>73</v>
      </c>
      <c r="B74" s="0" t="n">
        <f aca="false">SUM(1+B73)</f>
        <v>73</v>
      </c>
      <c r="C74" s="0" t="str">
        <f aca="false">IF(D74="","",1)</f>
        <v/>
      </c>
      <c r="R74" s="0" t="n">
        <f aca="false">SUM(L74:O74)</f>
        <v>0</v>
      </c>
    </row>
    <row r="75" customFormat="false" ht="12.75" hidden="false" customHeight="false" outlineLevel="0" collapsed="false">
      <c r="A75" s="0" t="n">
        <v>74</v>
      </c>
      <c r="B75" s="0" t="n">
        <f aca="false">SUM(1+B74)</f>
        <v>74</v>
      </c>
      <c r="C75" s="0" t="str">
        <f aca="false">IF(D75="","",1)</f>
        <v/>
      </c>
      <c r="R75" s="0" t="n">
        <f aca="false">SUM(L75:O75)</f>
        <v>0</v>
      </c>
    </row>
    <row r="76" customFormat="false" ht="12.75" hidden="false" customHeight="false" outlineLevel="0" collapsed="false">
      <c r="A76" s="0" t="n">
        <v>75</v>
      </c>
      <c r="B76" s="0" t="n">
        <f aca="false">SUM(1+B75)</f>
        <v>75</v>
      </c>
      <c r="C76" s="0" t="str">
        <f aca="false">IF(D76="","",1)</f>
        <v/>
      </c>
      <c r="R76" s="0" t="n">
        <f aca="false">SUM(L76:O76)</f>
        <v>0</v>
      </c>
    </row>
    <row r="77" customFormat="false" ht="12.75" hidden="false" customHeight="false" outlineLevel="0" collapsed="false">
      <c r="A77" s="0" t="n">
        <v>76</v>
      </c>
      <c r="B77" s="0" t="n">
        <f aca="false">SUM(1+B76)</f>
        <v>76</v>
      </c>
      <c r="C77" s="0" t="str">
        <f aca="false">IF(D77="","",1)</f>
        <v/>
      </c>
      <c r="R77" s="0" t="n">
        <f aca="false">SUM(L77:O77)</f>
        <v>0</v>
      </c>
    </row>
    <row r="78" customFormat="false" ht="12.75" hidden="false" customHeight="false" outlineLevel="0" collapsed="false">
      <c r="A78" s="0" t="n">
        <v>77</v>
      </c>
      <c r="B78" s="0" t="n">
        <f aca="false">SUM(1+B77)</f>
        <v>77</v>
      </c>
      <c r="C78" s="0" t="str">
        <f aca="false">IF(D78="","",1)</f>
        <v/>
      </c>
      <c r="R78" s="0" t="n">
        <f aca="false">SUM(L78:O78)</f>
        <v>0</v>
      </c>
    </row>
    <row r="79" customFormat="false" ht="12.75" hidden="false" customHeight="false" outlineLevel="0" collapsed="false">
      <c r="A79" s="0" t="n">
        <v>78</v>
      </c>
      <c r="B79" s="0" t="n">
        <f aca="false">SUM(1+B78)</f>
        <v>78</v>
      </c>
      <c r="C79" s="0" t="str">
        <f aca="false">IF(D79="","",1)</f>
        <v/>
      </c>
      <c r="R79" s="0" t="n">
        <f aca="false">SUM(L79:O79)</f>
        <v>0</v>
      </c>
    </row>
    <row r="80" customFormat="false" ht="12.75" hidden="false" customHeight="false" outlineLevel="0" collapsed="false">
      <c r="A80" s="0" t="n">
        <v>79</v>
      </c>
      <c r="B80" s="0" t="n">
        <f aca="false">SUM(1+B79)</f>
        <v>79</v>
      </c>
      <c r="C80" s="0" t="str">
        <f aca="false">IF(D80="","",1)</f>
        <v/>
      </c>
      <c r="R80" s="0" t="n">
        <f aca="false">SUM(L80:O80)</f>
        <v>0</v>
      </c>
    </row>
    <row r="81" customFormat="false" ht="12.75" hidden="false" customHeight="false" outlineLevel="0" collapsed="false">
      <c r="A81" s="0" t="n">
        <v>80</v>
      </c>
      <c r="B81" s="0" t="n">
        <f aca="false">SUM(1+B80)</f>
        <v>80</v>
      </c>
      <c r="C81" s="0" t="str">
        <f aca="false">IF(D81="","",1)</f>
        <v/>
      </c>
      <c r="R81" s="0" t="n">
        <f aca="false">SUM(L81:O81)</f>
        <v>0</v>
      </c>
    </row>
    <row r="82" customFormat="false" ht="12.75" hidden="false" customHeight="false" outlineLevel="0" collapsed="false">
      <c r="A82" s="0" t="n">
        <v>81</v>
      </c>
      <c r="B82" s="0" t="n">
        <f aca="false">SUM(1+B81)</f>
        <v>81</v>
      </c>
      <c r="C82" s="0" t="str">
        <f aca="false">IF(D82="","",1)</f>
        <v/>
      </c>
      <c r="R82" s="0" t="n">
        <f aca="false">SUM(L82:O82)</f>
        <v>0</v>
      </c>
    </row>
    <row r="83" customFormat="false" ht="12.75" hidden="false" customHeight="false" outlineLevel="0" collapsed="false">
      <c r="A83" s="0" t="n">
        <v>82</v>
      </c>
      <c r="B83" s="0" t="n">
        <f aca="false">SUM(1+B82)</f>
        <v>82</v>
      </c>
      <c r="C83" s="0" t="str">
        <f aca="false">IF(D83="","",1)</f>
        <v/>
      </c>
      <c r="R83" s="0" t="n">
        <f aca="false">SUM(L83:O83)</f>
        <v>0</v>
      </c>
    </row>
    <row r="84" customFormat="false" ht="12.75" hidden="false" customHeight="false" outlineLevel="0" collapsed="false">
      <c r="A84" s="0" t="n">
        <v>83</v>
      </c>
      <c r="B84" s="0" t="n">
        <f aca="false">SUM(1+B83)</f>
        <v>83</v>
      </c>
      <c r="C84" s="0" t="str">
        <f aca="false">IF(D84="","",1)</f>
        <v/>
      </c>
      <c r="R84" s="0" t="n">
        <f aca="false">SUM(L84:O84)</f>
        <v>0</v>
      </c>
    </row>
    <row r="85" customFormat="false" ht="12.75" hidden="false" customHeight="false" outlineLevel="0" collapsed="false">
      <c r="A85" s="0" t="n">
        <v>84</v>
      </c>
      <c r="B85" s="0" t="n">
        <f aca="false">SUM(1+B84)</f>
        <v>84</v>
      </c>
      <c r="C85" s="0" t="str">
        <f aca="false">IF(D85="","",1)</f>
        <v/>
      </c>
      <c r="R85" s="0" t="n">
        <f aca="false">SUM(L85:O85)</f>
        <v>0</v>
      </c>
    </row>
    <row r="86" customFormat="false" ht="12.75" hidden="false" customHeight="false" outlineLevel="0" collapsed="false">
      <c r="A86" s="0" t="n">
        <v>85</v>
      </c>
      <c r="B86" s="0" t="n">
        <f aca="false">SUM(1+B85)</f>
        <v>85</v>
      </c>
      <c r="C86" s="0" t="str">
        <f aca="false">IF(D86="","",1)</f>
        <v/>
      </c>
      <c r="R86" s="0" t="n">
        <f aca="false">SUM(L86:O86)</f>
        <v>0</v>
      </c>
    </row>
    <row r="87" customFormat="false" ht="12.75" hidden="false" customHeight="false" outlineLevel="0" collapsed="false">
      <c r="A87" s="0" t="n">
        <v>86</v>
      </c>
      <c r="B87" s="0" t="n">
        <f aca="false">SUM(1+B86)</f>
        <v>86</v>
      </c>
      <c r="C87" s="0" t="str">
        <f aca="false">IF(D87="","",1)</f>
        <v/>
      </c>
      <c r="R87" s="0" t="n">
        <f aca="false">SUM(L87:O87)</f>
        <v>0</v>
      </c>
    </row>
    <row r="88" customFormat="false" ht="12.75" hidden="false" customHeight="false" outlineLevel="0" collapsed="false">
      <c r="A88" s="0" t="n">
        <v>87</v>
      </c>
      <c r="B88" s="0" t="n">
        <f aca="false">SUM(1+B87)</f>
        <v>87</v>
      </c>
      <c r="C88" s="0" t="str">
        <f aca="false">IF(D88="","",1)</f>
        <v/>
      </c>
      <c r="R88" s="0" t="n">
        <f aca="false">SUM(L88:O88)</f>
        <v>0</v>
      </c>
    </row>
    <row r="89" customFormat="false" ht="12.75" hidden="false" customHeight="false" outlineLevel="0" collapsed="false">
      <c r="A89" s="0" t="n">
        <v>88</v>
      </c>
      <c r="B89" s="0" t="n">
        <f aca="false">SUM(1+B88)</f>
        <v>88</v>
      </c>
      <c r="C89" s="0" t="str">
        <f aca="false">IF(D89="","",1)</f>
        <v/>
      </c>
      <c r="R89" s="0" t="n">
        <f aca="false">SUM(L89:O89)</f>
        <v>0</v>
      </c>
    </row>
    <row r="90" customFormat="false" ht="12.75" hidden="false" customHeight="false" outlineLevel="0" collapsed="false">
      <c r="A90" s="0" t="n">
        <v>89</v>
      </c>
      <c r="B90" s="0" t="n">
        <f aca="false">SUM(1+B89)</f>
        <v>89</v>
      </c>
      <c r="C90" s="0" t="str">
        <f aca="false">IF(D90="","",1)</f>
        <v/>
      </c>
      <c r="R90" s="0" t="n">
        <f aca="false">SUM(L90:O90)</f>
        <v>0</v>
      </c>
    </row>
    <row r="91" customFormat="false" ht="12.75" hidden="false" customHeight="false" outlineLevel="0" collapsed="false">
      <c r="A91" s="0" t="n">
        <v>90</v>
      </c>
      <c r="B91" s="0" t="n">
        <f aca="false">SUM(1+B90)</f>
        <v>90</v>
      </c>
      <c r="C91" s="0" t="str">
        <f aca="false">IF(D91="","",1)</f>
        <v/>
      </c>
      <c r="R91" s="0" t="n">
        <f aca="false">SUM(L91:O91)</f>
        <v>0</v>
      </c>
    </row>
    <row r="92" customFormat="false" ht="12.75" hidden="false" customHeight="false" outlineLevel="0" collapsed="false">
      <c r="A92" s="0" t="n">
        <v>91</v>
      </c>
      <c r="B92" s="0" t="n">
        <f aca="false">SUM(1+B91)</f>
        <v>91</v>
      </c>
      <c r="C92" s="0" t="str">
        <f aca="false">IF(D92="","",1)</f>
        <v/>
      </c>
      <c r="R92" s="0" t="n">
        <f aca="false">SUM(L92:O92)</f>
        <v>0</v>
      </c>
    </row>
    <row r="93" customFormat="false" ht="12.75" hidden="false" customHeight="false" outlineLevel="0" collapsed="false">
      <c r="A93" s="0" t="n">
        <v>92</v>
      </c>
      <c r="B93" s="0" t="n">
        <f aca="false">SUM(1+B92)</f>
        <v>92</v>
      </c>
      <c r="C93" s="0" t="str">
        <f aca="false">IF(D93="","",1)</f>
        <v/>
      </c>
      <c r="R93" s="0" t="n">
        <f aca="false">SUM(L93:O93)</f>
        <v>0</v>
      </c>
    </row>
    <row r="94" customFormat="false" ht="12.75" hidden="false" customHeight="false" outlineLevel="0" collapsed="false">
      <c r="A94" s="0" t="n">
        <v>93</v>
      </c>
      <c r="B94" s="0" t="n">
        <f aca="false">SUM(1+B93)</f>
        <v>93</v>
      </c>
      <c r="C94" s="0" t="str">
        <f aca="false">IF(D94="","",1)</f>
        <v/>
      </c>
      <c r="R94" s="0" t="n">
        <f aca="false">SUM(L94:O94)</f>
        <v>0</v>
      </c>
    </row>
    <row r="95" customFormat="false" ht="12.75" hidden="false" customHeight="false" outlineLevel="0" collapsed="false">
      <c r="A95" s="0" t="n">
        <v>94</v>
      </c>
      <c r="B95" s="0" t="n">
        <f aca="false">SUM(1+B94)</f>
        <v>94</v>
      </c>
      <c r="C95" s="0" t="str">
        <f aca="false">IF(D95="","",1)</f>
        <v/>
      </c>
      <c r="R95" s="0" t="n">
        <f aca="false">SUM(L95:O95)</f>
        <v>0</v>
      </c>
    </row>
    <row r="96" customFormat="false" ht="12.75" hidden="false" customHeight="false" outlineLevel="0" collapsed="false">
      <c r="A96" s="0" t="n">
        <v>95</v>
      </c>
      <c r="B96" s="0" t="n">
        <f aca="false">SUM(1+B95)</f>
        <v>95</v>
      </c>
      <c r="C96" s="0" t="str">
        <f aca="false">IF(D96="","",1)</f>
        <v/>
      </c>
      <c r="R96" s="0" t="n">
        <f aca="false">SUM(L96:O96)</f>
        <v>0</v>
      </c>
    </row>
    <row r="97" customFormat="false" ht="12.75" hidden="false" customHeight="false" outlineLevel="0" collapsed="false">
      <c r="A97" s="0" t="n">
        <v>96</v>
      </c>
      <c r="B97" s="0" t="n">
        <f aca="false">SUM(1+B96)</f>
        <v>96</v>
      </c>
      <c r="C97" s="0" t="str">
        <f aca="false">IF(D97="","",1)</f>
        <v/>
      </c>
      <c r="R97" s="0" t="n">
        <f aca="false">SUM(L97:O97)</f>
        <v>0</v>
      </c>
    </row>
    <row r="98" customFormat="false" ht="12.75" hidden="false" customHeight="false" outlineLevel="0" collapsed="false">
      <c r="A98" s="0" t="n">
        <v>97</v>
      </c>
      <c r="B98" s="0" t="n">
        <f aca="false">SUM(1+B97)</f>
        <v>97</v>
      </c>
      <c r="C98" s="0" t="str">
        <f aca="false">IF(D98="","",1)</f>
        <v/>
      </c>
      <c r="R98" s="0" t="n">
        <f aca="false">SUM(L98:O98)</f>
        <v>0</v>
      </c>
    </row>
    <row r="99" customFormat="false" ht="12.75" hidden="false" customHeight="false" outlineLevel="0" collapsed="false">
      <c r="A99" s="0" t="n">
        <v>98</v>
      </c>
      <c r="B99" s="0" t="n">
        <f aca="false">SUM(1+B98)</f>
        <v>98</v>
      </c>
      <c r="C99" s="0" t="str">
        <f aca="false">IF(D99="","",1)</f>
        <v/>
      </c>
      <c r="R99" s="0" t="n">
        <f aca="false">SUM(L99:O99)</f>
        <v>0</v>
      </c>
    </row>
    <row r="100" customFormat="false" ht="12.75" hidden="false" customHeight="false" outlineLevel="0" collapsed="false">
      <c r="A100" s="0" t="n">
        <v>99</v>
      </c>
      <c r="B100" s="0" t="n">
        <f aca="false">SUM(1+B99)</f>
        <v>99</v>
      </c>
      <c r="C100" s="0" t="str">
        <f aca="false">IF(D100="","",1)</f>
        <v/>
      </c>
      <c r="R100" s="0" t="n">
        <f aca="false">SUM(L100:O100)</f>
        <v>0</v>
      </c>
    </row>
    <row r="101" customFormat="false" ht="12.75" hidden="false" customHeight="false" outlineLevel="0" collapsed="false">
      <c r="A101" s="0" t="n">
        <v>100</v>
      </c>
      <c r="B101" s="0" t="n">
        <f aca="false">SUM(1+B100)</f>
        <v>100</v>
      </c>
      <c r="C101" s="0" t="str">
        <f aca="false">IF(D101="","",1)</f>
        <v/>
      </c>
      <c r="R101" s="0" t="n">
        <f aca="false">SUM(L101:O101)</f>
        <v>0</v>
      </c>
    </row>
    <row r="102" customFormat="false" ht="12.75" hidden="false" customHeight="false" outlineLevel="0" collapsed="false">
      <c r="D102" s="0" t="n">
        <f aca="true">RAND()*C1</f>
        <v>37.2843954307725</v>
      </c>
      <c r="E102" s="0" t="n">
        <f aca="false">IF(D102&lt;1.001,1,IF(D102&lt;2.001,2,IF(D102&lt;3.001,3,IF(D102&lt;4.001,4,IF(D102&lt;5.001,5,IF(D102&lt;6.001,6,IF(D102&lt;7.001,7,IF(D102&lt;8.001,8,(F102)))))))))</f>
        <v>38</v>
      </c>
      <c r="F102" s="0" t="n">
        <f aca="false">IF(D102&lt;9.001,9,IF(D102&lt;10.001,10,IF(D102&lt;11.001,11,IF(D102&lt;12.001,12,IF(D102&lt;13.001,13,IF(D102&lt;14.001,14,IF(D102&lt;15.001,15,(G102))))))))</f>
        <v>38</v>
      </c>
      <c r="G102" s="0" t="n">
        <f aca="false">IF(D102&lt;16.001,16,IF(D102&lt;17.001,17,IF(D102&lt;18.001,18,IF(D102&lt;19.001,19,IF(D102&lt;20.001,20,IF(D102&lt;21.001,21,IF(D102&lt;22.001,22,(H102))))))))</f>
        <v>38</v>
      </c>
      <c r="H102" s="0" t="n">
        <f aca="false">IF(D102&lt;23.001,23,IF(D102&lt;24.001,24,IF(D102&lt;25.001,25,IF(D102&lt;26.001,26,IF(D102&lt;27.001,27,IF(D102&lt;28.001,28,IF(D102&lt;29.001,29,(I102))))))))</f>
        <v>38</v>
      </c>
      <c r="I102" s="38" t="n">
        <f aca="false">IF(D102&lt;30.001,30,IF(D102&lt;31.001,31,IF(D102&lt;32.001,32,IF(D102&lt;33.001,33,IF(D102&lt;34.001,34,IF(D102&lt;35.001,35,IF(D102&lt;36.001,36,(J102))))))))</f>
        <v>38</v>
      </c>
      <c r="J102" s="0" t="n">
        <f aca="false">IF(D102&lt;37.001,37,IF(D102&lt;38.001,38,IF(D102&lt;39.001,39,IF(D102&lt;40.001,40,IF(D102&lt;41.001,41,IF(D102&lt;42.001,42,IF(D102&lt;43.001,43,(K102))))))))</f>
        <v>38</v>
      </c>
      <c r="K102" s="0" t="n">
        <f aca="false">IF(D102&lt;44.001,44,IF(D102&lt;45.001,45,IF(D102&lt;46.001,46,IF(D102&lt;47.001,47,IF(D102&lt;48.001,48,IF(D102&lt;49.001,49,IF(D102&lt;50.001,50,IF(D102&lt;51.001,51,(L102)))))))))</f>
        <v>44</v>
      </c>
      <c r="L102" s="0" t="n">
        <f aca="false">IF(D102&lt;52.001,52,IF(D102&lt;53.001,53,IF(D102&lt;54.001,54,IF(D102&lt;55.001,55,IF(D102&lt;56.001,56,IF(D102&lt;57.001,57,IF(D102&lt;58.001,58,IF(D102&lt;59.001,59,(M102)))))))))</f>
        <v>52</v>
      </c>
      <c r="M102" s="0" t="n">
        <f aca="false">IF(D102&lt;60.001,60,IF(D102&lt;61.001,61,IF(D102&lt;62.001,62,IF(D102&lt;63.001,63,IF(D102&lt;64.001,64,IF(D102&lt;65.001,65,IF(D102&lt;66.001,66,IF(D102&lt;67.001,67,(N102)))))))))</f>
        <v>60</v>
      </c>
      <c r="N102" s="0" t="n">
        <f aca="false">IF(D102&lt;68.001,68,IF(D102&lt;69.001,69,IF(D102&lt;70.001,70,IF(D102&lt;71.001,71,IF(D102&lt;72.001,72,IF(D102&lt;73.001,73,IF(D102&lt;74.001,74,IF(D102&lt;75.001,75,(O102)))))))))</f>
        <v>68</v>
      </c>
      <c r="O102" s="0" t="n">
        <f aca="false">IF(D102&lt;76.001,76,IF(D102&lt;77.001,77,IF(D102&lt;78.001,78,IF(D102&lt;79.001,79,IF(D102&lt;80.001,80,IF(D102&lt;81.001,81,IF(D102&lt;82.001,82,IF(D102&lt;83.001,83,(P102)))))))))</f>
        <v>76</v>
      </c>
      <c r="P102" s="0" t="n">
        <f aca="false">IF(D102&lt;84.001,84,IF(D102&lt;85.001,85,IF(D102&lt;86.001,86,IF(D102&lt;87.001,87,IF(D102&lt;88.001,88,IF(D102&lt;89.001,89,IF(D102&lt;90.001,90,IF(D102&lt;91.001,91,(Q102)))))))))</f>
        <v>84</v>
      </c>
      <c r="Q102" s="0" t="n">
        <f aca="false">IF(D102&lt;92.001,92,IF(D102&lt;93.001,93,IF(D102&lt;94.001,94,IF(D102&lt;95.001,95,IF(D102&lt;96.001,96,IF(D102&lt;97.001,97,IF(D102&lt;98.001,98,IF(D102&lt;99.001,99,100))))))))</f>
        <v>92</v>
      </c>
    </row>
    <row r="103" customFormat="false" ht="12.75" hidden="false" customHeight="false" outlineLevel="0" collapsed="false">
      <c r="D103" s="0" t="s">
        <v>0</v>
      </c>
      <c r="E103" s="0" t="s">
        <v>5</v>
      </c>
      <c r="F103" s="0" t="s">
        <v>15</v>
      </c>
      <c r="G103" s="0" t="s">
        <v>18</v>
      </c>
      <c r="H103" s="0" t="s">
        <v>21</v>
      </c>
      <c r="I103" s="38" t="s">
        <v>92</v>
      </c>
      <c r="J103" s="0" t="s">
        <v>428</v>
      </c>
      <c r="K103" s="40" t="n">
        <v>2.11805555555556</v>
      </c>
      <c r="M103" s="0" t="s">
        <v>429</v>
      </c>
      <c r="N103" s="0" t="s">
        <v>15</v>
      </c>
      <c r="O103" s="0" t="s">
        <v>18</v>
      </c>
      <c r="P103" s="0" t="s">
        <v>21</v>
      </c>
      <c r="Q103" s="0" t="s">
        <v>87</v>
      </c>
    </row>
    <row r="104" customFormat="false" ht="12.75" hidden="false" customHeight="false" outlineLevel="0" collapsed="false">
      <c r="D104" s="0" t="str">
        <f aca="false">IF($E$102=$A$2,(D2),IF($E$102=$A$3,(D3),IF($E$102=$A$4,(D4),IF($E$102=$A$5,(D5),IF($E$102=$A$6,(D6),IF($E$102=$A$7,(D7),IF($E$102=$A$8,(D8),IF($E$102=$A$9,(D9),(D105)))))))))</f>
        <v>How many face cards are there in a standard U.K. deck of 52 cards</v>
      </c>
      <c r="E104" s="0" t="str">
        <f aca="false">IF($E$102=$A$2,(E2),IF($E$102=$A$3,(E3),IF($E$102=$A$4,(E4),IF($E$102=$A$5,(E5),IF($E$102=$A$6,(E6),IF($E$102=$A$7,(E7),IF($E$102=$A$8,(E8),IF($E$102=$A$9,(E9),(E105)))))))))</f>
        <v>Eight</v>
      </c>
      <c r="F104" s="0" t="str">
        <f aca="false">IF($E$102=$A$2,(F2),IF($E$102=$A$3,(F3),IF($E$102=$A$4,(F4),IF($E$102=$A$5,(F5),IF($E$102=$A$6,(F6),IF($E$102=$A$7,(F7),IF($E$102=$A$8,(F8),IF($E$102=$A$9,(F9),(F105)))))))))</f>
        <v>Ten</v>
      </c>
      <c r="G104" s="0" t="str">
        <f aca="false">IF($E$102=$A$2,(G2),IF($E$102=$A$3,(G3),IF($E$102=$A$4,(G4),IF($E$102=$A$5,(G5),IF($E$102=$A$6,(G6),IF($E$102=$A$7,(G7),IF($E$102=$A$8,(G8),IF($E$102=$A$9,(G9),(G105)))))))))</f>
        <v>Twelve</v>
      </c>
      <c r="H104" s="0" t="str">
        <f aca="false">IF($E$102=$A$2,(H2),IF($E$102=$A$3,(H3),IF($E$102=$A$4,(H4),IF($E$102=$A$5,(H5),IF($E$102=$A$6,(H6),IF($E$102=$A$7,(H7),IF($E$102=$A$8,(H8),IF($E$102=$A$9,(H9),(H105)))))))))</f>
        <v>Fourteen</v>
      </c>
      <c r="I104" s="38" t="str">
        <f aca="false">IF($E$102=$A$2,(I2),IF($E$102=$A$3,(I3),IF($E$102=$A$4,(I4),IF($E$102=$A$5,(I5),IF($E$102=$A$6,(I6),IF($E$102=$A$7,(I7),IF($E$102=$A$8,(I8),IF($E$102=$A$9,(I9),(I105)))))))))</f>
        <v>C</v>
      </c>
      <c r="J104" s="0" t="str">
        <f aca="false">IF(I104=E103,(E104),IF(I104=F103,(F104),IF(I104=G103,(G104),IF(I104=H103,(H104)))))</f>
        <v>Twelve</v>
      </c>
      <c r="K104" s="0" t="str">
        <f aca="false">IF($E$102=$A$2,(J2),IF($E$102=$A$3,(J3),IF($E$102=$A$4,(J4),IF($E$102=$A$5,(J5),IF($E$102=$A$6,(J6),IF($E$102=$A$7,(J7),IF($E$102=$A$8,(J8),IF($E$102=$A$9,(J9),(K105)))))))))</f>
        <v>C</v>
      </c>
      <c r="L104" s="0" t="str">
        <f aca="false">IF($E$102=$A$2,(K2),IF($E$102=$A$3,(K3),IF($E$102=$A$4,(K4),IF($E$102=$A$5,(K5),IF($E$102=$A$6,(K6),IF($E$102=$A$7,(K7),IF($E$102=$A$8,(K8),IF($E$102=$A$9,(K9),(L105)))))))))</f>
        <v>D</v>
      </c>
      <c r="M104" s="0" t="n">
        <f aca="false">IF($E$102=$A$2,(L2),IF($E$102=$A$3,(L3),IF($E$102=$A$4,(L4),IF($E$102=$A$5,(L5),IF($E$102=$A$6,(L6),IF($E$102=$A$7,(L7),IF($E$102=$A$8,(L8),IF($E$102=$A$9,(L9),(M105)))))))))</f>
        <v>1</v>
      </c>
      <c r="N104" s="0" t="n">
        <f aca="false">IF($E$102=$A$2,(M2),IF($E$102=$A$3,(M3),IF($E$102=$A$4,(M4),IF($E$102=$A$5,(M5),IF($E$102=$A$6,(M6),IF($E$102=$A$7,(M7),IF($E$102=$A$8,(M8),IF($E$102=$A$9,(M9),(N105)))))))))</f>
        <v>0</v>
      </c>
      <c r="O104" s="0" t="n">
        <f aca="false">IF($E$102=$A$2,(N2),IF($E$102=$A$3,(N3),IF($E$102=$A$4,(N4),IF($E$102=$A$5,(N5),IF($E$102=$A$6,(N6),IF($E$102=$A$7,(N7),IF($E$102=$A$8,(N8),IF($E$102=$A$9,(N9),(O105)))))))))</f>
        <v>98</v>
      </c>
      <c r="P104" s="0" t="n">
        <f aca="false">IF($E$102=$A$2,(O2),IF($E$102=$A$3,(O3),IF($E$102=$A$4,(O4),IF($E$102=$A$5,(O5),IF($E$102=$A$6,(O6),IF($E$102=$A$7,(O7),IF($E$102=$A$8,(O8),IF($E$102=$A$9,(O9),(P105)))))))))</f>
        <v>1</v>
      </c>
      <c r="Q104" s="0" t="str">
        <f aca="false">IF($E$102=$A$2,(P2),IF($E$102=$A$3,(P3),IF($E$102=$A$4,(P4),IF($E$102=$A$5,(P5),IF($E$102=$A$6,(P6),IF($E$102=$A$7,(P7),IF($E$102=$A$8,(P8),IF($E$102=$A$9,(P9),(Q105)))))))))</f>
        <v>Its Twelve</v>
      </c>
    </row>
    <row r="105" customFormat="false" ht="12.75" hidden="false" customHeight="false" outlineLevel="0" collapsed="false">
      <c r="D105" s="0" t="str">
        <f aca="false">IF($E$102=$A$10,(D10),IF($E$102=$A$11,(D11),IF($E$102=$A$12,(D12),IF($E$102=$A$13,(D13),IF($E$102=$A$14,(D14),IF($E$102=$A$15,(D15),IF($E$102=$A$16,(D16),IF($E$102=$A$17,(D17),(D106)))))))))</f>
        <v>How many face cards are there in a standard U.K. deck of 52 cards</v>
      </c>
      <c r="E105" s="0" t="str">
        <f aca="false">IF($E$102=$A$10,(E10),IF($E$102=$A$11,(E11),IF($E$102=$A$12,(E12),IF($E$102=$A$13,(E13),IF($E$102=$A$14,(E14),IF($E$102=$A$15,(E15),IF($E$102=$A$16,(E16),IF($E$102=$A$17,(E17),(E106)))))))))</f>
        <v>Eight</v>
      </c>
      <c r="F105" s="0" t="str">
        <f aca="false">IF($E$102=$A$10,(F10),IF($E$102=$A$11,(F11),IF($E$102=$A$12,(F12),IF($E$102=$A$13,(F13),IF($E$102=$A$14,(F14),IF($E$102=$A$15,(F15),IF($E$102=$A$16,(F16),IF($E$102=$A$17,(F17),(F106)))))))))</f>
        <v>Ten</v>
      </c>
      <c r="G105" s="0" t="str">
        <f aca="false">IF($E$102=$A$10,(G10),IF($E$102=$A$11,(G11),IF($E$102=$A$12,(G12),IF($E$102=$A$13,(G13),IF($E$102=$A$14,(G14),IF($E$102=$A$15,(G15),IF($E$102=$A$16,(G16),IF($E$102=$A$17,(G17),(G106)))))))))</f>
        <v>Twelve</v>
      </c>
      <c r="H105" s="0" t="str">
        <f aca="false">IF($E$102=$A$10,(H10),IF($E$102=$A$11,(H11),IF($E$102=$A$12,(H12),IF($E$102=$A$13,(H13),IF($E$102=$A$14,(H14),IF($E$102=$A$15,(H15),IF($E$102=$A$16,(H16),IF($E$102=$A$17,(H17),(H106)))))))))</f>
        <v>Fourteen</v>
      </c>
      <c r="I105" s="38" t="str">
        <f aca="false">IF($E$102=$A$10,(I10),IF($E$102=$A$11,(I11),IF($E$102=$A$12,(I12),IF($E$102=$A$13,(I13),IF($E$102=$A$14,(I14),IF($E$102=$A$15,(I15),IF($E$102=$A$16,(I16),IF($E$102=$A$17,(I17),(I106)))))))))</f>
        <v>C</v>
      </c>
      <c r="K105" s="0" t="str">
        <f aca="false">IF($E$102=$A$10,(J10),IF($E$102=$A$11,(J11),IF($E$102=$A$12,(J12),IF($E$102=$A$13,(J13),IF($E$102=$A$14,(J14),IF($E$102=$A$15,(J15),IF($E$102=$A$16,(J16),IF($E$102=$A$17,(J17),(K106)))))))))</f>
        <v>C</v>
      </c>
      <c r="L105" s="0" t="str">
        <f aca="false">IF($E$102=$A$10,(K10),IF($E$102=$A$11,(K11),IF($E$102=$A$12,(K12),IF($E$102=$A$13,(K13),IF($E$102=$A$14,(K14),IF($E$102=$A$15,(K15),IF($E$102=$A$16,(K16),IF($E$102=$A$17,(K17),(L106)))))))))</f>
        <v>D</v>
      </c>
      <c r="M105" s="0" t="n">
        <f aca="false">IF($E$102=$A$10,(L10),IF($E$102=$A$11,(L11),IF($E$102=$A$12,(L12),IF($E$102=$A$13,(L13),IF($E$102=$A$14,(L14),IF($E$102=$A$15,(L15),IF($E$102=$A$16,(L16),IF($E$102=$A$17,(L17),(M106)))))))))</f>
        <v>1</v>
      </c>
      <c r="N105" s="0" t="n">
        <f aca="false">IF($E$102=$A$10,(M10),IF($E$102=$A$11,(M11),IF($E$102=$A$12,(M12),IF($E$102=$A$13,(M13),IF($E$102=$A$14,(M14),IF($E$102=$A$15,(M15),IF($E$102=$A$16,(M16),IF($E$102=$A$17,(M17),(N106)))))))))</f>
        <v>0</v>
      </c>
      <c r="O105" s="0" t="n">
        <f aca="false">IF($E$102=$A$10,(N10),IF($E$102=$A$11,(N11),IF($E$102=$A$12,(N12),IF($E$102=$A$13,(N13),IF($E$102=$A$14,(N14),IF($E$102=$A$15,(N15),IF($E$102=$A$16,(N16),IF($E$102=$A$17,(N17),(O106)))))))))</f>
        <v>98</v>
      </c>
      <c r="P105" s="0" t="n">
        <f aca="false">IF($E$102=$A$10,(O10),IF($E$102=$A$11,(O11),IF($E$102=$A$12,(O12),IF($E$102=$A$13,(O13),IF($E$102=$A$14,(O14),IF($E$102=$A$15,(O15),IF($E$102=$A$16,(O16),IF($E$102=$A$17,(O17),(P106)))))))))</f>
        <v>1</v>
      </c>
      <c r="Q105" s="0" t="str">
        <f aca="false">IF($E$102=$A$10,(P10),IF($E$102=$A$11,(P11),IF($E$102=$A$12,(P12),IF($E$102=$A$13,(P13),IF($E$102=$A$14,(P14),IF($E$102=$A$15,(P15),IF($E$102=$A$16,(P16),IF($E$102=$A$17,(P17),(Q106)))))))))</f>
        <v>Its Twelve</v>
      </c>
    </row>
    <row r="106" customFormat="false" ht="12.75" hidden="false" customHeight="false" outlineLevel="0" collapsed="false">
      <c r="D106" s="0" t="str">
        <f aca="false">IF($E$102=$A$18,(D18),IF($E$102=$A$19,(D19),IF($E$102=$A$20,(D20),IF($E$102=$A$21,(D21),IF($E$102=$A$22,(D22),IF($E$102=$A$23,(D23),IF($E$102=$A$24,(D24),IF($E$102=$A$25,(D25),(D107)))))))))</f>
        <v>How many face cards are there in a standard U.K. deck of 52 cards</v>
      </c>
      <c r="E106" s="0" t="str">
        <f aca="false">IF($E$102=$A$18,(E18),IF($E$102=$A$19,(E19),IF($E$102=$A$20,(E20),IF($E$102=$A$21,(E21),IF($E$102=$A$22,(E22),IF($E$102=$A$23,(E23),IF($E$102=$A$24,(E24),IF($E$102=$A$25,(E25),(E107)))))))))</f>
        <v>Eight</v>
      </c>
      <c r="F106" s="0" t="str">
        <f aca="false">IF($E$102=$A$18,(F18),IF($E$102=$A$19,(F19),IF($E$102=$A$20,(F20),IF($E$102=$A$21,(F21),IF($E$102=$A$22,(F22),IF($E$102=$A$23,(F23),IF($E$102=$A$24,(F24),IF($E$102=$A$25,(F25),(F107)))))))))</f>
        <v>Ten</v>
      </c>
      <c r="G106" s="0" t="str">
        <f aca="false">IF($E$102=$A$18,(G18),IF($E$102=$A$19,(G19),IF($E$102=$A$20,(G20),IF($E$102=$A$21,(G21),IF($E$102=$A$22,(G22),IF($E$102=$A$23,(G23),IF($E$102=$A$24,(G24),IF($E$102=$A$25,(G25),(G107)))))))))</f>
        <v>Twelve</v>
      </c>
      <c r="H106" s="0" t="str">
        <f aca="false">IF($E$102=$A$18,(H18),IF($E$102=$A$19,(H19),IF($E$102=$A$20,(H20),IF($E$102=$A$21,(H21),IF($E$102=$A$22,(H22),IF($E$102=$A$23,(H23),IF($E$102=$A$24,(H24),IF($E$102=$A$25,(H25),(H107)))))))))</f>
        <v>Fourteen</v>
      </c>
      <c r="I106" s="38" t="str">
        <f aca="false">IF($E$102=$A$18,(I18),IF($E$102=$A$19,(I19),IF($E$102=$A$20,(I20),IF($E$102=$A$21,(I21),IF($E$102=$A$22,(I22),IF($E$102=$A$23,(I23),IF($E$102=$A$24,(I24),IF($E$102=$A$25,(I25),(I107)))))))))</f>
        <v>C</v>
      </c>
      <c r="K106" s="0" t="str">
        <f aca="false">IF($E$102=$A$18,(J18),IF($E$102=$A$19,(J19),IF($E$102=$A$20,(J20),IF($E$102=$A$21,(J21),IF($E$102=$A$22,(J22),IF($E$102=$A$23,(J23),IF($E$102=$A$24,(J24),IF($E$102=$A$25,(J25),(K107)))))))))</f>
        <v>C</v>
      </c>
      <c r="L106" s="0" t="str">
        <f aca="false">IF($E$102=$A$18,(K18),IF($E$102=$A$19,(K19),IF($E$102=$A$20,(K20),IF($E$102=$A$21,(K21),IF($E$102=$A$22,(K22),IF($E$102=$A$23,(K23),IF($E$102=$A$24,(K24),IF($E$102=$A$25,(K25),(L107)))))))))</f>
        <v>D</v>
      </c>
      <c r="M106" s="0" t="n">
        <f aca="false">IF($E$102=$A$18,(L18),IF($E$102=$A$19,(L19),IF($E$102=$A$20,(L20),IF($E$102=$A$21,(L21),IF($E$102=$A$22,(L22),IF($E$102=$A$23,(L23),IF($E$102=$A$24,(L24),IF($E$102=$A$25,(L25),(M107)))))))))</f>
        <v>1</v>
      </c>
      <c r="N106" s="0" t="n">
        <f aca="false">IF($E$102=$A$18,(M18),IF($E$102=$A$19,(M19),IF($E$102=$A$20,(M20),IF($E$102=$A$21,(M21),IF($E$102=$A$22,(M22),IF($E$102=$A$23,(M23),IF($E$102=$A$24,(M24),IF($E$102=$A$25,(M25),(N107)))))))))</f>
        <v>0</v>
      </c>
      <c r="O106" s="0" t="n">
        <f aca="false">IF($E$102=$A$18,(N18),IF($E$102=$A$19,(N19),IF($E$102=$A$20,(N20),IF($E$102=$A$21,(N21),IF($E$102=$A$22,(N22),IF($E$102=$A$23,(N23),IF($E$102=$A$24,(N24),IF($E$102=$A$25,(N25),(O107)))))))))</f>
        <v>98</v>
      </c>
      <c r="P106" s="0" t="n">
        <f aca="false">IF($E$102=$A$18,(O18),IF($E$102=$A$19,(O19),IF($E$102=$A$20,(O20),IF($E$102=$A$21,(O21),IF($E$102=$A$22,(O22),IF($E$102=$A$23,(O23),IF($E$102=$A$24,(O24),IF($E$102=$A$25,(O25),(P107)))))))))</f>
        <v>1</v>
      </c>
      <c r="Q106" s="0" t="str">
        <f aca="false">IF($E$102=$A$18,(P18),IF($E$102=$A$19,(P19),IF($E$102=$A$20,(P20),IF($E$102=$A$21,(P21),IF($E$102=$A$22,(P22),IF($E$102=$A$23,(P23),IF($E$102=$A$24,(P24),IF($E$102=$A$25,(P25),(Q107)))))))))</f>
        <v>Its Twelve</v>
      </c>
    </row>
    <row r="107" customFormat="false" ht="12.75" hidden="false" customHeight="false" outlineLevel="0" collapsed="false">
      <c r="D107" s="0" t="str">
        <f aca="false">IF($E$102=$A$26,(D26),IF($E$102=$A$27,(D27),IF($E$102=$A$28,(D28),IF($E$102=$A$29,(D29),IF($E$102=$A$30,(D30),IF($E$102=$A$31,(D31),IF($E$102=$A$32,(D32),IF($E$102=$A$33,(D33),(D108)))))))))</f>
        <v>How many face cards are there in a standard U.K. deck of 52 cards</v>
      </c>
      <c r="E107" s="0" t="str">
        <f aca="false">IF($E$102=$A$26,(E26),IF($E$102=$A$27,(E27),IF($E$102=$A$28,(E28),IF($E$102=$A$29,(E29),IF($E$102=$A$30,(E30),IF($E$102=$A$31,(E31),IF($E$102=$A$32,(E32),IF($E$102=$A$33,(E33),(E108)))))))))</f>
        <v>Eight</v>
      </c>
      <c r="F107" s="0" t="str">
        <f aca="false">IF($E$102=$A$26,(F26),IF($E$102=$A$27,(F27),IF($E$102=$A$28,(F28),IF($E$102=$A$29,(F29),IF($E$102=$A$30,(F30),IF($E$102=$A$31,(F31),IF($E$102=$A$32,(F32),IF($E$102=$A$33,(F33),(F108)))))))))</f>
        <v>Ten</v>
      </c>
      <c r="G107" s="0" t="str">
        <f aca="false">IF($E$102=$A$26,(G26),IF($E$102=$A$27,(G27),IF($E$102=$A$28,(G28),IF($E$102=$A$29,(G29),IF($E$102=$A$30,(G30),IF($E$102=$A$31,(G31),IF($E$102=$A$32,(G32),IF($E$102=$A$33,(G33),(G108)))))))))</f>
        <v>Twelve</v>
      </c>
      <c r="H107" s="0" t="str">
        <f aca="false">IF($E$102=$A$26,(H26),IF($E$102=$A$27,(H27),IF($E$102=$A$28,(H28),IF($E$102=$A$29,(H29),IF($E$102=$A$30,(H30),IF($E$102=$A$31,(H31),IF($E$102=$A$32,(H32),IF($E$102=$A$33,(H33),(H108)))))))))</f>
        <v>Fourteen</v>
      </c>
      <c r="I107" s="38" t="str">
        <f aca="false">IF($E$102=$A$26,(I26),IF($E$102=$A$27,(I27),IF($E$102=$A$28,(I28),IF($E$102=$A$29,(I29),IF($E$102=$A$30,(I30),IF($E$102=$A$31,(I31),IF($E$102=$A$32,(I32),IF($E$102=$A$33,(I33),(I108)))))))))</f>
        <v>C</v>
      </c>
      <c r="K107" s="0" t="str">
        <f aca="false">IF($E$102=$A$26,(J26),IF($E$102=$A$27,(J27),IF($E$102=$A$28,(J28),IF($E$102=$A$29,(J29),IF($E$102=$A$30,(J30),IF($E$102=$A$31,(J31),IF($E$102=$A$32,(J32),IF($E$102=$A$33,(J33),(K108)))))))))</f>
        <v>C</v>
      </c>
      <c r="L107" s="0" t="str">
        <f aca="false">IF($E$102=$A$26,(K26),IF($E$102=$A$27,(K27),IF($E$102=$A$28,(K28),IF($E$102=$A$29,(K29),IF($E$102=$A$30,(K30),IF($E$102=$A$31,(K31),IF($E$102=$A$32,(K32),IF($E$102=$A$33,(K33),(L108)))))))))</f>
        <v>D</v>
      </c>
      <c r="M107" s="0" t="n">
        <f aca="false">IF($E$102=$A$26,(L26),IF($E$102=$A$27,(L27),IF($E$102=$A$28,(L28),IF($E$102=$A$29,(L29),IF($E$102=$A$30,(L30),IF($E$102=$A$31,(L31),IF($E$102=$A$32,(L32),IF($E$102=$A$33,(L33),(M108)))))))))</f>
        <v>1</v>
      </c>
      <c r="N107" s="0" t="n">
        <f aca="false">IF($E$102=$A$26,(M26),IF($E$102=$A$27,(M27),IF($E$102=$A$28,(M28),IF($E$102=$A$29,(M29),IF($E$102=$A$30,(M30),IF($E$102=$A$31,(M31),IF($E$102=$A$32,(M32),IF($E$102=$A$33,(M33),(N108)))))))))</f>
        <v>0</v>
      </c>
      <c r="O107" s="0" t="n">
        <f aca="false">IF($E$102=$A$26,(N26),IF($E$102=$A$27,(N27),IF($E$102=$A$28,(N28),IF($E$102=$A$29,(N29),IF($E$102=$A$30,(N30),IF($E$102=$A$31,(N31),IF($E$102=$A$32,(N32),IF($E$102=$A$33,(N33),(O108)))))))))</f>
        <v>98</v>
      </c>
      <c r="P107" s="0" t="n">
        <f aca="false">IF($E$102=$A$26,(O26),IF($E$102=$A$27,(O27),IF($E$102=$A$28,(O28),IF($E$102=$A$29,(O29),IF($E$102=$A$30,(O30),IF($E$102=$A$31,(O31),IF($E$102=$A$32,(O32),IF($E$102=$A$33,(O33),(P108)))))))))</f>
        <v>1</v>
      </c>
      <c r="Q107" s="0" t="str">
        <f aca="false">IF($E$102=$A$26,(P26),IF($E$102=$A$27,(P27),IF($E$102=$A$28,(P28),IF($E$102=$A$29,(P29),IF($E$102=$A$30,(P30),IF($E$102=$A$31,(P31),IF($E$102=$A$32,(P32),IF($E$102=$A$33,(P33),(Q108)))))))))</f>
        <v>Its Twelve</v>
      </c>
    </row>
    <row r="108" customFormat="false" ht="12.75" hidden="false" customHeight="false" outlineLevel="0" collapsed="false">
      <c r="D108" s="0" t="str">
        <f aca="false">IF($E$102=$A$34,(D34),IF($E$102=$A$35,(D35),IF($E$102=$A$36,(D36),IF($E$102=$A$37,(D37),IF($E$102=$A$38,(D38),IF($E$102=$A$39,(D39),IF($E$102=$A$40,(D40),IF($E$102=$A$41,(D41),(D109)))))))))</f>
        <v>How many face cards are there in a standard U.K. deck of 52 cards</v>
      </c>
      <c r="E108" s="0" t="str">
        <f aca="false">IF($E$102=$A$34,(E34),IF($E$102=$A$35,(E35),IF($E$102=$A$36,(E36),IF($E$102=$A$37,(E37),IF($E$102=$A$38,(E38),IF($E$102=$A$39,(E39),IF($E$102=$A$40,(E40),IF($E$102=$A$41,(E41),(E109)))))))))</f>
        <v>Eight</v>
      </c>
      <c r="F108" s="0" t="str">
        <f aca="false">IF($E$102=$A$34,(F34),IF($E$102=$A$35,(F35),IF($E$102=$A$36,(F36),IF($E$102=$A$37,(F37),IF($E$102=$A$38,(F38),IF($E$102=$A$39,(F39),IF($E$102=$A$40,(F40),IF($E$102=$A$41,(F41),(F109)))))))))</f>
        <v>Ten</v>
      </c>
      <c r="G108" s="0" t="str">
        <f aca="false">IF($E$102=$A$34,(G34),IF($E$102=$A$35,(G35),IF($E$102=$A$36,(G36),IF($E$102=$A$37,(G37),IF($E$102=$A$38,(G38),IF($E$102=$A$39,(G39),IF($E$102=$A$40,(G40),IF($E$102=$A$41,(G41),(G109)))))))))</f>
        <v>Twelve</v>
      </c>
      <c r="H108" s="0" t="str">
        <f aca="false">IF($E$102=$A$34,(H34),IF($E$102=$A$35,(H35),IF($E$102=$A$36,(H36),IF($E$102=$A$37,(H37),IF($E$102=$A$38,(H38),IF($E$102=$A$39,(H39),IF($E$102=$A$40,(H40),IF($E$102=$A$41,(H41),(H109)))))))))</f>
        <v>Fourteen</v>
      </c>
      <c r="I108" s="38" t="str">
        <f aca="false">IF($E$102=$A$34,(I34),IF($E$102=$A$35,(I35),IF($E$102=$A$36,(I36),IF($E$102=$A$37,(I37),IF($E$102=$A$38,(I38),IF($E$102=$A$39,(I39),IF($E$102=$A$40,(I40),IF($E$102=$A$41,(I41),(I109)))))))))</f>
        <v>C</v>
      </c>
      <c r="K108" s="0" t="str">
        <f aca="false">IF($E$102=$A$34,(J34),IF($E$102=$A$35,(J35),IF($E$102=$A$36,(J36),IF($E$102=$A$37,(J37),IF($E$102=$A$38,(J38),IF($E$102=$A$39,(J39),IF($E$102=$A$40,(J40),IF($E$102=$A$41,(J41),(K109)))))))))</f>
        <v>C</v>
      </c>
      <c r="L108" s="0" t="str">
        <f aca="false">IF($E$102=$A$34,(K34),IF($E$102=$A$35,(K35),IF($E$102=$A$36,(K36),IF($E$102=$A$37,(K37),IF($E$102=$A$38,(K38),IF($E$102=$A$39,(K39),IF($E$102=$A$40,(K40),IF($E$102=$A$41,(K41),(L109)))))))))</f>
        <v>D</v>
      </c>
      <c r="M108" s="0" t="n">
        <f aca="false">IF($E$102=$A$34,(L34),IF($E$102=$A$35,(L35),IF($E$102=$A$36,(L36),IF($E$102=$A$37,(L37),IF($E$102=$A$38,(L38),IF($E$102=$A$39,(L39),IF($E$102=$A$40,(L40),IF($E$102=$A$41,(L41),(M109)))))))))</f>
        <v>1</v>
      </c>
      <c r="N108" s="0" t="n">
        <f aca="false">IF($E$102=$A$34,(M34),IF($E$102=$A$35,(M35),IF($E$102=$A$36,(M36),IF($E$102=$A$37,(M37),IF($E$102=$A$38,(M38),IF($E$102=$A$39,(M39),IF($E$102=$A$40,(M40),IF($E$102=$A$41,(M41),(N109)))))))))</f>
        <v>0</v>
      </c>
      <c r="O108" s="0" t="n">
        <f aca="false">IF($E$102=$A$34,(N34),IF($E$102=$A$35,(N35),IF($E$102=$A$36,(N36),IF($E$102=$A$37,(N37),IF($E$102=$A$38,(N38),IF($E$102=$A$39,(N39),IF($E$102=$A$40,(N40),IF($E$102=$A$41,(N41),(O109)))))))))</f>
        <v>98</v>
      </c>
      <c r="P108" s="0" t="n">
        <f aca="false">IF($E$102=$A$34,(O34),IF($E$102=$A$35,(O35),IF($E$102=$A$36,(O36),IF($E$102=$A$37,(O37),IF($E$102=$A$38,(O38),IF($E$102=$A$39,(O39),IF($E$102=$A$40,(O40),IF($E$102=$A$41,(O41),(P109)))))))))</f>
        <v>1</v>
      </c>
      <c r="Q108" s="0" t="str">
        <f aca="false">IF($E$102=$A$34,(P34),IF($E$102=$A$35,(P35),IF($E$102=$A$36,(P36),IF($E$102=$A$37,(P37),IF($E$102=$A$38,(P38),IF($E$102=$A$39,(P39),IF($E$102=$A$40,(P40),IF($E$102=$A$41,(P41),(Q109)))))))))</f>
        <v>Its Twelve</v>
      </c>
    </row>
    <row r="109" customFormat="false" ht="12.75" hidden="false" customHeight="false" outlineLevel="0" collapsed="false">
      <c r="D109" s="0" t="str">
        <f aca="false">IF($E$102=$A$42,(D42),IF($E$102=$A$43,(D43),IF($E$102=$A$44,(D44),IF($E$102=$A$45,(D45),IF($E$102=$A$46,(D46),IF($E$102=$A$47,(D47),IF($E$102=$A$48,(D48),IF($E$102=$A$49,(D49),(D110)))))))))</f>
        <v/>
      </c>
      <c r="E109" s="0" t="str">
        <f aca="false">IF($E$102=$A$42,(E42),IF($E$102=$A$43,(E43),IF($E$102=$A$44,(E44),IF($E$102=$A$45,(E45),IF($E$102=$A$46,(E46),IF($E$102=$A$47,(E47),IF($E$102=$A$48,(E48),IF($E$102=$A$49,(E49),(E110)))))))))</f>
        <v/>
      </c>
      <c r="F109" s="0" t="str">
        <f aca="false">IF($E$102=$A$42,(F42),IF($E$102=$A$43,(F43),IF($E$102=$A$44,(F44),IF($E$102=$A$45,(F45),IF($E$102=$A$46,(F46),IF($E$102=$A$47,(F47),IF($E$102=$A$48,(F48),IF($E$102=$A$49,(F49),(F110)))))))))</f>
        <v/>
      </c>
      <c r="G109" s="0" t="str">
        <f aca="false">IF($E$102=$A$42,(G42),IF($E$102=$A$43,(G43),IF($E$102=$A$44,(G44),IF($E$102=$A$45,(G45),IF($E$102=$A$46,(G46),IF($E$102=$A$47,(G47),IF($E$102=$A$48,(G48),IF($E$102=$A$49,(G49),(G110)))))))))</f>
        <v/>
      </c>
      <c r="H109" s="0" t="str">
        <f aca="false">IF($E$102=$A$42,(H42),IF($E$102=$A$43,(H43),IF($E$102=$A$44,(H44),IF($E$102=$A$45,(H45),IF($E$102=$A$46,(H46),IF($E$102=$A$47,(H47),IF($E$102=$A$48,(H48),IF($E$102=$A$49,(H49),(H110)))))))))</f>
        <v/>
      </c>
      <c r="I109" s="38" t="str">
        <f aca="false">IF($E$102=$A$42,(I42),IF($E$102=$A$43,(I43),IF($E$102=$A$44,(I44),IF($E$102=$A$45,(I45),IF($E$102=$A$46,(I46),IF($E$102=$A$47,(I47),IF($E$102=$A$48,(I48),IF($E$102=$A$49,(I49),(I110)))))))))</f>
        <v/>
      </c>
      <c r="K109" s="0" t="str">
        <f aca="false">IF($E$102=$A$42,(J42),IF($E$102=$A$43,(J43),IF($E$102=$A$44,(J44),IF($E$102=$A$45,(J45),IF($E$102=$A$46,(J46),IF($E$102=$A$47,(J47),IF($E$102=$A$48,(J48),IF($E$102=$A$49,(J49),(K110)))))))))</f>
        <v/>
      </c>
      <c r="L109" s="0" t="str">
        <f aca="false">IF($E$102=$A$42,(K42),IF($E$102=$A$43,(K43),IF($E$102=$A$44,(K44),IF($E$102=$A$45,(K45),IF($E$102=$A$46,(K46),IF($E$102=$A$47,(K47),IF($E$102=$A$48,(K48),IF($E$102=$A$49,(K49),(L110)))))))))</f>
        <v/>
      </c>
      <c r="M109" s="0" t="str">
        <f aca="false">IF($E$102=$A$42,(L42),IF($E$102=$A$43,(L43),IF($E$102=$A$44,(L44),IF($E$102=$A$45,(L45),IF($E$102=$A$46,(L46),IF($E$102=$A$47,(L47),IF($E$102=$A$48,(L48),IF($E$102=$A$49,(L49),(M110)))))))))</f>
        <v/>
      </c>
      <c r="N109" s="0" t="str">
        <f aca="false">IF($E$102=$A$42,(M42),IF($E$102=$A$43,(M43),IF($E$102=$A$44,(M44),IF($E$102=$A$45,(M45),IF($E$102=$A$46,(M46),IF($E$102=$A$47,(M47),IF($E$102=$A$48,(M48),IF($E$102=$A$49,(M49),(N110)))))))))</f>
        <v/>
      </c>
      <c r="O109" s="0" t="str">
        <f aca="false">IF($E$102=$A$42,(N42),IF($E$102=$A$43,(N43),IF($E$102=$A$44,(N44),IF($E$102=$A$45,(N45),IF($E$102=$A$46,(N46),IF($E$102=$A$47,(N47),IF($E$102=$A$48,(N48),IF($E$102=$A$49,(N49),(O110)))))))))</f>
        <v/>
      </c>
      <c r="P109" s="0" t="str">
        <f aca="false">IF($E$102=$A$42,(O42),IF($E$102=$A$43,(O43),IF($E$102=$A$44,(O44),IF($E$102=$A$45,(O45),IF($E$102=$A$46,(O46),IF($E$102=$A$47,(O47),IF($E$102=$A$48,(O48),IF($E$102=$A$49,(O49),(P110)))))))))</f>
        <v/>
      </c>
      <c r="Q109" s="0" t="str">
        <f aca="false">IF($E$102=$A$42,(P42),IF($E$102=$A$43,(P43),IF($E$102=$A$44,(P44),IF($E$102=$A$45,(P45),IF($E$102=$A$46,(P46),IF($E$102=$A$47,(P47),IF($E$102=$A$48,(P48),IF($E$102=$A$49,(P49),(Q110)))))))))</f>
        <v/>
      </c>
    </row>
    <row r="110" customFormat="false" ht="12.75" hidden="false" customHeight="false" outlineLevel="0" collapsed="false">
      <c r="D110" s="0" t="str">
        <f aca="false">IF($E$102=$A$50,(D50),IF($E$102=$A$51,(D51),IF($E$102=$A$52,(D52),IF($E$102=$A$53,(D53),IF($E$102=$A$54,(D55),IF($E$102=$A$56,(D56),IF($E$102=$A$57,(D57),IF($E$102=$A$58,(D58),(D111)))))))))</f>
        <v/>
      </c>
      <c r="E110" s="0" t="str">
        <f aca="false">IF($E$102=$A$50,(E50),IF($E$102=$A$51,(E51),IF($E$102=$A$52,(E52),IF($E$102=$A$53,(E53),IF($E$102=$A$54,(E55),IF($E$102=$A$56,(E56),IF($E$102=$A$57,(E57),IF($E$102=$A$58,(E58),(E111)))))))))</f>
        <v/>
      </c>
      <c r="F110" s="0" t="str">
        <f aca="false">IF($E$102=$A$50,(F50),IF($E$102=$A$51,(F51),IF($E$102=$A$52,(F52),IF($E$102=$A$53,(F53),IF($E$102=$A$54,(F55),IF($E$102=$A$56,(F56),IF($E$102=$A$57,(F57),IF($E$102=$A$58,(F58),(F111)))))))))</f>
        <v/>
      </c>
      <c r="G110" s="0" t="str">
        <f aca="false">IF($E$102=$A$50,(G50),IF($E$102=$A$51,(G51),IF($E$102=$A$52,(G52),IF($E$102=$A$53,(G53),IF($E$102=$A$54,(G55),IF($E$102=$A$56,(G56),IF($E$102=$A$57,(G57),IF($E$102=$A$58,(G58),(G111)))))))))</f>
        <v/>
      </c>
      <c r="H110" s="0" t="str">
        <f aca="false">IF($E$102=$A$50,(H50),IF($E$102=$A$51,(H51),IF($E$102=$A$52,(H52),IF($E$102=$A$53,(H53),IF($E$102=$A$54,(H55),IF($E$102=$A$56,(H56),IF($E$102=$A$57,(H57),IF($E$102=$A$58,(H58),(H111)))))))))</f>
        <v/>
      </c>
      <c r="I110" s="38" t="str">
        <f aca="false">IF($E$102=$A$50,(I50),IF($E$102=$A$51,(I51),IF($E$102=$A$52,(I52),IF($E$102=$A$53,(I53),IF($E$102=$A$54,(I55),IF($E$102=$A$56,(I56),IF($E$102=$A$57,(I57),IF($E$102=$A$58,(I58),(I111)))))))))</f>
        <v/>
      </c>
      <c r="K110" s="0" t="str">
        <f aca="false">IF($E$102=$A$50,(J50),IF($E$102=$A$51,(J51),IF($E$102=$A$52,(J52),IF($E$102=$A$53,(J53),IF($E$102=$A$54,(J55),IF($E$102=$A$56,(J56),IF($E$102=$A$57,(J57),IF($E$102=$A$58,(J58),(K111)))))))))</f>
        <v/>
      </c>
      <c r="L110" s="0" t="str">
        <f aca="false">IF($E$102=$A$50,(K50),IF($E$102=$A$51,(K51),IF($E$102=$A$52,(K52),IF($E$102=$A$53,(K53),IF($E$102=$A$54,(K55),IF($E$102=$A$56,(K56),IF($E$102=$A$57,(K57),IF($E$102=$A$58,(K58),(L111)))))))))</f>
        <v/>
      </c>
      <c r="M110" s="0" t="str">
        <f aca="false">IF($E$102=$A$50,(L50),IF($E$102=$A$51,(L51),IF($E$102=$A$52,(L52),IF($E$102=$A$53,(L53),IF($E$102=$A$54,(L55),IF($E$102=$A$56,(L56),IF($E$102=$A$57,(L57),IF($E$102=$A$58,(L58),(M111)))))))))</f>
        <v/>
      </c>
      <c r="N110" s="0" t="str">
        <f aca="false">IF($E$102=$A$50,(M50),IF($E$102=$A$51,(M51),IF($E$102=$A$52,(M52),IF($E$102=$A$53,(M53),IF($E$102=$A$54,(M55),IF($E$102=$A$56,(M56),IF($E$102=$A$57,(M57),IF($E$102=$A$58,(M58),(N111)))))))))</f>
        <v/>
      </c>
      <c r="O110" s="0" t="str">
        <f aca="false">IF($E$102=$A$50,(N50),IF($E$102=$A$51,(N51),IF($E$102=$A$52,(N52),IF($E$102=$A$53,(N53),IF($E$102=$A$54,(N55),IF($E$102=$A$56,(N56),IF($E$102=$A$57,(N57),IF($E$102=$A$58,(N58),(O111)))))))))</f>
        <v/>
      </c>
      <c r="P110" s="0" t="str">
        <f aca="false">IF($E$102=$A$50,(O50),IF($E$102=$A$51,(O51),IF($E$102=$A$52,(O52),IF($E$102=$A$53,(O53),IF($E$102=$A$54,(O55),IF($E$102=$A$56,(O56),IF($E$102=$A$57,(O57),IF($E$102=$A$58,(O58),(P111)))))))))</f>
        <v/>
      </c>
      <c r="Q110" s="0" t="str">
        <f aca="false">IF($E$102=$A$50,(P50),IF($E$102=$A$51,(P51),IF($E$102=$A$52,(P52),IF($E$102=$A$53,(P53),IF($E$102=$A$54,(P55),IF($E$102=$A$56,(P56),IF($E$102=$A$57,(P57),IF($E$102=$A$58,(P58),(Q111)))))))))</f>
        <v/>
      </c>
    </row>
    <row r="111" customFormat="false" ht="12.75" hidden="false" customHeight="false" outlineLevel="0" collapsed="false">
      <c r="D111" s="0" t="str">
        <f aca="false">IF($E$102=$A$59,(D59),IF($E$102=$A$60,(D60),IF($E$102=$A$61,(D61),IF($E$102=$A$62,(D62),IF($E$102=$A$63,(D63),IF($E$102=$A$64,(D64),IF($E$102=$A$66,(D66),IF($E$102=$A$67,(D67),(D112)))))))))</f>
        <v/>
      </c>
      <c r="E111" s="0" t="str">
        <f aca="false">IF($E$102=$A$59,(E59),IF($E$102=$A$60,(E60),IF($E$102=$A$61,(E61),IF($E$102=$A$62,(E62),IF($E$102=$A$63,(E63),IF($E$102=$A$64,(E64),IF($E$102=$A$66,(E66),IF($E$102=$A$67,(E67),(E112)))))))))</f>
        <v/>
      </c>
      <c r="F111" s="0" t="str">
        <f aca="false">IF($E$102=$A$59,(F59),IF($E$102=$A$60,(F60),IF($E$102=$A$61,(F61),IF($E$102=$A$62,(F62),IF($E$102=$A$63,(F63),IF($E$102=$A$64,(F64),IF($E$102=$A$66,(F66),IF($E$102=$A$67,(F67),(F112)))))))))</f>
        <v/>
      </c>
      <c r="G111" s="0" t="str">
        <f aca="false">IF($E$102=$A$59,(G59),IF($E$102=$A$60,(G60),IF($E$102=$A$61,(G61),IF($E$102=$A$62,(G62),IF($E$102=$A$63,(G63),IF($E$102=$A$64,(G64),IF($E$102=$A$66,(G66),IF($E$102=$A$67,(G67),(G112)))))))))</f>
        <v/>
      </c>
      <c r="H111" s="0" t="str">
        <f aca="false">IF($E$102=$A$59,(H59),IF($E$102=$A$60,(H60),IF($E$102=$A$61,(H61),IF($E$102=$A$62,(H62),IF($E$102=$A$63,(H63),IF($E$102=$A$64,(H64),IF($E$102=$A$66,(H66),IF($E$102=$A$67,(H67),(H112)))))))))</f>
        <v/>
      </c>
      <c r="I111" s="38" t="str">
        <f aca="false">IF($E$102=$A$59,(I59),IF($E$102=$A$60,(I60),IF($E$102=$A$61,(I61),IF($E$102=$A$62,(I62),IF($E$102=$A$63,(I63),IF($E$102=$A$64,(I64),IF($E$102=$A$66,(I66),IF($E$102=$A$67,(I67),(I112)))))))))</f>
        <v/>
      </c>
      <c r="K111" s="0" t="str">
        <f aca="false">IF($E$102=$A$59,(J59),IF($E$102=$A$60,(J60),IF($E$102=$A$61,(J61),IF($E$102=$A$62,(J62),IF($E$102=$A$63,(J63),IF($E$102=$A$64,(J64),IF($E$102=$A$66,(J66),IF($E$102=$A$67,(J67),(K112)))))))))</f>
        <v/>
      </c>
      <c r="L111" s="0" t="str">
        <f aca="false">IF($E$102=$A$59,(K59),IF($E$102=$A$60,(K60),IF($E$102=$A$61,(K61),IF($E$102=$A$62,(K62),IF($E$102=$A$63,(K63),IF($E$102=$A$64,(K64),IF($E$102=$A$66,(K66),IF($E$102=$A$67,(K67),(L112)))))))))</f>
        <v/>
      </c>
      <c r="M111" s="0" t="str">
        <f aca="false">IF($E$102=$A$59,(L59),IF($E$102=$A$60,(L60),IF($E$102=$A$61,(L61),IF($E$102=$A$62,(L62),IF($E$102=$A$63,(L63),IF($E$102=$A$64,(L64),IF($E$102=$A$66,(L66),IF($E$102=$A$67,(L67),(M112)))))))))</f>
        <v/>
      </c>
      <c r="N111" s="0" t="str">
        <f aca="false">IF($E$102=$A$59,(M59),IF($E$102=$A$60,(M60),IF($E$102=$A$61,(M61),IF($E$102=$A$62,(M62),IF($E$102=$A$63,(M63),IF($E$102=$A$64,(M64),IF($E$102=$A$66,(M66),IF($E$102=$A$67,(M67),(N112)))))))))</f>
        <v/>
      </c>
      <c r="O111" s="0" t="str">
        <f aca="false">IF($E$102=$A$59,(N59),IF($E$102=$A$60,(N60),IF($E$102=$A$61,(N61),IF($E$102=$A$62,(N62),IF($E$102=$A$63,(N63),IF($E$102=$A$64,(N64),IF($E$102=$A$66,(N66),IF($E$102=$A$67,(N67),(O112)))))))))</f>
        <v/>
      </c>
      <c r="P111" s="0" t="str">
        <f aca="false">IF($E$102=$A$59,(O59),IF($E$102=$A$60,(O60),IF($E$102=$A$61,(O61),IF($E$102=$A$62,(O62),IF($E$102=$A$63,(O63),IF($E$102=$A$64,(O64),IF($E$102=$A$66,(O66),IF($E$102=$A$67,(O67),(P112)))))))))</f>
        <v/>
      </c>
      <c r="Q111" s="0" t="str">
        <f aca="false">IF($E$102=$A$59,(P59),IF($E$102=$A$60,(P60),IF($E$102=$A$61,(P61),IF($E$102=$A$62,(P62),IF($E$102=$A$63,(P63),IF($E$102=$A$64,(P64),IF($E$102=$A$66,(P66),IF($E$102=$A$67,(P67),(Q112)))))))))</f>
        <v/>
      </c>
    </row>
    <row r="112" customFormat="false" ht="12.75" hidden="false" customHeight="false" outlineLevel="0" collapsed="false">
      <c r="D112" s="0" t="str">
        <f aca="false">IF($E$102=$A$68,(D68),IF($E$102=$A$69,(D69),IF($E$102=$A$70,(D70),IF($E$102=$A$71,(D71),IF($E$102=$A$72,(D72),IF($E$102=$A$73,(D73),IF($E$102=$A$74,(D74),IF($E$102=$A$75,(D75),(D113)))))))))</f>
        <v/>
      </c>
      <c r="E112" s="0" t="str">
        <f aca="false">IF($E$102=$A$68,(E68),IF($E$102=$A$69,(E69),IF($E$102=$A$70,(E70),IF($E$102=$A$71,(E71),IF($E$102=$A$72,(E72),IF($E$102=$A$73,(E73),IF($E$102=$A$74,(E74),IF($E$102=$A$75,(E75),(E113)))))))))</f>
        <v/>
      </c>
      <c r="F112" s="0" t="str">
        <f aca="false">IF($E$102=$A$68,(F68),IF($E$102=$A$69,(F69),IF($E$102=$A$70,(F70),IF($E$102=$A$71,(F71),IF($E$102=$A$72,(F72),IF($E$102=$A$73,(F73),IF($E$102=$A$74,(F74),IF($E$102=$A$75,(F75),(F113)))))))))</f>
        <v/>
      </c>
      <c r="G112" s="0" t="str">
        <f aca="false">IF($E$102=$A$68,(G68),IF($E$102=$A$69,(G69),IF($E$102=$A$70,(G70),IF($E$102=$A$71,(G71),IF($E$102=$A$72,(G72),IF($E$102=$A$73,(G73),IF($E$102=$A$74,(G74),IF($E$102=$A$75,(G75),(G113)))))))))</f>
        <v/>
      </c>
      <c r="H112" s="0" t="str">
        <f aca="false">IF($E$102=$A$68,(H68),IF($E$102=$A$69,(H69),IF($E$102=$A$70,(H70),IF($E$102=$A$71,(H71),IF($E$102=$A$72,(H72),IF($E$102=$A$73,(H73),IF($E$102=$A$74,(H74),IF($E$102=$A$75,(H75),(H113)))))))))</f>
        <v/>
      </c>
      <c r="I112" s="38" t="str">
        <f aca="false">IF($E$102=$A$68,(I68),IF($E$102=$A$69,(I69),IF($E$102=$A$70,(I70),IF($E$102=$A$71,(I71),IF($E$102=$A$72,(I72),IF($E$102=$A$73,(I73),IF($E$102=$A$74,(I74),IF($E$102=$A$75,(I75),(I113)))))))))</f>
        <v/>
      </c>
      <c r="K112" s="0" t="str">
        <f aca="false">IF($E$102=$A$68,(J68),IF($E$102=$A$69,(J69),IF($E$102=$A$70,(J70),IF($E$102=$A$71,(J71),IF($E$102=$A$72,(J72),IF($E$102=$A$73,(J73),IF($E$102=$A$74,(J74),IF($E$102=$A$75,(J75),(K113)))))))))</f>
        <v/>
      </c>
      <c r="L112" s="0" t="str">
        <f aca="false">IF($E$102=$A$68,(K68),IF($E$102=$A$69,(K69),IF($E$102=$A$70,(K70),IF($E$102=$A$71,(K71),IF($E$102=$A$72,(K72),IF($E$102=$A$73,(K73),IF($E$102=$A$74,(K74),IF($E$102=$A$75,(K75),(L113)))))))))</f>
        <v/>
      </c>
      <c r="M112" s="0" t="str">
        <f aca="false">IF($E$102=$A$68,(L68),IF($E$102=$A$69,(L69),IF($E$102=$A$70,(L70),IF($E$102=$A$71,(L71),IF($E$102=$A$72,(L72),IF($E$102=$A$73,(L73),IF($E$102=$A$74,(L74),IF($E$102=$A$75,(L75),(M113)))))))))</f>
        <v/>
      </c>
      <c r="N112" s="0" t="str">
        <f aca="false">IF($E$102=$A$68,(M68),IF($E$102=$A$69,(M69),IF($E$102=$A$70,(M70),IF($E$102=$A$71,(M71),IF($E$102=$A$72,(M72),IF($E$102=$A$73,(M73),IF($E$102=$A$74,(M74),IF($E$102=$A$75,(M75),(N113)))))))))</f>
        <v/>
      </c>
      <c r="O112" s="0" t="str">
        <f aca="false">IF($E$102=$A$68,(N68),IF($E$102=$A$69,(N69),IF($E$102=$A$70,(N70),IF($E$102=$A$71,(N71),IF($E$102=$A$72,(N72),IF($E$102=$A$73,(N73),IF($E$102=$A$74,(N74),IF($E$102=$A$75,(N75),(O113)))))))))</f>
        <v/>
      </c>
      <c r="P112" s="0" t="str">
        <f aca="false">IF($E$102=$A$68,(O68),IF($E$102=$A$69,(O69),IF($E$102=$A$70,(O70),IF($E$102=$A$71,(O71),IF($E$102=$A$72,(O72),IF($E$102=$A$73,(O73),IF($E$102=$A$74,(O74),IF($E$102=$A$75,(O75),(P113)))))))))</f>
        <v/>
      </c>
      <c r="Q112" s="0" t="str">
        <f aca="false">IF($E$102=$A$68,(P68),IF($E$102=$A$69,(P69),IF($E$102=$A$70,(P70),IF($E$102=$A$71,(P71),IF($E$102=$A$72,(P72),IF($E$102=$A$73,(P73),IF($E$102=$A$74,(P74),IF($E$102=$A$75,(P75),(Q113)))))))))</f>
        <v/>
      </c>
    </row>
    <row r="113" customFormat="false" ht="12.75" hidden="false" customHeight="false" outlineLevel="0" collapsed="false">
      <c r="D113" s="0" t="str">
        <f aca="false">IF($E$102=$A$76,(D76),IF($E$102=$A$77,(D77),IF($E$102=$A$78,(D78),IF($E$102=$A$79,(D79),IF($E$102=$A$80,(D80),IF($E$102=$A$81,(D81),IF($E$102=$A$82,(D82),IF($E$102=$A$83,(D83),(D114)))))))))</f>
        <v/>
      </c>
      <c r="E113" s="0" t="str">
        <f aca="false">IF($E$102=$A$76,(E76),IF($E$102=$A$77,(E77),IF($E$102=$A$78,(E78),IF($E$102=$A$79,(E79),IF($E$102=$A$80,(E80),IF($E$102=$A$81,(E81),IF($E$102=$A$82,(E82),IF($E$102=$A$83,(E83),(E114)))))))))</f>
        <v/>
      </c>
      <c r="F113" s="0" t="str">
        <f aca="false">IF($E$102=$A$76,(F76),IF($E$102=$A$77,(F77),IF($E$102=$A$78,(F78),IF($E$102=$A$79,(F79),IF($E$102=$A$80,(F80),IF($E$102=$A$81,(F81),IF($E$102=$A$82,(F82),IF($E$102=$A$83,(F83),(F114)))))))))</f>
        <v/>
      </c>
      <c r="G113" s="0" t="str">
        <f aca="false">IF($E$102=$A$76,(G76),IF($E$102=$A$77,(G77),IF($E$102=$A$78,(G78),IF($E$102=$A$79,(G79),IF($E$102=$A$80,(G80),IF($E$102=$A$81,(G81),IF($E$102=$A$82,(G82),IF($E$102=$A$83,(G83),(G114)))))))))</f>
        <v/>
      </c>
      <c r="H113" s="0" t="str">
        <f aca="false">IF($E$102=$A$76,(H76),IF($E$102=$A$77,(H77),IF($E$102=$A$78,(H78),IF($E$102=$A$79,(H79),IF($E$102=$A$80,(H80),IF($E$102=$A$81,(H81),IF($E$102=$A$82,(H82),IF($E$102=$A$83,(H83),(H114)))))))))</f>
        <v/>
      </c>
      <c r="I113" s="38" t="str">
        <f aca="false">IF($E$102=$A$76,(I76),IF($E$102=$A$77,(I77),IF($E$102=$A$78,(I78),IF($E$102=$A$79,(I79),IF($E$102=$A$80,(I80),IF($E$102=$A$81,(I81),IF($E$102=$A$82,(I82),IF($E$102=$A$83,(I83),(I114)))))))))</f>
        <v/>
      </c>
      <c r="K113" s="0" t="str">
        <f aca="false">IF($E$102=$A$76,(J76),IF($E$102=$A$77,(J77),IF($E$102=$A$78,(J78),IF($E$102=$A$79,(J79),IF($E$102=$A$80,(J80),IF($E$102=$A$81,(J81),IF($E$102=$A$82,(J82),IF($E$102=$A$83,(J83),(K114)))))))))</f>
        <v/>
      </c>
      <c r="L113" s="0" t="str">
        <f aca="false">IF($E$102=$A$76,(K76),IF($E$102=$A$77,(K77),IF($E$102=$A$78,(K78),IF($E$102=$A$79,(K79),IF($E$102=$A$80,(K80),IF($E$102=$A$81,(K81),IF($E$102=$A$82,(K82),IF($E$102=$A$83,(K83),(L114)))))))))</f>
        <v/>
      </c>
      <c r="M113" s="0" t="str">
        <f aca="false">IF($E$102=$A$76,(L76),IF($E$102=$A$77,(L77),IF($E$102=$A$78,(L78),IF($E$102=$A$79,(L79),IF($E$102=$A$80,(L80),IF($E$102=$A$81,(L81),IF($E$102=$A$82,(L82),IF($E$102=$A$83,(L83),(M114)))))))))</f>
        <v/>
      </c>
      <c r="N113" s="0" t="str">
        <f aca="false">IF($E$102=$A$76,(M76),IF($E$102=$A$77,(M77),IF($E$102=$A$78,(M78),IF($E$102=$A$79,(M79),IF($E$102=$A$80,(M80),IF($E$102=$A$81,(M81),IF($E$102=$A$82,(M82),IF($E$102=$A$83,(M83),(N114)))))))))</f>
        <v/>
      </c>
      <c r="O113" s="0" t="str">
        <f aca="false">IF($E$102=$A$76,(N76),IF($E$102=$A$77,(N77),IF($E$102=$A$78,(N78),IF($E$102=$A$79,(N79),IF($E$102=$A$80,(N80),IF($E$102=$A$81,(N81),IF($E$102=$A$82,(N82),IF($E$102=$A$83,(N83),(O114)))))))))</f>
        <v/>
      </c>
      <c r="P113" s="0" t="str">
        <f aca="false">IF($E$102=$A$76,(O76),IF($E$102=$A$77,(O77),IF($E$102=$A$78,(O78),IF($E$102=$A$79,(O79),IF($E$102=$A$80,(O80),IF($E$102=$A$81,(O81),IF($E$102=$A$82,(O82),IF($E$102=$A$83,(O83),(P114)))))))))</f>
        <v/>
      </c>
      <c r="Q113" s="0" t="str">
        <f aca="false">IF($E$102=$A$76,(P76),IF($E$102=$A$77,(P77),IF($E$102=$A$78,(P78),IF($E$102=$A$79,(P79),IF($E$102=$A$80,(P80),IF($E$102=$A$81,(P81),IF($E$102=$A$82,(P82),IF($E$102=$A$83,(P83),(Q114)))))))))</f>
        <v/>
      </c>
    </row>
    <row r="114" customFormat="false" ht="12.75" hidden="false" customHeight="false" outlineLevel="0" collapsed="false">
      <c r="D114" s="0" t="str">
        <f aca="false">IF($E$102=$A$84,(D84),IF($E$102=$A$85,(D85),IF($E$102=$A$86,(D86),IF($E$102=$A$87,(D87),IF($E$102=$A$88,(D88),IF($E$102=$A$89,(D89),IF($E$102=$A$90,(D90),IF($E$102=$A$91,(D91),(D115)))))))))</f>
        <v/>
      </c>
      <c r="E114" s="0" t="str">
        <f aca="false">IF($E$102=$A$84,(E84),IF($E$102=$A$85,(E85),IF($E$102=$A$86,(E86),IF($E$102=$A$87,(E87),IF($E$102=$A$88,(E88),IF($E$102=$A$89,(E89),IF($E$102=$A$90,(E90),IF($E$102=$A$91,(E91),(E115)))))))))</f>
        <v/>
      </c>
      <c r="F114" s="0" t="str">
        <f aca="false">IF($E$102=$A$84,(F84),IF($E$102=$A$85,(F85),IF($E$102=$A$86,(F86),IF($E$102=$A$87,(F87),IF($E$102=$A$88,(F88),IF($E$102=$A$89,(F89),IF($E$102=$A$90,(F90),IF($E$102=$A$91,(F91),(F115)))))))))</f>
        <v/>
      </c>
      <c r="G114" s="0" t="str">
        <f aca="false">IF($E$102=$A$84,(G84),IF($E$102=$A$85,(G85),IF($E$102=$A$86,(G86),IF($E$102=$A$87,(G87),IF($E$102=$A$88,(G88),IF($E$102=$A$89,(G89),IF($E$102=$A$90,(G90),IF($E$102=$A$91,(G91),(G115)))))))))</f>
        <v/>
      </c>
      <c r="H114" s="0" t="str">
        <f aca="false">IF($E$102=$A$84,(H84),IF($E$102=$A$85,(H85),IF($E$102=$A$86,(H86),IF($E$102=$A$87,(H87),IF($E$102=$A$88,(H88),IF($E$102=$A$89,(H89),IF($E$102=$A$90,(H90),IF($E$102=$A$91,(H91),(H115)))))))))</f>
        <v/>
      </c>
      <c r="I114" s="38" t="str">
        <f aca="false">IF($E$102=$A$84,(I84),IF($E$102=$A$85,(I85),IF($E$102=$A$86,(I86),IF($E$102=$A$87,(I87),IF($E$102=$A$88,(I88),IF($E$102=$A$89,(I89),IF($E$102=$A$90,(I90),IF($E$102=$A$91,(I91),(I115)))))))))</f>
        <v/>
      </c>
      <c r="K114" s="0" t="str">
        <f aca="false">IF($E$102=$A$84,(J84),IF($E$102=$A$85,(J85),IF($E$102=$A$86,(J86),IF($E$102=$A$87,(J87),IF($E$102=$A$88,(J88),IF($E$102=$A$89,(J89),IF($E$102=$A$90,(J90),IF($E$102=$A$91,(J91),(K115)))))))))</f>
        <v/>
      </c>
      <c r="L114" s="0" t="str">
        <f aca="false">IF($E$102=$A$84,(K84),IF($E$102=$A$85,(K85),IF($E$102=$A$86,(K86),IF($E$102=$A$87,(K87),IF($E$102=$A$88,(K88),IF($E$102=$A$89,(K89),IF($E$102=$A$90,(K90),IF($E$102=$A$91,(K91),(L115)))))))))</f>
        <v/>
      </c>
      <c r="M114" s="0" t="str">
        <f aca="false">IF($E$102=$A$84,(L84),IF($E$102=$A$85,(L85),IF($E$102=$A$86,(L86),IF($E$102=$A$87,(L87),IF($E$102=$A$88,(L88),IF($E$102=$A$89,(L89),IF($E$102=$A$90,(L90),IF($E$102=$A$91,(L91),(M115)))))))))</f>
        <v/>
      </c>
      <c r="N114" s="0" t="str">
        <f aca="false">IF($E$102=$A$84,(M84),IF($E$102=$A$85,(M85),IF($E$102=$A$86,(M86),IF($E$102=$A$87,(M87),IF($E$102=$A$88,(M88),IF($E$102=$A$89,(M89),IF($E$102=$A$90,(M90),IF($E$102=$A$91,(M91),(N115)))))))))</f>
        <v/>
      </c>
      <c r="O114" s="0" t="str">
        <f aca="false">IF($E$102=$A$84,(N84),IF($E$102=$A$85,(N85),IF($E$102=$A$86,(N86),IF($E$102=$A$87,(N87),IF($E$102=$A$88,(N88),IF($E$102=$A$89,(N89),IF($E$102=$A$90,(N90),IF($E$102=$A$91,(N91),(O115)))))))))</f>
        <v/>
      </c>
      <c r="P114" s="0" t="str">
        <f aca="false">IF($E$102=$A$84,(O84),IF($E$102=$A$85,(O85),IF($E$102=$A$86,(O86),IF($E$102=$A$87,(O87),IF($E$102=$A$88,(O88),IF($E$102=$A$89,(O89),IF($E$102=$A$90,(O90),IF($E$102=$A$91,(O91),(P115)))))))))</f>
        <v/>
      </c>
      <c r="Q114" s="0" t="str">
        <f aca="false">IF($E$102=$A$84,(P84),IF($E$102=$A$85,(P85),IF($E$102=$A$86,(P86),IF($E$102=$A$87,(P87),IF($E$102=$A$88,(P88),IF($E$102=$A$89,(P89),IF($E$102=$A$90,(P90),IF($E$102=$A$91,(P91),(Q115)))))))))</f>
        <v/>
      </c>
    </row>
    <row r="115" customFormat="false" ht="12.75" hidden="false" customHeight="false" outlineLevel="0" collapsed="false">
      <c r="D115" s="0" t="str">
        <f aca="false">IF($E$102=$A$92,(D92),IF($E$102=$A$93,(D93),IF($E$102=$A$94,(D94),IF($E$102=$A$95,(D95),IF($E$102=$A$96,(D96),IF($E$102=$A$97,(D97),IF($E$102=$A$98,(D98),IF($E$102=$A$99,(D99),(D116)))))))))</f>
        <v/>
      </c>
      <c r="E115" s="0" t="str">
        <f aca="false">IF($E$102=$A$92,(E92),IF($E$102=$A$93,(E93),IF($E$102=$A$94,(E94),IF($E$102=$A$95,(E95),IF($E$102=$A$96,(E96),IF($E$102=$A$97,(E97),IF($E$102=$A$98,(E98),IF($E$102=$A$99,(E99),(E116)))))))))</f>
        <v/>
      </c>
      <c r="F115" s="0" t="str">
        <f aca="false">IF($E$102=$A$92,(F92),IF($E$102=$A$93,(F93),IF($E$102=$A$94,(F94),IF($E$102=$A$95,(F95),IF($E$102=$A$96,(F96),IF($E$102=$A$97,(F97),IF($E$102=$A$98,(F98),IF($E$102=$A$99,(F99),(F116)))))))))</f>
        <v/>
      </c>
      <c r="G115" s="0" t="str">
        <f aca="false">IF($E$102=$A$92,(G92),IF($E$102=$A$93,(G93),IF($E$102=$A$94,(G94),IF($E$102=$A$95,(G95),IF($E$102=$A$96,(G96),IF($E$102=$A$97,(G97),IF($E$102=$A$98,(G98),IF($E$102=$A$99,(G99),(G116)))))))))</f>
        <v/>
      </c>
      <c r="H115" s="0" t="str">
        <f aca="false">IF($E$102=$A$92,(H92),IF($E$102=$A$93,(H93),IF($E$102=$A$94,(H94),IF($E$102=$A$95,(H95),IF($E$102=$A$96,(H96),IF($E$102=$A$97,(H97),IF($E$102=$A$98,(H98),IF($E$102=$A$99,(H99),(H116)))))))))</f>
        <v/>
      </c>
      <c r="I115" s="38" t="str">
        <f aca="false">IF($E$102=$A$92,(I92),IF($E$102=$A$93,(I93),IF($E$102=$A$94,(I94),IF($E$102=$A$95,(I95),IF($E$102=$A$96,(I96),IF($E$102=$A$97,(I97),IF($E$102=$A$98,(I98),IF($E$102=$A$99,(I99),(I116)))))))))</f>
        <v/>
      </c>
      <c r="K115" s="0" t="str">
        <f aca="false">IF($E$102=$A$92,(J92),IF($E$102=$A$93,(J93),IF($E$102=$A$94,(J94),IF($E$102=$A$95,(J95),IF($E$102=$A$96,(J96),IF($E$102=$A$97,(J97),IF($E$102=$A$98,(J98),IF($E$102=$A$99,(J99),(K116)))))))))</f>
        <v/>
      </c>
      <c r="L115" s="0" t="str">
        <f aca="false">IF($E$102=$A$92,(K92),IF($E$102=$A$93,(K93),IF($E$102=$A$94,(K94),IF($E$102=$A$95,(K95),IF($E$102=$A$96,(K96),IF($E$102=$A$97,(K97),IF($E$102=$A$98,(K98),IF($E$102=$A$99,(K99),(L116)))))))))</f>
        <v/>
      </c>
      <c r="M115" s="0" t="str">
        <f aca="false">IF($E$102=$A$92,(L92),IF($E$102=$A$93,(L93),IF($E$102=$A$94,(L94),IF($E$102=$A$95,(L95),IF($E$102=$A$96,(L96),IF($E$102=$A$97,(L97),IF($E$102=$A$98,(L98),IF($E$102=$A$99,(L99),(M116)))))))))</f>
        <v/>
      </c>
      <c r="N115" s="0" t="str">
        <f aca="false">IF($E$102=$A$92,(M92),IF($E$102=$A$93,(M93),IF($E$102=$A$94,(M94),IF($E$102=$A$95,(M95),IF($E$102=$A$96,(M96),IF($E$102=$A$97,(M97),IF($E$102=$A$98,(M98),IF($E$102=$A$99,(M99),(N116)))))))))</f>
        <v/>
      </c>
      <c r="O115" s="0" t="str">
        <f aca="false">IF($E$102=$A$92,(N92),IF($E$102=$A$93,(N93),IF($E$102=$A$94,(N94),IF($E$102=$A$95,(N95),IF($E$102=$A$96,(N96),IF($E$102=$A$97,(N97),IF($E$102=$A$98,(N98),IF($E$102=$A$99,(N99),(O116)))))))))</f>
        <v/>
      </c>
      <c r="P115" s="0" t="str">
        <f aca="false">IF($E$102=$A$92,(O92),IF($E$102=$A$93,(O93),IF($E$102=$A$94,(O94),IF($E$102=$A$95,(O95),IF($E$102=$A$96,(O96),IF($E$102=$A$97,(O97),IF($E$102=$A$98,(O98),IF($E$102=$A$99,(O99),(P116)))))))))</f>
        <v/>
      </c>
      <c r="Q115" s="0" t="str">
        <f aca="false">IF($E$102=$A$92,(P92),IF($E$102=$A$93,(P93),IF($E$102=$A$94,(P94),IF($E$102=$A$95,(P95),IF($E$102=$A$96,(P96),IF($E$102=$A$97,(P97),IF($E$102=$A$98,(P98),IF($E$102=$A$99,(P99),(Q116)))))))))</f>
        <v/>
      </c>
    </row>
    <row r="116" customFormat="false" ht="12.75" hidden="false" customHeight="false" outlineLevel="0" collapsed="false">
      <c r="D116" s="0" t="str">
        <f aca="false">IF($E$102=$A$100,(D100),IF($E$102=$A$101,(D101),""))</f>
        <v/>
      </c>
      <c r="E116" s="0" t="str">
        <f aca="false">IF($E$102=$A$100,(E100),IF($E$102=$A$101,(E101),""))</f>
        <v/>
      </c>
      <c r="F116" s="0" t="str">
        <f aca="false">IF($E$102=$A$100,(F100),IF($E$102=$A$101,(F101),""))</f>
        <v/>
      </c>
      <c r="G116" s="0" t="str">
        <f aca="false">IF($E$102=$A$100,(G100),IF($E$102=$A$101,(G101),""))</f>
        <v/>
      </c>
      <c r="H116" s="0" t="str">
        <f aca="false">IF($E$102=$A$100,(H100),IF($E$102=$A$101,(H101),""))</f>
        <v/>
      </c>
      <c r="I116" s="38" t="str">
        <f aca="false">IF($E$102=$A$100,(I100),IF($E$102=$A$101,(I101),""))</f>
        <v/>
      </c>
      <c r="K116" s="0" t="str">
        <f aca="false">IF($E$102=$A$100,(J100),IF($E$102=$A$101,(J101),""))</f>
        <v/>
      </c>
      <c r="L116" s="0" t="str">
        <f aca="false">IF($E$102=$A$100,(K100),IF($E$102=$A$101,(K101),""))</f>
        <v/>
      </c>
      <c r="M116" s="0" t="str">
        <f aca="false">IF($E$102=$A$100,(L100),IF($E$102=$A$101,(L101),""))</f>
        <v/>
      </c>
      <c r="N116" s="0" t="str">
        <f aca="false">IF($E$102=$A$100,(M100),IF($E$102=$A$101,(M101),""))</f>
        <v/>
      </c>
      <c r="O116" s="0" t="str">
        <f aca="false">IF($E$102=$A$100,(N100),IF($E$102=$A$101,(N101),""))</f>
        <v/>
      </c>
      <c r="P116" s="0" t="str">
        <f aca="false">IF($E$102=$A$100,(O100),IF($E$102=$A$101,(O101),""))</f>
        <v/>
      </c>
      <c r="Q116" s="0" t="str">
        <f aca="false">IF($E$102=$A$100,(P100),IF($E$102=$A$101,(P101),""))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2000-10-23T23:41:13Z</dcterms:created>
  <dc:creator>Jason Lee</dc:creator>
  <dc:description/>
  <dc:language>en-US</dc:language>
  <cp:lastModifiedBy>JJackson</cp:lastModifiedBy>
  <cp:lastPrinted>2000-10-25T05:19:26Z</cp:lastPrinted>
  <dcterms:modified xsi:type="dcterms:W3CDTF">2000-10-27T12:11:42Z</dcterms:modified>
  <cp:revision>0</cp:revision>
  <dc:subject/>
  <dc:title>Mark Megerian</dc:title>
</cp:coreProperties>
</file>