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Sheet1!$A$1:$W$220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<sst xmlns="http://schemas.openxmlformats.org/spreadsheetml/2006/main" count="35" uniqueCount="27">
  <si>
    <t xml:space="preserve">WESTPARK RESOURCES TRADES</t>
  </si>
  <si>
    <t xml:space="preserve">PURCHASE TRANSACTION</t>
  </si>
  <si>
    <t xml:space="preserve">SALES TRANSACTION</t>
  </si>
  <si>
    <t xml:space="preserve">PROFIT OR</t>
  </si>
  <si>
    <t xml:space="preserve">TOTAL </t>
  </si>
  <si>
    <t xml:space="preserve">CONTRACT</t>
  </si>
  <si>
    <t xml:space="preserve">VOLUME</t>
  </si>
  <si>
    <t xml:space="preserve">TRANSACTION</t>
  </si>
  <si>
    <t xml:space="preserve">PRICE PER</t>
  </si>
  <si>
    <t xml:space="preserve">(LOSS) ON</t>
  </si>
  <si>
    <t xml:space="preserve">PROFIT &amp; </t>
  </si>
  <si>
    <t xml:space="preserve">MONTH</t>
  </si>
  <si>
    <t xml:space="preserve">MMBTU'S</t>
  </si>
  <si>
    <t xml:space="preserve">DATE</t>
  </si>
  <si>
    <t xml:space="preserve">MMBTU</t>
  </si>
  <si>
    <t xml:space="preserve">LOSS</t>
  </si>
  <si>
    <t xml:space="preserve">TOTAL</t>
  </si>
  <si>
    <t xml:space="preserve">Purchase From MidCon Texas</t>
  </si>
  <si>
    <t xml:space="preserve">FINANCIALS</t>
  </si>
  <si>
    <t xml:space="preserve">Open</t>
  </si>
  <si>
    <t xml:space="preserve">Trades</t>
  </si>
  <si>
    <t xml:space="preserve">?????</t>
  </si>
  <si>
    <t xml:space="preserve">8/4-6/2001</t>
  </si>
  <si>
    <t xml:space="preserve">2000 Profit</t>
  </si>
  <si>
    <t xml:space="preserve">2000</t>
  </si>
  <si>
    <t xml:space="preserve">2001 Profit</t>
  </si>
  <si>
    <t xml:space="preserve">2001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</si>
</sst>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[RED]\(#,##0\)"/>
    <numFmt numFmtId="166" formatCode="\$#,##0.000_);[RED]&quot;($&quot;#,##0.000\)"/>
    <numFmt numFmtId="167" formatCode="[$-409]mmm\-yy"/>
    <numFmt numFmtId="168" formatCode="[$-409]m/d/yyyy"/>
    <numFmt numFmtId="169" formatCode="\$#,##0_);[RED]&quot;($&quot;#,##0\)"/>
    <numFmt numFmtId="170" formatCode="mm/dd/yy"/>
    <numFmt numFmtId="171" formatCode="\$#,##0.0000_);[RED]&quot;($&quot;#,##0.0000\)"/>
    <numFmt numFmtId="172" formatCode="#,##0.0000_);[RED]\(#,##0.0000\)"/>
    <numFmt numFmtId="173" formatCode="#,##0.000_);[RED]\(#,##0.000\)"/>
    <numFmt numFmtId="174" formatCode="\$#,##0.00000_);[RED]&quot;($&quot;#,##0.00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A6CAF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" width="11.7"/>
    <col collapsed="false" customWidth="true" hidden="false" outlineLevel="0" max="4" min="4" style="2" width="10.71"/>
    <col collapsed="false" customWidth="true" hidden="false" outlineLevel="0" max="6" min="6" style="2" width="11.7"/>
    <col collapsed="false" customWidth="false" hidden="false" outlineLevel="0" max="8" min="8" style="3" width="12.7"/>
    <col collapsed="false" customWidth="true" hidden="true" outlineLevel="0" max="9" min="9" style="4" width="9.7"/>
    <col collapsed="false" customWidth="true" hidden="true" outlineLevel="0" max="10" min="10" style="4" width="11.7"/>
    <col collapsed="false" customWidth="true" hidden="true" outlineLevel="0" max="12" min="11" style="0" width="10.71"/>
    <col collapsed="false" customWidth="true" hidden="true" outlineLevel="0" max="13" min="13" style="0" width="8.7"/>
    <col collapsed="false" customWidth="true" hidden="true" outlineLevel="0" max="14" min="14" style="0" width="10.71"/>
    <col collapsed="false" customWidth="true" hidden="true" outlineLevel="0" max="15" min="15" style="0" width="8.7"/>
    <col collapsed="false" customWidth="true" hidden="true" outlineLevel="0" max="17" min="16" style="0" width="11.7"/>
    <col collapsed="false" customWidth="false" hidden="true" outlineLevel="0" max="18" min="18" style="0" width="12.7"/>
    <col collapsed="false" customWidth="true" hidden="true" outlineLevel="0" max="19" min="19" style="0" width="12.28"/>
    <col collapsed="false" customWidth="false" hidden="true" outlineLevel="0" max="27" min="20" style="0" width="12.7"/>
  </cols>
  <sheetData>
    <row r="1" customFormat="false" ht="20.25" hidden="false" customHeight="false" outlineLevel="0" collapsed="false">
      <c r="A1" s="5" t="s">
        <v>0</v>
      </c>
      <c r="B1" s="6"/>
      <c r="C1" s="5"/>
      <c r="D1" s="7"/>
      <c r="E1" s="5"/>
      <c r="F1" s="7"/>
      <c r="G1" s="5"/>
      <c r="H1" s="8"/>
      <c r="I1" s="9"/>
      <c r="J1" s="9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10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3.5" hidden="false" customHeight="false" outlineLevel="0" collapsed="false">
      <c r="A2" s="11"/>
      <c r="B2" s="12"/>
      <c r="C2" s="11"/>
      <c r="D2" s="13"/>
      <c r="E2" s="11"/>
      <c r="F2" s="13"/>
      <c r="G2" s="11"/>
      <c r="H2" s="14"/>
      <c r="I2" s="15"/>
      <c r="J2" s="15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6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3.5" hidden="false" customHeight="false" outlineLevel="0" collapsed="false">
      <c r="A3" s="11"/>
      <c r="B3" s="12"/>
      <c r="C3" s="17" t="s">
        <v>1</v>
      </c>
      <c r="D3" s="17"/>
      <c r="E3" s="17" t="s">
        <v>2</v>
      </c>
      <c r="F3" s="17"/>
      <c r="G3" s="18" t="s">
        <v>3</v>
      </c>
      <c r="H3" s="18" t="s">
        <v>4</v>
      </c>
      <c r="I3" s="15"/>
      <c r="J3" s="15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6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3.5" hidden="false" customHeight="false" outlineLevel="0" collapsed="false">
      <c r="A4" s="19" t="s">
        <v>5</v>
      </c>
      <c r="B4" s="20" t="s">
        <v>6</v>
      </c>
      <c r="C4" s="18" t="s">
        <v>7</v>
      </c>
      <c r="D4" s="21" t="s">
        <v>8</v>
      </c>
      <c r="E4" s="18" t="s">
        <v>7</v>
      </c>
      <c r="F4" s="21" t="s">
        <v>8</v>
      </c>
      <c r="G4" s="22" t="s">
        <v>9</v>
      </c>
      <c r="H4" s="22" t="s">
        <v>10</v>
      </c>
      <c r="I4" s="15"/>
      <c r="J4" s="15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6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3.5" hidden="false" customHeight="false" outlineLevel="0" collapsed="false">
      <c r="A5" s="23" t="s">
        <v>11</v>
      </c>
      <c r="B5" s="24" t="s">
        <v>12</v>
      </c>
      <c r="C5" s="25" t="s">
        <v>13</v>
      </c>
      <c r="D5" s="26" t="s">
        <v>14</v>
      </c>
      <c r="E5" s="25" t="s">
        <v>13</v>
      </c>
      <c r="F5" s="26" t="s">
        <v>14</v>
      </c>
      <c r="G5" s="25" t="s">
        <v>7</v>
      </c>
      <c r="H5" s="25" t="s">
        <v>15</v>
      </c>
      <c r="I5" s="27" t="n">
        <v>36647</v>
      </c>
      <c r="J5" s="27" t="n">
        <v>36678</v>
      </c>
      <c r="K5" s="28" t="n">
        <v>36708</v>
      </c>
      <c r="L5" s="28" t="n">
        <v>36739</v>
      </c>
      <c r="M5" s="28" t="n">
        <v>36770</v>
      </c>
      <c r="N5" s="28" t="n">
        <v>36800</v>
      </c>
      <c r="O5" s="28" t="n">
        <v>36831</v>
      </c>
      <c r="P5" s="28" t="n">
        <v>36861</v>
      </c>
      <c r="Q5" s="28" t="n">
        <v>36892</v>
      </c>
      <c r="R5" s="28" t="n">
        <v>36923</v>
      </c>
      <c r="S5" s="28" t="n">
        <v>36951</v>
      </c>
      <c r="T5" s="28" t="n">
        <v>36982</v>
      </c>
      <c r="U5" s="28" t="n">
        <v>37012</v>
      </c>
      <c r="V5" s="28" t="n">
        <v>37043</v>
      </c>
      <c r="W5" s="28" t="n">
        <v>37073</v>
      </c>
      <c r="X5" s="28" t="n">
        <v>37104</v>
      </c>
      <c r="Y5" s="28" t="n">
        <v>37135</v>
      </c>
      <c r="Z5" s="28" t="n">
        <v>37165</v>
      </c>
      <c r="AA5" s="28" t="n">
        <v>37196</v>
      </c>
      <c r="AB5" s="28" t="n">
        <v>37226</v>
      </c>
      <c r="AC5" s="28" t="n">
        <v>37257</v>
      </c>
      <c r="AD5" s="28" t="n">
        <v>37288</v>
      </c>
      <c r="AE5" s="29" t="s">
        <v>16</v>
      </c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5" hidden="true" customHeight="true" outlineLevel="0" collapsed="false">
      <c r="A6" s="30" t="n">
        <v>36586</v>
      </c>
      <c r="B6" s="31" t="n">
        <v>1582721</v>
      </c>
      <c r="C6" s="32"/>
      <c r="D6" s="33" t="n">
        <v>2.6</v>
      </c>
      <c r="E6" s="34" t="n">
        <v>36613</v>
      </c>
      <c r="F6" s="33" t="n">
        <v>2.7</v>
      </c>
      <c r="G6" s="35" t="n">
        <f aca="false">B6*(F6-D6)</f>
        <v>158272.1</v>
      </c>
      <c r="H6" s="35" t="n">
        <f aca="false">G6</f>
        <v>158272.1</v>
      </c>
      <c r="I6" s="15" t="s">
        <v>17</v>
      </c>
      <c r="J6" s="15"/>
      <c r="K6" s="3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6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5" hidden="true" customHeight="true" outlineLevel="0" collapsed="false">
      <c r="A7" s="37" t="n">
        <v>36739</v>
      </c>
      <c r="B7" s="38" t="n">
        <v>1000000</v>
      </c>
      <c r="C7" s="39" t="n">
        <v>36612</v>
      </c>
      <c r="D7" s="40" t="n">
        <v>2.92</v>
      </c>
      <c r="E7" s="41" t="n">
        <v>36685</v>
      </c>
      <c r="F7" s="40" t="n">
        <v>3.91</v>
      </c>
      <c r="G7" s="42" t="n">
        <f aca="false">B7*(F7-D7)</f>
        <v>990000</v>
      </c>
      <c r="H7" s="42" t="n">
        <f aca="false">H6+G7</f>
        <v>1148272.1</v>
      </c>
      <c r="I7" s="15"/>
      <c r="J7" s="15"/>
      <c r="K7" s="11"/>
      <c r="L7" s="43" t="n">
        <f aca="false">G7</f>
        <v>990000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6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5" hidden="true" customHeight="true" outlineLevel="0" collapsed="false">
      <c r="A8" s="37" t="n">
        <v>36770</v>
      </c>
      <c r="B8" s="38" t="n">
        <v>1000000</v>
      </c>
      <c r="C8" s="39" t="n">
        <v>36612</v>
      </c>
      <c r="D8" s="40" t="n">
        <v>2.92</v>
      </c>
      <c r="E8" s="41" t="n">
        <v>36657</v>
      </c>
      <c r="F8" s="40" t="n">
        <v>3.12</v>
      </c>
      <c r="G8" s="42" t="n">
        <f aca="false">B8*(F8-D8)</f>
        <v>200000</v>
      </c>
      <c r="H8" s="42" t="n">
        <f aca="false">H7+G8</f>
        <v>1348272.1</v>
      </c>
      <c r="I8" s="15"/>
      <c r="J8" s="15"/>
      <c r="K8" s="11"/>
      <c r="L8" s="11"/>
      <c r="M8" s="43" t="n">
        <f aca="false">G8</f>
        <v>200000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6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5" hidden="true" customHeight="true" outlineLevel="0" collapsed="false">
      <c r="A9" s="37" t="n">
        <v>36617</v>
      </c>
      <c r="B9" s="38" t="n">
        <v>750000</v>
      </c>
      <c r="C9" s="39" t="n">
        <v>36613</v>
      </c>
      <c r="D9" s="40" t="n">
        <v>2.935</v>
      </c>
      <c r="E9" s="39" t="n">
        <v>36614</v>
      </c>
      <c r="F9" s="40" t="n">
        <v>2.935</v>
      </c>
      <c r="G9" s="42" t="n">
        <f aca="false">B9*(F9-D9)</f>
        <v>0</v>
      </c>
      <c r="H9" s="42" t="n">
        <f aca="false">H8+G9</f>
        <v>1348272.1</v>
      </c>
      <c r="I9" s="15"/>
      <c r="J9" s="15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6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</row>
    <row r="10" customFormat="false" ht="15" hidden="true" customHeight="true" outlineLevel="0" collapsed="false">
      <c r="A10" s="37" t="n">
        <v>36647</v>
      </c>
      <c r="B10" s="38" t="n">
        <v>750000</v>
      </c>
      <c r="C10" s="39" t="n">
        <v>36614</v>
      </c>
      <c r="D10" s="40" t="n">
        <v>2.92</v>
      </c>
      <c r="E10" s="39" t="n">
        <v>36614</v>
      </c>
      <c r="F10" s="40" t="n">
        <v>2.95</v>
      </c>
      <c r="G10" s="42" t="n">
        <f aca="false">B10*(F10-D10)</f>
        <v>22500.0000000002</v>
      </c>
      <c r="H10" s="42" t="n">
        <f aca="false">H9+G10</f>
        <v>1370772.1</v>
      </c>
      <c r="I10" s="44" t="n">
        <f aca="false">G10</f>
        <v>22500.0000000002</v>
      </c>
      <c r="J10" s="15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6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5" hidden="true" customHeight="true" outlineLevel="0" collapsed="false">
      <c r="A11" s="37" t="n">
        <v>36647</v>
      </c>
      <c r="B11" s="38" t="n">
        <v>750000</v>
      </c>
      <c r="C11" s="39" t="n">
        <v>36619</v>
      </c>
      <c r="D11" s="40" t="n">
        <v>2.895</v>
      </c>
      <c r="E11" s="45" t="n">
        <v>36614</v>
      </c>
      <c r="F11" s="40" t="n">
        <v>2.95</v>
      </c>
      <c r="G11" s="42" t="n">
        <f aca="false">B11*(F11-D11)</f>
        <v>41250.0000000001</v>
      </c>
      <c r="H11" s="42" t="n">
        <f aca="false">H10+G11</f>
        <v>1412022.1</v>
      </c>
      <c r="I11" s="44" t="n">
        <f aca="false">G11</f>
        <v>41250.0000000001</v>
      </c>
      <c r="J11" s="15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6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5" hidden="true" customHeight="true" outlineLevel="0" collapsed="false">
      <c r="A12" s="37" t="n">
        <v>36678</v>
      </c>
      <c r="B12" s="38" t="n">
        <v>750000</v>
      </c>
      <c r="C12" s="39" t="n">
        <v>36614</v>
      </c>
      <c r="D12" s="40" t="n">
        <v>2.935</v>
      </c>
      <c r="E12" s="45" t="n">
        <v>36635</v>
      </c>
      <c r="F12" s="40" t="n">
        <v>3.11</v>
      </c>
      <c r="G12" s="42" t="n">
        <f aca="false">B12*(F12-D12)</f>
        <v>131250</v>
      </c>
      <c r="H12" s="42" t="n">
        <f aca="false">H11+G12</f>
        <v>1543272.1</v>
      </c>
      <c r="I12" s="15"/>
      <c r="J12" s="44" t="n">
        <f aca="false">G12</f>
        <v>131250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6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5" hidden="true" customHeight="true" outlineLevel="0" collapsed="false">
      <c r="A13" s="37" t="n">
        <v>36647</v>
      </c>
      <c r="B13" s="38" t="n">
        <v>750000</v>
      </c>
      <c r="C13" s="39" t="n">
        <v>36619</v>
      </c>
      <c r="D13" s="40" t="n">
        <v>2.895</v>
      </c>
      <c r="E13" s="46" t="n">
        <v>36635</v>
      </c>
      <c r="F13" s="40" t="n">
        <v>3.1</v>
      </c>
      <c r="G13" s="42" t="n">
        <f aca="false">B13*(F13-D13)</f>
        <v>153750</v>
      </c>
      <c r="H13" s="42" t="n">
        <f aca="false">H12+G13</f>
        <v>1697022.1</v>
      </c>
      <c r="I13" s="44" t="n">
        <f aca="false">G13</f>
        <v>153750</v>
      </c>
      <c r="J13" s="15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6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" hidden="true" customHeight="true" outlineLevel="0" collapsed="false">
      <c r="A14" s="37" t="n">
        <v>36708</v>
      </c>
      <c r="B14" s="38" t="n">
        <v>750000</v>
      </c>
      <c r="C14" s="39" t="n">
        <v>36619</v>
      </c>
      <c r="D14" s="40" t="n">
        <v>2.93</v>
      </c>
      <c r="E14" s="45" t="n">
        <v>36657</v>
      </c>
      <c r="F14" s="40" t="n">
        <v>3.114</v>
      </c>
      <c r="G14" s="42" t="n">
        <f aca="false">B14*(F14-D14)</f>
        <v>138000</v>
      </c>
      <c r="H14" s="42" t="n">
        <f aca="false">H13+G14</f>
        <v>1835022.1</v>
      </c>
      <c r="I14" s="15"/>
      <c r="J14" s="15"/>
      <c r="K14" s="43" t="n">
        <f aca="false">G14</f>
        <v>138000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6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5" hidden="true" customHeight="true" outlineLevel="0" collapsed="false">
      <c r="A15" s="37" t="n">
        <v>36800</v>
      </c>
      <c r="B15" s="38" t="n">
        <v>750000</v>
      </c>
      <c r="C15" s="39" t="n">
        <v>36619</v>
      </c>
      <c r="D15" s="40" t="n">
        <v>2.955</v>
      </c>
      <c r="E15" s="46" t="n">
        <v>36620</v>
      </c>
      <c r="F15" s="40" t="n">
        <v>2.95</v>
      </c>
      <c r="G15" s="42" t="n">
        <f aca="false">B15*(F15-D15)</f>
        <v>-3749.99999999992</v>
      </c>
      <c r="H15" s="42" t="n">
        <f aca="false">H14+G15</f>
        <v>1831272.1</v>
      </c>
      <c r="I15" s="15"/>
      <c r="J15" s="15"/>
      <c r="K15" s="11"/>
      <c r="L15" s="11"/>
      <c r="M15" s="11"/>
      <c r="N15" s="43" t="n">
        <f aca="false">G15</f>
        <v>-3749.99999999992</v>
      </c>
      <c r="O15" s="43"/>
      <c r="P15" s="43"/>
      <c r="Q15" s="43"/>
      <c r="R15" s="43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6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5" hidden="true" customHeight="true" outlineLevel="0" collapsed="false">
      <c r="A16" s="37" t="n">
        <v>36647</v>
      </c>
      <c r="B16" s="38" t="n">
        <v>2000000</v>
      </c>
      <c r="C16" s="39" t="n">
        <v>36620</v>
      </c>
      <c r="D16" s="40" t="n">
        <v>2.84</v>
      </c>
      <c r="E16" s="39" t="n">
        <v>36620</v>
      </c>
      <c r="F16" s="40" t="n">
        <v>2.915</v>
      </c>
      <c r="G16" s="42" t="n">
        <f aca="false">B16*(F16-D16)</f>
        <v>150000</v>
      </c>
      <c r="H16" s="42" t="n">
        <f aca="false">H15+G16</f>
        <v>1981272.1</v>
      </c>
      <c r="I16" s="44" t="n">
        <f aca="false">G16</f>
        <v>150000</v>
      </c>
      <c r="J16" s="15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6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5" hidden="true" customHeight="true" outlineLevel="0" collapsed="false">
      <c r="A17" s="37" t="n">
        <v>36800</v>
      </c>
      <c r="B17" s="38" t="n">
        <v>1000000</v>
      </c>
      <c r="C17" s="39" t="n">
        <v>36620</v>
      </c>
      <c r="D17" s="40" t="n">
        <v>2.9</v>
      </c>
      <c r="E17" s="39" t="n">
        <v>36620</v>
      </c>
      <c r="F17" s="40" t="n">
        <v>2.95</v>
      </c>
      <c r="G17" s="42" t="n">
        <f aca="false">B17*(F17-D17)</f>
        <v>50000.0000000003</v>
      </c>
      <c r="H17" s="42" t="n">
        <f aca="false">H16+G17</f>
        <v>2031272.1</v>
      </c>
      <c r="I17" s="15"/>
      <c r="J17" s="15"/>
      <c r="K17" s="11"/>
      <c r="L17" s="11"/>
      <c r="M17" s="11"/>
      <c r="N17" s="43" t="n">
        <f aca="false">G17</f>
        <v>50000.0000000003</v>
      </c>
      <c r="O17" s="43"/>
      <c r="P17" s="43"/>
      <c r="Q17" s="43"/>
      <c r="R17" s="43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6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15" hidden="true" customHeight="true" outlineLevel="0" collapsed="false">
      <c r="A18" s="37" t="n">
        <v>36800</v>
      </c>
      <c r="B18" s="38" t="n">
        <v>250000</v>
      </c>
      <c r="C18" s="46" t="n">
        <v>36622</v>
      </c>
      <c r="D18" s="40" t="n">
        <v>2.97</v>
      </c>
      <c r="E18" s="39" t="n">
        <v>36620</v>
      </c>
      <c r="F18" s="40" t="n">
        <v>2.95</v>
      </c>
      <c r="G18" s="42" t="n">
        <f aca="false">B18*(F18-D18)</f>
        <v>-5000.00000000001</v>
      </c>
      <c r="H18" s="42" t="n">
        <f aca="false">H17+G18</f>
        <v>2026272.1</v>
      </c>
      <c r="I18" s="15"/>
      <c r="J18" s="15"/>
      <c r="K18" s="11"/>
      <c r="L18" s="11"/>
      <c r="M18" s="11"/>
      <c r="N18" s="43" t="n">
        <f aca="false">G18</f>
        <v>-5000.00000000001</v>
      </c>
      <c r="O18" s="43"/>
      <c r="P18" s="43"/>
      <c r="Q18" s="43"/>
      <c r="R18" s="43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6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" hidden="true" customHeight="true" outlineLevel="0" collapsed="false">
      <c r="A19" s="37" t="n">
        <v>36800</v>
      </c>
      <c r="B19" s="38" t="n">
        <v>750000</v>
      </c>
      <c r="C19" s="39" t="n">
        <v>36622</v>
      </c>
      <c r="D19" s="40" t="n">
        <v>2.97</v>
      </c>
      <c r="E19" s="41" t="n">
        <v>36657</v>
      </c>
      <c r="F19" s="40" t="n">
        <v>3.131</v>
      </c>
      <c r="G19" s="42" t="n">
        <f aca="false">B19*(F19-D19)</f>
        <v>120750</v>
      </c>
      <c r="H19" s="42" t="n">
        <f aca="false">H18+G19</f>
        <v>2147022.1</v>
      </c>
      <c r="I19" s="15"/>
      <c r="J19" s="15"/>
      <c r="K19" s="11"/>
      <c r="L19" s="11"/>
      <c r="M19" s="11"/>
      <c r="N19" s="43" t="n">
        <f aca="false">G19</f>
        <v>120750</v>
      </c>
      <c r="O19" s="43"/>
      <c r="P19" s="43"/>
      <c r="Q19" s="43"/>
      <c r="R19" s="43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6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</row>
    <row r="20" customFormat="false" ht="15" hidden="true" customHeight="true" outlineLevel="0" collapsed="false">
      <c r="A20" s="37" t="n">
        <v>36647</v>
      </c>
      <c r="B20" s="38" t="n">
        <v>3000000</v>
      </c>
      <c r="C20" s="39" t="n">
        <v>36623</v>
      </c>
      <c r="D20" s="40" t="n">
        <v>2.955</v>
      </c>
      <c r="E20" s="46" t="n">
        <v>36635</v>
      </c>
      <c r="F20" s="40" t="n">
        <v>3.1</v>
      </c>
      <c r="G20" s="42" t="n">
        <f aca="false">B20*(F20-D20)</f>
        <v>435000</v>
      </c>
      <c r="H20" s="42" t="n">
        <f aca="false">H19+G20</f>
        <v>2582022.1</v>
      </c>
      <c r="I20" s="44" t="n">
        <f aca="false">G20</f>
        <v>435000</v>
      </c>
      <c r="J20" s="15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6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</row>
    <row r="21" customFormat="false" ht="15" hidden="true" customHeight="true" outlineLevel="0" collapsed="false">
      <c r="A21" s="37" t="n">
        <v>36678</v>
      </c>
      <c r="B21" s="38" t="n">
        <v>1000000</v>
      </c>
      <c r="C21" s="39" t="n">
        <v>36641</v>
      </c>
      <c r="D21" s="40" t="n">
        <v>3.11</v>
      </c>
      <c r="E21" s="45" t="n">
        <v>36651</v>
      </c>
      <c r="F21" s="40" t="n">
        <v>3.075</v>
      </c>
      <c r="G21" s="42" t="n">
        <f aca="false">B21*(F21-D21)</f>
        <v>-34999.9999999997</v>
      </c>
      <c r="H21" s="42" t="n">
        <f aca="false">H20+G21</f>
        <v>2547022.1</v>
      </c>
      <c r="I21" s="15"/>
      <c r="J21" s="44" t="n">
        <f aca="false">G21</f>
        <v>-34999.9999999997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6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5" hidden="true" customHeight="true" outlineLevel="0" collapsed="false">
      <c r="A22" s="37" t="n">
        <v>36647</v>
      </c>
      <c r="B22" s="38" t="n">
        <v>750000</v>
      </c>
      <c r="C22" s="39" t="n">
        <v>36641</v>
      </c>
      <c r="D22" s="40" t="n">
        <v>3.105</v>
      </c>
      <c r="E22" s="39" t="n">
        <v>36642</v>
      </c>
      <c r="F22" s="40" t="n">
        <v>3.089</v>
      </c>
      <c r="G22" s="42" t="n">
        <f aca="false">B22*(F22-D22)</f>
        <v>-12000</v>
      </c>
      <c r="H22" s="42" t="n">
        <f aca="false">H21+G22</f>
        <v>2535022.1</v>
      </c>
      <c r="I22" s="44" t="n">
        <f aca="false">G22</f>
        <v>-12000</v>
      </c>
      <c r="J22" s="15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6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" hidden="true" customHeight="true" outlineLevel="0" collapsed="false">
      <c r="A23" s="37" t="n">
        <v>36708</v>
      </c>
      <c r="B23" s="38" t="n">
        <v>1250000</v>
      </c>
      <c r="C23" s="39" t="n">
        <v>36642</v>
      </c>
      <c r="D23" s="40" t="n">
        <v>3.11</v>
      </c>
      <c r="E23" s="45" t="n">
        <v>36657</v>
      </c>
      <c r="F23" s="40" t="n">
        <v>3.114</v>
      </c>
      <c r="G23" s="42" t="n">
        <f aca="false">B23*(F23-D23)</f>
        <v>5000.00000000001</v>
      </c>
      <c r="H23" s="42" t="n">
        <f aca="false">H22+G23</f>
        <v>2540022.1</v>
      </c>
      <c r="I23" s="15"/>
      <c r="J23" s="15"/>
      <c r="K23" s="43" t="n">
        <f aca="false">G23</f>
        <v>5000.00000000001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6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</row>
    <row r="24" customFormat="false" ht="15" hidden="true" customHeight="true" outlineLevel="0" collapsed="false">
      <c r="A24" s="37" t="n">
        <v>36739</v>
      </c>
      <c r="B24" s="38" t="n">
        <v>1000000</v>
      </c>
      <c r="C24" s="39" t="n">
        <v>36642</v>
      </c>
      <c r="D24" s="40" t="n">
        <v>3.11</v>
      </c>
      <c r="E24" s="45" t="n">
        <v>36685</v>
      </c>
      <c r="F24" s="40" t="n">
        <v>3.91</v>
      </c>
      <c r="G24" s="42" t="n">
        <f aca="false">B24*(F24-D24)</f>
        <v>800000</v>
      </c>
      <c r="H24" s="42" t="n">
        <f aca="false">H23+G24</f>
        <v>3340022.1</v>
      </c>
      <c r="I24" s="15"/>
      <c r="J24" s="15"/>
      <c r="K24" s="11"/>
      <c r="L24" s="43" t="n">
        <f aca="false">G24</f>
        <v>800000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6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customFormat="false" ht="15" hidden="true" customHeight="true" outlineLevel="0" collapsed="false">
      <c r="A25" s="37" t="n">
        <v>36770</v>
      </c>
      <c r="B25" s="38" t="n">
        <v>750000</v>
      </c>
      <c r="C25" s="39" t="n">
        <v>36642</v>
      </c>
      <c r="D25" s="40" t="n">
        <v>3.12</v>
      </c>
      <c r="E25" s="45" t="n">
        <v>36647</v>
      </c>
      <c r="F25" s="40" t="n">
        <v>3.225</v>
      </c>
      <c r="G25" s="42" t="n">
        <f aca="false">B25*(F25-D25)</f>
        <v>78750</v>
      </c>
      <c r="H25" s="42" t="n">
        <f aca="false">H24+G25</f>
        <v>3418772.1</v>
      </c>
      <c r="I25" s="15"/>
      <c r="J25" s="15"/>
      <c r="K25" s="11"/>
      <c r="L25" s="11"/>
      <c r="M25" s="43" t="n">
        <f aca="false">G25</f>
        <v>78750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6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</row>
    <row r="26" customFormat="false" ht="15" hidden="true" customHeight="true" outlineLevel="0" collapsed="false">
      <c r="A26" s="37" t="n">
        <v>36678</v>
      </c>
      <c r="B26" s="38" t="n">
        <v>750000</v>
      </c>
      <c r="C26" s="39" t="n">
        <v>36647</v>
      </c>
      <c r="D26" s="40" t="n">
        <v>3.175</v>
      </c>
      <c r="E26" s="45" t="n">
        <v>36651</v>
      </c>
      <c r="F26" s="40" t="n">
        <v>3.075</v>
      </c>
      <c r="G26" s="42" t="n">
        <f aca="false">B26*(F26-D26)</f>
        <v>-74999.9999999997</v>
      </c>
      <c r="H26" s="42" t="n">
        <f aca="false">H25+G26</f>
        <v>3343772.1</v>
      </c>
      <c r="I26" s="15"/>
      <c r="J26" s="44" t="n">
        <f aca="false">G26</f>
        <v>-74999.9999999997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6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" hidden="true" customHeight="true" outlineLevel="0" collapsed="false">
      <c r="A27" s="37" t="n">
        <v>36708</v>
      </c>
      <c r="B27" s="38" t="n">
        <v>500000</v>
      </c>
      <c r="C27" s="39" t="n">
        <v>36647</v>
      </c>
      <c r="D27" s="40" t="n">
        <v>3.21</v>
      </c>
      <c r="E27" s="45" t="n">
        <v>36657</v>
      </c>
      <c r="F27" s="40" t="n">
        <v>3.114</v>
      </c>
      <c r="G27" s="42" t="n">
        <f aca="false">B27*(F27-D27)</f>
        <v>-48000</v>
      </c>
      <c r="H27" s="42" t="n">
        <f aca="false">H26+G27</f>
        <v>3295772.1</v>
      </c>
      <c r="I27" s="15"/>
      <c r="J27" s="15"/>
      <c r="K27" s="43" t="n">
        <f aca="false">G27</f>
        <v>-48000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6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5" hidden="true" customHeight="true" outlineLevel="0" collapsed="false">
      <c r="A28" s="37" t="n">
        <v>36617</v>
      </c>
      <c r="B28" s="38" t="n">
        <v>788334</v>
      </c>
      <c r="C28" s="39" t="n">
        <v>36647</v>
      </c>
      <c r="D28" s="40" t="n">
        <v>2.9</v>
      </c>
      <c r="E28" s="39" t="n">
        <v>36647</v>
      </c>
      <c r="F28" s="40" t="n">
        <v>3.08</v>
      </c>
      <c r="G28" s="42" t="n">
        <f aca="false">B28*(F28-D28)</f>
        <v>141900.12</v>
      </c>
      <c r="H28" s="42" t="n">
        <f aca="false">H27+G28</f>
        <v>3437672.22</v>
      </c>
      <c r="I28" s="15" t="s">
        <v>17</v>
      </c>
      <c r="J28" s="15"/>
      <c r="K28" s="36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6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</row>
    <row r="29" customFormat="false" ht="15" hidden="true" customHeight="true" outlineLevel="0" collapsed="false">
      <c r="A29" s="37" t="n">
        <v>36678</v>
      </c>
      <c r="B29" s="38" t="n">
        <v>250000</v>
      </c>
      <c r="C29" s="45" t="n">
        <v>36657</v>
      </c>
      <c r="D29" s="40" t="n">
        <v>3.082</v>
      </c>
      <c r="E29" s="39" t="n">
        <v>36651</v>
      </c>
      <c r="F29" s="40" t="n">
        <v>3.075</v>
      </c>
      <c r="G29" s="42" t="n">
        <f aca="false">B29*(F29-D29)</f>
        <v>-1749.99999999992</v>
      </c>
      <c r="H29" s="42" t="n">
        <f aca="false">H28+G29</f>
        <v>3435922.22</v>
      </c>
      <c r="I29" s="15"/>
      <c r="J29" s="44" t="n">
        <f aca="false">G29</f>
        <v>-1749.99999999992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6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</row>
    <row r="30" customFormat="false" ht="15" hidden="true" customHeight="true" outlineLevel="0" collapsed="false">
      <c r="A30" s="37" t="n">
        <v>36678</v>
      </c>
      <c r="B30" s="38" t="n">
        <v>2000000</v>
      </c>
      <c r="C30" s="45" t="n">
        <v>36657</v>
      </c>
      <c r="D30" s="40" t="n">
        <v>3.082</v>
      </c>
      <c r="E30" s="39" t="n">
        <v>36654</v>
      </c>
      <c r="F30" s="40" t="n">
        <v>3.105</v>
      </c>
      <c r="G30" s="42" t="n">
        <f aca="false">B30*(F30-D30)</f>
        <v>46000.0000000003</v>
      </c>
      <c r="H30" s="42" t="n">
        <f aca="false">H29+G30</f>
        <v>3481922.22</v>
      </c>
      <c r="I30" s="15"/>
      <c r="J30" s="44" t="n">
        <f aca="false">G30</f>
        <v>46000.0000000003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6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" hidden="true" customHeight="true" outlineLevel="0" collapsed="false">
      <c r="A31" s="37" t="n">
        <v>36678</v>
      </c>
      <c r="B31" s="38" t="n">
        <v>2000000</v>
      </c>
      <c r="C31" s="45" t="n">
        <v>36657</v>
      </c>
      <c r="D31" s="40" t="n">
        <v>3.082</v>
      </c>
      <c r="E31" s="39" t="n">
        <v>36654</v>
      </c>
      <c r="F31" s="40" t="n">
        <v>3.125</v>
      </c>
      <c r="G31" s="42" t="n">
        <f aca="false">B31*(F31-D31)</f>
        <v>86000.0000000003</v>
      </c>
      <c r="H31" s="42" t="n">
        <f aca="false">H30+G31</f>
        <v>3567922.22</v>
      </c>
      <c r="I31" s="15"/>
      <c r="J31" s="44" t="n">
        <f aca="false">G31</f>
        <v>86000.0000000003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6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</row>
    <row r="32" customFormat="false" ht="15" hidden="true" customHeight="true" outlineLevel="0" collapsed="false">
      <c r="A32" s="37" t="n">
        <v>36678</v>
      </c>
      <c r="B32" s="38" t="n">
        <v>500000</v>
      </c>
      <c r="C32" s="45" t="n">
        <v>36657</v>
      </c>
      <c r="D32" s="40" t="n">
        <v>3.34</v>
      </c>
      <c r="E32" s="39" t="n">
        <v>36654</v>
      </c>
      <c r="F32" s="40" t="n">
        <v>3.125</v>
      </c>
      <c r="G32" s="42" t="n">
        <f aca="false">B32*(F32-D32)</f>
        <v>-107500</v>
      </c>
      <c r="H32" s="42" t="n">
        <f aca="false">H31+G32</f>
        <v>3460422.22</v>
      </c>
      <c r="I32" s="15"/>
      <c r="J32" s="44" t="n">
        <f aca="false">G32</f>
        <v>-107500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6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</row>
    <row r="33" customFormat="false" ht="15" hidden="true" customHeight="true" outlineLevel="0" collapsed="false">
      <c r="A33" s="37" t="n">
        <v>36861</v>
      </c>
      <c r="B33" s="38" t="n">
        <v>750000</v>
      </c>
      <c r="C33" s="45" t="n">
        <v>36657</v>
      </c>
      <c r="D33" s="40" t="n">
        <v>3.54</v>
      </c>
      <c r="E33" s="39" t="n">
        <v>36654</v>
      </c>
      <c r="F33" s="40" t="n">
        <v>3.34</v>
      </c>
      <c r="G33" s="42" t="n">
        <f aca="false">B33*(F33-D33)</f>
        <v>-150000</v>
      </c>
      <c r="H33" s="42" t="n">
        <f aca="false">H32+G33</f>
        <v>3310422.22</v>
      </c>
      <c r="I33" s="15"/>
      <c r="J33" s="15"/>
      <c r="K33" s="11"/>
      <c r="L33" s="11"/>
      <c r="M33" s="11"/>
      <c r="N33" s="11"/>
      <c r="O33" s="11"/>
      <c r="P33" s="43" t="n">
        <f aca="false">G33</f>
        <v>-150000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6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</row>
    <row r="34" customFormat="false" ht="15" hidden="true" customHeight="true" outlineLevel="0" collapsed="false">
      <c r="A34" s="37" t="n">
        <v>36526</v>
      </c>
      <c r="B34" s="38" t="n">
        <v>750000</v>
      </c>
      <c r="C34" s="45" t="n">
        <v>36657</v>
      </c>
      <c r="D34" s="40" t="n">
        <v>3.56</v>
      </c>
      <c r="E34" s="39" t="n">
        <v>36654</v>
      </c>
      <c r="F34" s="40" t="n">
        <v>3.35</v>
      </c>
      <c r="G34" s="42" t="n">
        <f aca="false">B34*(F34-D34)</f>
        <v>-157500</v>
      </c>
      <c r="H34" s="42" t="n">
        <f aca="false">H33+G34</f>
        <v>3152922.22</v>
      </c>
      <c r="I34" s="15"/>
      <c r="J34" s="15"/>
      <c r="K34" s="11"/>
      <c r="L34" s="11"/>
      <c r="M34" s="11"/>
      <c r="N34" s="11"/>
      <c r="O34" s="11"/>
      <c r="P34" s="11"/>
      <c r="Q34" s="43" t="n">
        <f aca="false">G34</f>
        <v>-157500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6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" hidden="true" customHeight="true" outlineLevel="0" collapsed="false">
      <c r="A35" s="37" t="n">
        <v>36678</v>
      </c>
      <c r="B35" s="38" t="n">
        <v>2000000</v>
      </c>
      <c r="C35" s="39" t="n">
        <v>36657</v>
      </c>
      <c r="D35" s="40" t="n">
        <v>3.34</v>
      </c>
      <c r="E35" s="39" t="n">
        <v>36657</v>
      </c>
      <c r="F35" s="40" t="n">
        <v>3.37</v>
      </c>
      <c r="G35" s="42" t="n">
        <f aca="false">B35*(F35-D35)</f>
        <v>60000.0000000005</v>
      </c>
      <c r="H35" s="42" t="n">
        <f aca="false">H34+G35</f>
        <v>3212922.22</v>
      </c>
      <c r="I35" s="15"/>
      <c r="J35" s="44" t="n">
        <f aca="false">G35</f>
        <v>60000.0000000005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6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15" hidden="true" customHeight="true" outlineLevel="0" collapsed="false">
      <c r="A36" s="37" t="n">
        <v>36708</v>
      </c>
      <c r="B36" s="38" t="n">
        <v>1000000</v>
      </c>
      <c r="C36" s="39" t="n">
        <v>36657</v>
      </c>
      <c r="D36" s="40" t="n">
        <v>3.35</v>
      </c>
      <c r="E36" s="45" t="n">
        <v>36671</v>
      </c>
      <c r="F36" s="40" t="n">
        <v>4.2</v>
      </c>
      <c r="G36" s="42" t="n">
        <f aca="false">B36*(F36-D36)</f>
        <v>850000</v>
      </c>
      <c r="H36" s="42" t="n">
        <f aca="false">H35+G36</f>
        <v>4062922.22</v>
      </c>
      <c r="I36" s="15"/>
      <c r="J36" s="15"/>
      <c r="K36" s="43" t="n">
        <f aca="false">G36</f>
        <v>850000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6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</row>
    <row r="37" customFormat="false" ht="15" hidden="true" customHeight="true" outlineLevel="0" collapsed="false">
      <c r="A37" s="37" t="n">
        <v>36770</v>
      </c>
      <c r="B37" s="38" t="n">
        <v>1000000</v>
      </c>
      <c r="C37" s="39" t="n">
        <v>36657</v>
      </c>
      <c r="D37" s="40" t="n">
        <v>3.36</v>
      </c>
      <c r="E37" s="45" t="n">
        <v>36685</v>
      </c>
      <c r="F37" s="40" t="n">
        <v>3.94</v>
      </c>
      <c r="G37" s="42" t="n">
        <f aca="false">B37*(F37-D37)</f>
        <v>580000</v>
      </c>
      <c r="H37" s="42" t="n">
        <f aca="false">H36+G37</f>
        <v>4642922.22</v>
      </c>
      <c r="I37" s="15"/>
      <c r="J37" s="15"/>
      <c r="K37" s="11"/>
      <c r="L37" s="11"/>
      <c r="M37" s="43" t="n">
        <f aca="false">G37</f>
        <v>580000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6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15" hidden="true" customHeight="true" outlineLevel="0" collapsed="false">
      <c r="A38" s="37" t="n">
        <v>36800</v>
      </c>
      <c r="B38" s="38" t="n">
        <v>1000000</v>
      </c>
      <c r="C38" s="39" t="n">
        <v>36657</v>
      </c>
      <c r="D38" s="40" t="n">
        <v>3.38</v>
      </c>
      <c r="E38" s="45" t="n">
        <v>36684</v>
      </c>
      <c r="F38" s="40" t="n">
        <v>3.98</v>
      </c>
      <c r="G38" s="42" t="n">
        <f aca="false">B38*(F38-D38)</f>
        <v>600000</v>
      </c>
      <c r="H38" s="42" t="n">
        <f aca="false">H37+G38</f>
        <v>5242922.22</v>
      </c>
      <c r="I38" s="15"/>
      <c r="J38" s="15"/>
      <c r="K38" s="11"/>
      <c r="L38" s="11"/>
      <c r="M38" s="11"/>
      <c r="N38" s="43" t="n">
        <f aca="false">G38</f>
        <v>600000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6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" hidden="true" customHeight="true" outlineLevel="0" collapsed="false">
      <c r="A39" s="37" t="n">
        <v>36708</v>
      </c>
      <c r="B39" s="38" t="n">
        <v>1000000</v>
      </c>
      <c r="C39" s="39" t="n">
        <v>36662</v>
      </c>
      <c r="D39" s="40" t="n">
        <v>3.46</v>
      </c>
      <c r="E39" s="45" t="n">
        <v>36671</v>
      </c>
      <c r="F39" s="40" t="n">
        <v>4.2</v>
      </c>
      <c r="G39" s="42" t="n">
        <f aca="false">B39*(F39-D39)</f>
        <v>740000</v>
      </c>
      <c r="H39" s="42" t="n">
        <f aca="false">H38+G39</f>
        <v>5982922.22</v>
      </c>
      <c r="I39" s="15"/>
      <c r="J39" s="15"/>
      <c r="K39" s="43" t="n">
        <f aca="false">G39</f>
        <v>740000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6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</row>
    <row r="40" customFormat="false" ht="15" hidden="true" customHeight="true" outlineLevel="0" collapsed="false">
      <c r="A40" s="37" t="n">
        <v>36770</v>
      </c>
      <c r="B40" s="38" t="n">
        <v>1000000</v>
      </c>
      <c r="C40" s="39" t="n">
        <v>36662</v>
      </c>
      <c r="D40" s="40" t="n">
        <v>3.485</v>
      </c>
      <c r="E40" s="45" t="n">
        <v>36685</v>
      </c>
      <c r="F40" s="40" t="n">
        <v>3.94</v>
      </c>
      <c r="G40" s="42" t="n">
        <f aca="false">B40*(F40-D40)</f>
        <v>455000</v>
      </c>
      <c r="H40" s="42" t="n">
        <f aca="false">H39+G40</f>
        <v>6437922.22</v>
      </c>
      <c r="I40" s="15"/>
      <c r="J40" s="15"/>
      <c r="K40" s="11"/>
      <c r="L40" s="11"/>
      <c r="M40" s="43" t="n">
        <f aca="false">G40</f>
        <v>455000</v>
      </c>
      <c r="N40" s="11"/>
      <c r="O40" s="11"/>
      <c r="P40" s="11"/>
      <c r="Q40" s="11"/>
      <c r="R40" s="11"/>
      <c r="S40" s="47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6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</row>
    <row r="41" customFormat="false" ht="15" hidden="true" customHeight="true" outlineLevel="0" collapsed="false">
      <c r="A41" s="37" t="n">
        <v>36800</v>
      </c>
      <c r="B41" s="38" t="n">
        <v>200000</v>
      </c>
      <c r="C41" s="39" t="n">
        <v>36662</v>
      </c>
      <c r="D41" s="40" t="n">
        <v>3.505</v>
      </c>
      <c r="E41" s="45" t="n">
        <v>36685</v>
      </c>
      <c r="F41" s="40" t="n">
        <v>3.935</v>
      </c>
      <c r="G41" s="42" t="n">
        <f aca="false">B41*(F41-D41)</f>
        <v>86000</v>
      </c>
      <c r="H41" s="42" t="n">
        <f aca="false">H40+G41</f>
        <v>6523922.22</v>
      </c>
      <c r="I41" s="15"/>
      <c r="J41" s="15"/>
      <c r="K41" s="11"/>
      <c r="L41" s="11"/>
      <c r="M41" s="11"/>
      <c r="N41" s="43" t="n">
        <f aca="false">G41</f>
        <v>86000</v>
      </c>
      <c r="O41" s="11"/>
      <c r="P41" s="11"/>
      <c r="Q41" s="11"/>
      <c r="R41" s="11"/>
      <c r="S41" s="47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6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</row>
    <row r="42" customFormat="false" ht="15" hidden="true" customHeight="true" outlineLevel="0" collapsed="false">
      <c r="A42" s="37" t="n">
        <v>36800</v>
      </c>
      <c r="B42" s="38" t="n">
        <v>800000</v>
      </c>
      <c r="C42" s="39" t="n">
        <v>36662</v>
      </c>
      <c r="D42" s="40" t="n">
        <v>3.505</v>
      </c>
      <c r="E42" s="45" t="n">
        <v>36684</v>
      </c>
      <c r="F42" s="40" t="n">
        <v>3.98</v>
      </c>
      <c r="G42" s="42" t="n">
        <f aca="false">B42*(F42-D42)</f>
        <v>380000</v>
      </c>
      <c r="H42" s="42" t="n">
        <f aca="false">H41+G42</f>
        <v>6903922.22</v>
      </c>
      <c r="I42" s="15"/>
      <c r="J42" s="15"/>
      <c r="K42" s="11"/>
      <c r="L42" s="11"/>
      <c r="M42" s="11"/>
      <c r="N42" s="43" t="n">
        <f aca="false">G42</f>
        <v>380000</v>
      </c>
      <c r="O42" s="11"/>
      <c r="P42" s="11"/>
      <c r="Q42" s="11"/>
      <c r="R42" s="11"/>
      <c r="S42" s="47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6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  <row r="43" customFormat="false" ht="15" hidden="true" customHeight="true" outlineLevel="0" collapsed="false">
      <c r="A43" s="37" t="n">
        <v>36678</v>
      </c>
      <c r="B43" s="38" t="n">
        <v>500000</v>
      </c>
      <c r="C43" s="39" t="n">
        <v>36663</v>
      </c>
      <c r="D43" s="40" t="n">
        <v>3.485</v>
      </c>
      <c r="E43" s="39" t="n">
        <v>36664</v>
      </c>
      <c r="F43" s="40" t="n">
        <v>3.71</v>
      </c>
      <c r="G43" s="42" t="n">
        <f aca="false">B43*(F43-D43)</f>
        <v>112500</v>
      </c>
      <c r="H43" s="42" t="n">
        <f aca="false">H42+G43</f>
        <v>7016422.22</v>
      </c>
      <c r="I43" s="15"/>
      <c r="J43" s="44" t="n">
        <f aca="false">G43</f>
        <v>112500</v>
      </c>
      <c r="K43" s="11"/>
      <c r="L43" s="11"/>
      <c r="M43" s="11"/>
      <c r="N43" s="43"/>
      <c r="O43" s="11"/>
      <c r="P43" s="11"/>
      <c r="Q43" s="11"/>
      <c r="R43" s="11"/>
      <c r="S43" s="47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6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5" hidden="true" customHeight="true" outlineLevel="0" collapsed="false">
      <c r="A44" s="37" t="n">
        <v>36861</v>
      </c>
      <c r="B44" s="38" t="n">
        <v>750000</v>
      </c>
      <c r="C44" s="39" t="n">
        <v>36664</v>
      </c>
      <c r="D44" s="40" t="n">
        <v>3.95</v>
      </c>
      <c r="E44" s="45" t="n">
        <v>36684</v>
      </c>
      <c r="F44" s="40" t="n">
        <v>4.27</v>
      </c>
      <c r="G44" s="42" t="n">
        <f aca="false">B44*(F44-D44)</f>
        <v>240000</v>
      </c>
      <c r="H44" s="42" t="n">
        <f aca="false">H43+G44</f>
        <v>7256422.22</v>
      </c>
      <c r="I44" s="15"/>
      <c r="J44" s="44"/>
      <c r="K44" s="11"/>
      <c r="L44" s="11"/>
      <c r="M44" s="11"/>
      <c r="N44" s="43"/>
      <c r="O44" s="11"/>
      <c r="P44" s="43" t="n">
        <f aca="false">G44</f>
        <v>240000</v>
      </c>
      <c r="Q44" s="11"/>
      <c r="R44" s="11"/>
      <c r="S44" s="47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6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5" hidden="true" customHeight="true" outlineLevel="0" collapsed="false">
      <c r="A45" s="37" t="n">
        <v>36526</v>
      </c>
      <c r="B45" s="38" t="n">
        <v>750000</v>
      </c>
      <c r="C45" s="39" t="n">
        <v>36664</v>
      </c>
      <c r="D45" s="40" t="n">
        <v>3.96</v>
      </c>
      <c r="E45" s="45" t="n">
        <v>36684</v>
      </c>
      <c r="F45" s="40" t="n">
        <v>4.26</v>
      </c>
      <c r="G45" s="42" t="n">
        <f aca="false">B45*(F45-D45)</f>
        <v>225000</v>
      </c>
      <c r="H45" s="42" t="n">
        <f aca="false">H44+G45</f>
        <v>7481422.22</v>
      </c>
      <c r="I45" s="15"/>
      <c r="J45" s="44"/>
      <c r="K45" s="11"/>
      <c r="L45" s="11"/>
      <c r="M45" s="11"/>
      <c r="N45" s="43"/>
      <c r="O45" s="11"/>
      <c r="P45" s="11"/>
      <c r="Q45" s="43" t="n">
        <f aca="false">G45</f>
        <v>225000</v>
      </c>
      <c r="R45" s="11"/>
      <c r="S45" s="47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6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5" hidden="true" customHeight="true" outlineLevel="0" collapsed="false">
      <c r="A46" s="37" t="n">
        <v>36708</v>
      </c>
      <c r="B46" s="38" t="n">
        <v>1400000</v>
      </c>
      <c r="C46" s="39" t="n">
        <v>36668</v>
      </c>
      <c r="D46" s="40" t="n">
        <v>3.78</v>
      </c>
      <c r="E46" s="45" t="n">
        <v>36669</v>
      </c>
      <c r="F46" s="40" t="n">
        <v>3.8</v>
      </c>
      <c r="G46" s="42" t="n">
        <f aca="false">B46*(F46-D46)</f>
        <v>28000</v>
      </c>
      <c r="H46" s="42" t="n">
        <f aca="false">H45+G46</f>
        <v>7509422.22</v>
      </c>
      <c r="I46" s="15"/>
      <c r="J46" s="44"/>
      <c r="K46" s="43" t="n">
        <f aca="false">G46</f>
        <v>28000</v>
      </c>
      <c r="L46" s="11"/>
      <c r="M46" s="11"/>
      <c r="N46" s="43"/>
      <c r="O46" s="11"/>
      <c r="P46" s="11"/>
      <c r="Q46" s="43"/>
      <c r="R46" s="11"/>
      <c r="S46" s="47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6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</row>
    <row r="47" customFormat="false" ht="15" hidden="true" customHeight="true" outlineLevel="0" collapsed="false">
      <c r="A47" s="37" t="n">
        <v>36739</v>
      </c>
      <c r="B47" s="38" t="n">
        <v>1900000</v>
      </c>
      <c r="C47" s="39" t="n">
        <v>36668</v>
      </c>
      <c r="D47" s="40" t="n">
        <v>3.79</v>
      </c>
      <c r="E47" s="45" t="n">
        <v>36669</v>
      </c>
      <c r="F47" s="40" t="n">
        <v>3.805</v>
      </c>
      <c r="G47" s="42" t="n">
        <f aca="false">B47*(F47-D47)</f>
        <v>28500.0000000002</v>
      </c>
      <c r="H47" s="42" t="n">
        <f aca="false">H46+G47</f>
        <v>7537922.22</v>
      </c>
      <c r="I47" s="15"/>
      <c r="J47" s="44"/>
      <c r="K47" s="11"/>
      <c r="L47" s="43" t="n">
        <f aca="false">G47</f>
        <v>28500.0000000002</v>
      </c>
      <c r="M47" s="11"/>
      <c r="N47" s="43"/>
      <c r="O47" s="11"/>
      <c r="P47" s="11"/>
      <c r="Q47" s="43"/>
      <c r="R47" s="11"/>
      <c r="S47" s="47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6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</row>
    <row r="48" customFormat="false" ht="15" hidden="true" customHeight="true" outlineLevel="0" collapsed="false">
      <c r="A48" s="37" t="n">
        <v>36708</v>
      </c>
      <c r="B48" s="38" t="n">
        <v>1300000</v>
      </c>
      <c r="C48" s="39" t="n">
        <v>36672</v>
      </c>
      <c r="D48" s="40" t="n">
        <v>4.28</v>
      </c>
      <c r="E48" s="45" t="n">
        <v>36685</v>
      </c>
      <c r="F48" s="40" t="n">
        <v>3.925</v>
      </c>
      <c r="G48" s="42" t="n">
        <f aca="false">B48*(F48-D48)</f>
        <v>-461500.000000001</v>
      </c>
      <c r="H48" s="42" t="n">
        <f aca="false">H47+G48</f>
        <v>7076422.22</v>
      </c>
      <c r="I48" s="15"/>
      <c r="J48" s="44"/>
      <c r="K48" s="43" t="n">
        <f aca="false">G48</f>
        <v>-461500.000000001</v>
      </c>
      <c r="L48" s="43"/>
      <c r="M48" s="11"/>
      <c r="N48" s="43"/>
      <c r="O48" s="11"/>
      <c r="P48" s="11"/>
      <c r="Q48" s="43"/>
      <c r="R48" s="11"/>
      <c r="S48" s="47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6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</row>
    <row r="49" customFormat="false" ht="15" hidden="true" customHeight="true" outlineLevel="0" collapsed="false">
      <c r="A49" s="37" t="n">
        <v>36739</v>
      </c>
      <c r="B49" s="38" t="n">
        <v>700000</v>
      </c>
      <c r="C49" s="39" t="n">
        <v>36672</v>
      </c>
      <c r="D49" s="40" t="n">
        <v>4.29</v>
      </c>
      <c r="E49" s="45" t="n">
        <v>36685</v>
      </c>
      <c r="F49" s="40" t="n">
        <v>3.91</v>
      </c>
      <c r="G49" s="42" t="n">
        <f aca="false">B49*(F49-D49)</f>
        <v>-266000</v>
      </c>
      <c r="H49" s="42" t="n">
        <f aca="false">H48+G49</f>
        <v>6810422.22</v>
      </c>
      <c r="I49" s="15"/>
      <c r="J49" s="44"/>
      <c r="K49" s="11"/>
      <c r="L49" s="43" t="n">
        <f aca="false">G49</f>
        <v>-266000</v>
      </c>
      <c r="M49" s="11"/>
      <c r="N49" s="43"/>
      <c r="O49" s="11"/>
      <c r="P49" s="11"/>
      <c r="Q49" s="43"/>
      <c r="R49" s="11"/>
      <c r="S49" s="47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6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</row>
    <row r="50" customFormat="false" ht="15" hidden="true" customHeight="true" outlineLevel="0" collapsed="false">
      <c r="A50" s="37" t="n">
        <v>36708</v>
      </c>
      <c r="B50" s="38" t="n">
        <v>565000</v>
      </c>
      <c r="C50" s="39" t="n">
        <v>36676</v>
      </c>
      <c r="D50" s="40" t="n">
        <v>4.3</v>
      </c>
      <c r="E50" s="45" t="n">
        <v>36685</v>
      </c>
      <c r="F50" s="40" t="n">
        <v>3.925</v>
      </c>
      <c r="G50" s="42" t="n">
        <f aca="false">B50*(F50-D50)</f>
        <v>-211875</v>
      </c>
      <c r="H50" s="42" t="n">
        <f aca="false">H49+G50</f>
        <v>6598547.22</v>
      </c>
      <c r="I50" s="15"/>
      <c r="J50" s="44"/>
      <c r="K50" s="43" t="n">
        <f aca="false">G50</f>
        <v>-211875</v>
      </c>
      <c r="L50" s="43"/>
      <c r="M50" s="11"/>
      <c r="N50" s="43"/>
      <c r="O50" s="11"/>
      <c r="P50" s="11"/>
      <c r="Q50" s="43"/>
      <c r="R50" s="11"/>
      <c r="S50" s="47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6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5" hidden="true" customHeight="true" outlineLevel="0" collapsed="false">
      <c r="A51" s="37" t="n">
        <v>36708</v>
      </c>
      <c r="B51" s="38" t="n">
        <v>1135000</v>
      </c>
      <c r="C51" s="39" t="n">
        <v>36676</v>
      </c>
      <c r="D51" s="40" t="n">
        <v>4.3</v>
      </c>
      <c r="E51" s="45" t="n">
        <v>36679</v>
      </c>
      <c r="F51" s="40" t="n">
        <v>4.02</v>
      </c>
      <c r="G51" s="42" t="n">
        <f aca="false">B51*(F51-D51)</f>
        <v>-317800</v>
      </c>
      <c r="H51" s="42" t="n">
        <f aca="false">H50+G51</f>
        <v>6280747.22</v>
      </c>
      <c r="I51" s="15"/>
      <c r="J51" s="44"/>
      <c r="K51" s="43" t="n">
        <f aca="false">G51</f>
        <v>-317800</v>
      </c>
      <c r="L51" s="43"/>
      <c r="M51" s="11"/>
      <c r="N51" s="43"/>
      <c r="O51" s="11"/>
      <c r="P51" s="11"/>
      <c r="Q51" s="43"/>
      <c r="R51" s="11"/>
      <c r="S51" s="47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6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5" hidden="true" customHeight="true" outlineLevel="0" collapsed="false">
      <c r="A52" s="37" t="n">
        <v>36739</v>
      </c>
      <c r="B52" s="38" t="n">
        <v>300000</v>
      </c>
      <c r="C52" s="39" t="n">
        <v>36676</v>
      </c>
      <c r="D52" s="40" t="n">
        <v>4.3</v>
      </c>
      <c r="E52" s="45" t="n">
        <v>36685</v>
      </c>
      <c r="F52" s="40" t="n">
        <v>3.91</v>
      </c>
      <c r="G52" s="42" t="n">
        <f aca="false">B52*(F52-D52)</f>
        <v>-117000</v>
      </c>
      <c r="H52" s="42" t="n">
        <f aca="false">H51+G52</f>
        <v>6163747.22</v>
      </c>
      <c r="I52" s="15"/>
      <c r="J52" s="44"/>
      <c r="K52" s="11"/>
      <c r="L52" s="43" t="n">
        <f aca="false">G52</f>
        <v>-117000</v>
      </c>
      <c r="M52" s="11"/>
      <c r="N52" s="43"/>
      <c r="O52" s="11"/>
      <c r="P52" s="11"/>
      <c r="Q52" s="43"/>
      <c r="R52" s="11"/>
      <c r="S52" s="47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6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5" hidden="true" customHeight="true" outlineLevel="0" collapsed="false">
      <c r="A53" s="37" t="n">
        <v>36770</v>
      </c>
      <c r="B53" s="38" t="n">
        <v>1000000</v>
      </c>
      <c r="C53" s="39" t="n">
        <v>36677</v>
      </c>
      <c r="D53" s="40" t="n">
        <v>4.41</v>
      </c>
      <c r="E53" s="45" t="n">
        <v>36685</v>
      </c>
      <c r="F53" s="40" t="n">
        <v>3.94</v>
      </c>
      <c r="G53" s="42" t="n">
        <f aca="false">B53*(F53-D53)</f>
        <v>-470000</v>
      </c>
      <c r="H53" s="42" t="n">
        <f aca="false">H52+G53</f>
        <v>5693747.22</v>
      </c>
      <c r="I53" s="15"/>
      <c r="J53" s="44"/>
      <c r="K53" s="11"/>
      <c r="L53" s="43"/>
      <c r="M53" s="43" t="n">
        <f aca="false">G53</f>
        <v>-470000</v>
      </c>
      <c r="N53" s="43"/>
      <c r="O53" s="11"/>
      <c r="P53" s="11"/>
      <c r="Q53" s="43"/>
      <c r="R53" s="11"/>
      <c r="S53" s="47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6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15" hidden="true" customHeight="true" outlineLevel="0" collapsed="false">
      <c r="A54" s="37" t="n">
        <v>36678</v>
      </c>
      <c r="B54" s="38" t="n">
        <v>1332491</v>
      </c>
      <c r="C54" s="39" t="n">
        <v>36678</v>
      </c>
      <c r="D54" s="40"/>
      <c r="E54" s="45"/>
      <c r="F54" s="40"/>
      <c r="G54" s="42" t="n">
        <f aca="false">B54*(F54-D54)</f>
        <v>0</v>
      </c>
      <c r="H54" s="42" t="n">
        <f aca="false">H53+G54</f>
        <v>5693747.22</v>
      </c>
      <c r="I54" s="15"/>
      <c r="J54" s="44"/>
      <c r="K54" s="11"/>
      <c r="L54" s="43"/>
      <c r="M54" s="43"/>
      <c r="N54" s="43"/>
      <c r="O54" s="11"/>
      <c r="P54" s="11"/>
      <c r="Q54" s="43"/>
      <c r="R54" s="11"/>
      <c r="S54" s="47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6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15" hidden="true" customHeight="true" outlineLevel="0" collapsed="false">
      <c r="A55" s="37" t="n">
        <v>36708</v>
      </c>
      <c r="B55" s="38" t="n">
        <v>1500000</v>
      </c>
      <c r="C55" s="39" t="n">
        <v>36678</v>
      </c>
      <c r="D55" s="40" t="n">
        <v>3.95</v>
      </c>
      <c r="E55" s="45" t="n">
        <v>36679</v>
      </c>
      <c r="F55" s="40" t="n">
        <v>4.02</v>
      </c>
      <c r="G55" s="42" t="n">
        <f aca="false">B55*(F55-D55)</f>
        <v>104999.999999999</v>
      </c>
      <c r="H55" s="42" t="n">
        <f aca="false">H54+G55</f>
        <v>5798747.22</v>
      </c>
      <c r="I55" s="15"/>
      <c r="J55" s="44"/>
      <c r="K55" s="43" t="n">
        <f aca="false">G55</f>
        <v>104999.999999999</v>
      </c>
      <c r="L55" s="43"/>
      <c r="M55" s="43"/>
      <c r="N55" s="43"/>
      <c r="O55" s="11"/>
      <c r="P55" s="11"/>
      <c r="Q55" s="43"/>
      <c r="R55" s="11"/>
      <c r="S55" s="47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6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15" hidden="true" customHeight="true" outlineLevel="0" collapsed="false">
      <c r="A56" s="37" t="n">
        <v>36708</v>
      </c>
      <c r="B56" s="38" t="n">
        <v>2000000</v>
      </c>
      <c r="C56" s="39" t="n">
        <v>36676</v>
      </c>
      <c r="D56" s="40" t="n">
        <v>4.31</v>
      </c>
      <c r="E56" s="45" t="n">
        <v>36684</v>
      </c>
      <c r="F56" s="40" t="n">
        <v>4.21</v>
      </c>
      <c r="G56" s="42" t="n">
        <f aca="false">B56*(F56-D56)</f>
        <v>-199999.999999999</v>
      </c>
      <c r="H56" s="42" t="n">
        <f aca="false">H55+G56</f>
        <v>5598747.22</v>
      </c>
      <c r="I56" s="15"/>
      <c r="J56" s="44"/>
      <c r="K56" s="43" t="n">
        <f aca="false">G56</f>
        <v>-199999.999999999</v>
      </c>
      <c r="L56" s="43"/>
      <c r="M56" s="43"/>
      <c r="N56" s="43"/>
      <c r="O56" s="11"/>
      <c r="P56" s="11"/>
      <c r="Q56" s="43"/>
      <c r="R56" s="11"/>
      <c r="S56" s="47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6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15" hidden="true" customHeight="true" outlineLevel="0" collapsed="false">
      <c r="A57" s="37" t="n">
        <v>36739</v>
      </c>
      <c r="B57" s="38" t="n">
        <v>2050000</v>
      </c>
      <c r="C57" s="39" t="n">
        <v>36684</v>
      </c>
      <c r="D57" s="40" t="n">
        <v>3.96</v>
      </c>
      <c r="E57" s="45" t="n">
        <v>36685</v>
      </c>
      <c r="F57" s="40" t="n">
        <v>3.91</v>
      </c>
      <c r="G57" s="42" t="n">
        <f aca="false">B57*(F57-D57)</f>
        <v>-102500</v>
      </c>
      <c r="H57" s="42" t="n">
        <f aca="false">H56+G57</f>
        <v>5496247.22</v>
      </c>
      <c r="I57" s="15"/>
      <c r="J57" s="44"/>
      <c r="K57" s="43"/>
      <c r="L57" s="43" t="n">
        <f aca="false">G57</f>
        <v>-102500</v>
      </c>
      <c r="M57" s="43"/>
      <c r="N57" s="43"/>
      <c r="O57" s="11"/>
      <c r="P57" s="11"/>
      <c r="Q57" s="43"/>
      <c r="R57" s="11"/>
      <c r="S57" s="48" t="s">
        <v>18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6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15" hidden="true" customHeight="true" outlineLevel="0" collapsed="false">
      <c r="A58" s="37" t="n">
        <v>36708</v>
      </c>
      <c r="B58" s="38" t="n">
        <v>1250000</v>
      </c>
      <c r="C58" s="39" t="n">
        <v>36684</v>
      </c>
      <c r="D58" s="40" t="n">
        <v>3.95</v>
      </c>
      <c r="E58" s="45" t="n">
        <v>36685</v>
      </c>
      <c r="F58" s="40" t="n">
        <v>3.925</v>
      </c>
      <c r="G58" s="42" t="n">
        <f aca="false">B58*(F58-D58)</f>
        <v>-31250.0000000004</v>
      </c>
      <c r="H58" s="42" t="n">
        <f aca="false">H57+G58</f>
        <v>5464997.22</v>
      </c>
      <c r="I58" s="15"/>
      <c r="J58" s="44"/>
      <c r="K58" s="43" t="n">
        <f aca="false">G58</f>
        <v>-31250.0000000004</v>
      </c>
      <c r="L58" s="43"/>
      <c r="M58" s="43"/>
      <c r="N58" s="43"/>
      <c r="O58" s="11"/>
      <c r="P58" s="11"/>
      <c r="Q58" s="43"/>
      <c r="R58" s="11"/>
      <c r="S58" s="18" t="s">
        <v>19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6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15" hidden="true" customHeight="true" outlineLevel="0" collapsed="false">
      <c r="A59" s="37" t="n">
        <v>36708</v>
      </c>
      <c r="B59" s="38" t="n">
        <v>4000000</v>
      </c>
      <c r="C59" s="39" t="n">
        <v>36690</v>
      </c>
      <c r="D59" s="40" t="n">
        <v>4.165</v>
      </c>
      <c r="E59" s="45" t="n">
        <v>36691</v>
      </c>
      <c r="F59" s="40" t="n">
        <v>4.19</v>
      </c>
      <c r="G59" s="42" t="n">
        <f aca="false">B59*(F59-D59)</f>
        <v>100000.000000001</v>
      </c>
      <c r="H59" s="42" t="n">
        <f aca="false">H58+G59</f>
        <v>5564997.22</v>
      </c>
      <c r="I59" s="15"/>
      <c r="J59" s="44"/>
      <c r="K59" s="43" t="n">
        <f aca="false">G59</f>
        <v>100000.000000001</v>
      </c>
      <c r="L59" s="43"/>
      <c r="M59" s="43"/>
      <c r="N59" s="43"/>
      <c r="O59" s="11"/>
      <c r="P59" s="11"/>
      <c r="Q59" s="43"/>
      <c r="R59" s="11"/>
      <c r="S59" s="25" t="s">
        <v>20</v>
      </c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6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</row>
    <row r="60" customFormat="false" ht="15" hidden="true" customHeight="true" outlineLevel="0" collapsed="false">
      <c r="A60" s="37" t="n">
        <v>36708</v>
      </c>
      <c r="B60" s="38" t="n">
        <v>2000000</v>
      </c>
      <c r="C60" s="39" t="n">
        <v>36690</v>
      </c>
      <c r="D60" s="40" t="n">
        <v>4.165</v>
      </c>
      <c r="E60" s="49" t="n">
        <v>36697</v>
      </c>
      <c r="F60" s="40" t="n">
        <v>4.1</v>
      </c>
      <c r="G60" s="42" t="n">
        <f aca="false">B60*(F60-D60)</f>
        <v>-130000.000000001</v>
      </c>
      <c r="H60" s="42" t="n">
        <f aca="false">H59+G60</f>
        <v>5434997.22</v>
      </c>
      <c r="I60" s="15"/>
      <c r="J60" s="44"/>
      <c r="K60" s="43" t="n">
        <f aca="false">G60</f>
        <v>-130000.000000001</v>
      </c>
      <c r="L60" s="43"/>
      <c r="M60" s="43"/>
      <c r="N60" s="43"/>
      <c r="O60" s="11"/>
      <c r="P60" s="11"/>
      <c r="Q60" s="43"/>
      <c r="R60" s="11"/>
      <c r="S60" s="47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6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</row>
    <row r="61" customFormat="false" ht="15" hidden="true" customHeight="true" outlineLevel="0" collapsed="false">
      <c r="A61" s="37" t="n">
        <v>36708</v>
      </c>
      <c r="B61" s="38" t="n">
        <v>700000</v>
      </c>
      <c r="C61" s="39" t="n">
        <v>36692</v>
      </c>
      <c r="D61" s="40" t="n">
        <v>4.39</v>
      </c>
      <c r="E61" s="49" t="n">
        <v>36697</v>
      </c>
      <c r="F61" s="40" t="n">
        <v>4.1</v>
      </c>
      <c r="G61" s="42" t="n">
        <f aca="false">B61*(F61-D61)</f>
        <v>-203000</v>
      </c>
      <c r="H61" s="42" t="n">
        <f aca="false">H60+G61</f>
        <v>5231997.22</v>
      </c>
      <c r="I61" s="15"/>
      <c r="J61" s="44"/>
      <c r="K61" s="43" t="n">
        <f aca="false">G61</f>
        <v>-203000</v>
      </c>
      <c r="L61" s="43"/>
      <c r="M61" s="43"/>
      <c r="N61" s="43"/>
      <c r="O61" s="11"/>
      <c r="P61" s="11"/>
      <c r="Q61" s="43"/>
      <c r="R61" s="11"/>
      <c r="S61" s="47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6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</row>
    <row r="62" customFormat="false" ht="15" hidden="true" customHeight="true" outlineLevel="0" collapsed="false">
      <c r="A62" s="37" t="n">
        <v>36708</v>
      </c>
      <c r="B62" s="38" t="n">
        <v>1000000</v>
      </c>
      <c r="C62" s="39" t="n">
        <v>36693</v>
      </c>
      <c r="D62" s="40" t="n">
        <v>4.48</v>
      </c>
      <c r="E62" s="49" t="n">
        <v>36696</v>
      </c>
      <c r="F62" s="40" t="n">
        <v>4.48</v>
      </c>
      <c r="G62" s="42" t="n">
        <f aca="false">B62*(F62-D62)</f>
        <v>0</v>
      </c>
      <c r="H62" s="42" t="n">
        <f aca="false">H61+G62</f>
        <v>5231997.22</v>
      </c>
      <c r="I62" s="15"/>
      <c r="J62" s="44"/>
      <c r="K62" s="43" t="n">
        <f aca="false">G62</f>
        <v>0</v>
      </c>
      <c r="L62" s="43"/>
      <c r="M62" s="43"/>
      <c r="N62" s="43"/>
      <c r="O62" s="11"/>
      <c r="P62" s="11"/>
      <c r="Q62" s="43"/>
      <c r="R62" s="11"/>
      <c r="S62" s="47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6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</row>
    <row r="63" customFormat="false" ht="15" hidden="true" customHeight="true" outlineLevel="0" collapsed="false">
      <c r="A63" s="37" t="n">
        <v>36708</v>
      </c>
      <c r="B63" s="38" t="n">
        <v>4000000</v>
      </c>
      <c r="C63" s="39" t="n">
        <v>36693</v>
      </c>
      <c r="D63" s="40" t="n">
        <v>4.48</v>
      </c>
      <c r="E63" s="49" t="n">
        <v>36697</v>
      </c>
      <c r="F63" s="40" t="n">
        <v>4.1</v>
      </c>
      <c r="G63" s="42" t="n">
        <f aca="false">B63*(F63-D63)</f>
        <v>-1520000</v>
      </c>
      <c r="H63" s="42" t="n">
        <f aca="false">H62+G63</f>
        <v>3711997.22</v>
      </c>
      <c r="I63" s="15"/>
      <c r="J63" s="44"/>
      <c r="K63" s="43" t="n">
        <f aca="false">G63</f>
        <v>-1520000</v>
      </c>
      <c r="L63" s="43"/>
      <c r="M63" s="43"/>
      <c r="N63" s="43"/>
      <c r="O63" s="11"/>
      <c r="P63" s="11"/>
      <c r="Q63" s="43"/>
      <c r="R63" s="11"/>
      <c r="S63" s="47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6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</row>
    <row r="64" customFormat="false" ht="15" hidden="true" customHeight="true" outlineLevel="0" collapsed="false">
      <c r="A64" s="37" t="n">
        <v>36708</v>
      </c>
      <c r="B64" s="38" t="n">
        <v>5000000</v>
      </c>
      <c r="C64" s="39" t="n">
        <v>36696</v>
      </c>
      <c r="D64" s="40" t="n">
        <v>4.06</v>
      </c>
      <c r="E64" s="49" t="n">
        <v>36696</v>
      </c>
      <c r="F64" s="40" t="n">
        <v>4.38</v>
      </c>
      <c r="G64" s="42" t="n">
        <f aca="false">B64*(F64-D64)</f>
        <v>1600000</v>
      </c>
      <c r="H64" s="42" t="n">
        <f aca="false">H63+G64</f>
        <v>5311997.22</v>
      </c>
      <c r="I64" s="15"/>
      <c r="J64" s="44"/>
      <c r="K64" s="43" t="n">
        <f aca="false">G64</f>
        <v>1600000</v>
      </c>
      <c r="L64" s="43"/>
      <c r="M64" s="43"/>
      <c r="N64" s="43"/>
      <c r="O64" s="11"/>
      <c r="P64" s="11"/>
      <c r="Q64" s="43"/>
      <c r="R64" s="11"/>
      <c r="S64" s="47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6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</row>
    <row r="65" customFormat="false" ht="15" hidden="true" customHeight="true" outlineLevel="0" collapsed="false">
      <c r="A65" s="37" t="n">
        <v>36770</v>
      </c>
      <c r="B65" s="38" t="n">
        <v>3000000</v>
      </c>
      <c r="C65" s="39" t="n">
        <v>36696</v>
      </c>
      <c r="D65" s="40" t="n">
        <v>4.25</v>
      </c>
      <c r="E65" s="49" t="n">
        <v>36696</v>
      </c>
      <c r="F65" s="40" t="n">
        <v>4.05</v>
      </c>
      <c r="G65" s="42" t="n">
        <f aca="false">B65*(F65-D65)</f>
        <v>-600000.000000001</v>
      </c>
      <c r="H65" s="42" t="n">
        <f aca="false">H64+G65</f>
        <v>4711997.22</v>
      </c>
      <c r="I65" s="15"/>
      <c r="J65" s="44"/>
      <c r="K65" s="43"/>
      <c r="L65" s="43"/>
      <c r="M65" s="43" t="n">
        <f aca="false">G65</f>
        <v>-600000.000000001</v>
      </c>
      <c r="N65" s="43"/>
      <c r="O65" s="11"/>
      <c r="P65" s="11"/>
      <c r="Q65" s="43"/>
      <c r="R65" s="11"/>
      <c r="S65" s="47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6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</row>
    <row r="66" customFormat="false" ht="15" hidden="true" customHeight="true" outlineLevel="0" collapsed="false">
      <c r="A66" s="37" t="n">
        <v>36861</v>
      </c>
      <c r="B66" s="38" t="n">
        <v>1000000</v>
      </c>
      <c r="C66" s="39" t="n">
        <v>36697</v>
      </c>
      <c r="D66" s="40" t="n">
        <v>4.27</v>
      </c>
      <c r="E66" s="39" t="n">
        <v>36697</v>
      </c>
      <c r="F66" s="40" t="n">
        <v>4.18</v>
      </c>
      <c r="G66" s="42" t="n">
        <f aca="false">B66*(F66-D66)</f>
        <v>-89999.9999999999</v>
      </c>
      <c r="H66" s="42" t="n">
        <f aca="false">H65+G66</f>
        <v>4621997.22</v>
      </c>
      <c r="I66" s="15"/>
      <c r="J66" s="44"/>
      <c r="K66" s="43"/>
      <c r="L66" s="43"/>
      <c r="M66" s="43"/>
      <c r="N66" s="43"/>
      <c r="O66" s="11"/>
      <c r="P66" s="43" t="n">
        <f aca="false">G66</f>
        <v>-89999.9999999999</v>
      </c>
      <c r="Q66" s="43"/>
      <c r="R66" s="11"/>
      <c r="S66" s="47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6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</row>
    <row r="67" customFormat="false" ht="15" hidden="true" customHeight="true" outlineLevel="0" collapsed="false">
      <c r="A67" s="37" t="n">
        <v>36892</v>
      </c>
      <c r="B67" s="38" t="n">
        <v>1000000</v>
      </c>
      <c r="C67" s="39" t="n">
        <v>36697</v>
      </c>
      <c r="D67" s="40" t="n">
        <v>4.2275</v>
      </c>
      <c r="E67" s="39" t="n">
        <v>36697</v>
      </c>
      <c r="F67" s="40" t="n">
        <v>4.16</v>
      </c>
      <c r="G67" s="42" t="n">
        <f aca="false">B67*(F67-D67)</f>
        <v>-67499.9999999999</v>
      </c>
      <c r="H67" s="42" t="n">
        <f aca="false">H66+G67</f>
        <v>4554497.22</v>
      </c>
      <c r="I67" s="15"/>
      <c r="J67" s="44"/>
      <c r="K67" s="43"/>
      <c r="L67" s="43"/>
      <c r="M67" s="43"/>
      <c r="N67" s="43"/>
      <c r="O67" s="11"/>
      <c r="P67" s="11"/>
      <c r="Q67" s="43" t="n">
        <f aca="false">G67</f>
        <v>-67499.9999999999</v>
      </c>
      <c r="R67" s="11"/>
      <c r="S67" s="47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6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</row>
    <row r="68" customFormat="false" ht="15" hidden="true" customHeight="true" outlineLevel="0" collapsed="false">
      <c r="A68" s="37" t="n">
        <v>36800</v>
      </c>
      <c r="B68" s="38" t="n">
        <v>1000000</v>
      </c>
      <c r="C68" s="39" t="n">
        <v>36697</v>
      </c>
      <c r="D68" s="40" t="n">
        <v>4.1</v>
      </c>
      <c r="E68" s="39" t="n">
        <v>36697</v>
      </c>
      <c r="F68" s="40" t="n">
        <v>3.985</v>
      </c>
      <c r="G68" s="42" t="n">
        <f aca="false">B68*(F68-D68)</f>
        <v>-115000</v>
      </c>
      <c r="H68" s="42" t="n">
        <f aca="false">H67+G68</f>
        <v>4439497.22</v>
      </c>
      <c r="I68" s="15"/>
      <c r="J68" s="44"/>
      <c r="K68" s="43"/>
      <c r="L68" s="43"/>
      <c r="M68" s="43"/>
      <c r="N68" s="43" t="n">
        <f aca="false">G68</f>
        <v>-115000</v>
      </c>
      <c r="O68" s="11"/>
      <c r="P68" s="11"/>
      <c r="Q68" s="43"/>
      <c r="R68" s="11"/>
      <c r="S68" s="47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6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</row>
    <row r="69" customFormat="false" ht="15" hidden="true" customHeight="true" outlineLevel="0" collapsed="false">
      <c r="A69" s="37" t="n">
        <v>36708</v>
      </c>
      <c r="B69" s="38" t="n">
        <v>1250000</v>
      </c>
      <c r="C69" s="39" t="n">
        <v>36699</v>
      </c>
      <c r="D69" s="40" t="n">
        <v>4.47</v>
      </c>
      <c r="E69" s="39" t="n">
        <v>36699</v>
      </c>
      <c r="F69" s="40" t="n">
        <v>4.55</v>
      </c>
      <c r="G69" s="42" t="n">
        <f aca="false">B69*(F69-D69)</f>
        <v>100000</v>
      </c>
      <c r="H69" s="42" t="n">
        <f aca="false">H68+G69</f>
        <v>4539497.22</v>
      </c>
      <c r="I69" s="15"/>
      <c r="J69" s="44"/>
      <c r="K69" s="43" t="n">
        <f aca="false">G69</f>
        <v>100000</v>
      </c>
      <c r="L69" s="43"/>
      <c r="M69" s="43"/>
      <c r="N69" s="43"/>
      <c r="O69" s="11"/>
      <c r="P69" s="11"/>
      <c r="Q69" s="43"/>
      <c r="R69" s="11"/>
      <c r="S69" s="47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6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</row>
    <row r="70" customFormat="false" ht="15" hidden="true" customHeight="true" outlineLevel="0" collapsed="false">
      <c r="A70" s="37" t="n">
        <v>36708</v>
      </c>
      <c r="B70" s="38" t="n">
        <v>800000</v>
      </c>
      <c r="C70" s="39" t="n">
        <v>36703</v>
      </c>
      <c r="D70" s="40" t="n">
        <v>4.35</v>
      </c>
      <c r="E70" s="45" t="n">
        <v>36705</v>
      </c>
      <c r="F70" s="50" t="n">
        <v>4.369</v>
      </c>
      <c r="G70" s="42" t="n">
        <f aca="false">B70*(F70-D70)</f>
        <v>15200.0000000001</v>
      </c>
      <c r="H70" s="42" t="n">
        <f aca="false">H69+G70</f>
        <v>4554697.22</v>
      </c>
      <c r="I70" s="15"/>
      <c r="J70" s="44"/>
      <c r="K70" s="43" t="n">
        <f aca="false">G70</f>
        <v>15200.0000000001</v>
      </c>
      <c r="L70" s="43"/>
      <c r="M70" s="43"/>
      <c r="N70" s="43"/>
      <c r="O70" s="11"/>
      <c r="P70" s="11"/>
      <c r="Q70" s="43"/>
      <c r="R70" s="11"/>
      <c r="S70" s="47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6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</row>
    <row r="71" customFormat="false" ht="15" hidden="true" customHeight="true" outlineLevel="0" collapsed="false">
      <c r="A71" s="37" t="n">
        <v>36708</v>
      </c>
      <c r="B71" s="38" t="n">
        <v>1000000</v>
      </c>
      <c r="C71" s="39" t="n">
        <v>36703</v>
      </c>
      <c r="D71" s="40" t="n">
        <v>4.35</v>
      </c>
      <c r="E71" s="49" t="n">
        <v>36704</v>
      </c>
      <c r="F71" s="51" t="n">
        <v>4.69</v>
      </c>
      <c r="G71" s="42" t="n">
        <f aca="false">B71*(F71-D71)</f>
        <v>340000.000000001</v>
      </c>
      <c r="H71" s="42" t="n">
        <f aca="false">H70+G71</f>
        <v>4894697.22</v>
      </c>
      <c r="I71" s="15"/>
      <c r="J71" s="44"/>
      <c r="K71" s="43" t="n">
        <f aca="false">G71</f>
        <v>340000.000000001</v>
      </c>
      <c r="L71" s="43"/>
      <c r="M71" s="43"/>
      <c r="N71" s="43"/>
      <c r="O71" s="11"/>
      <c r="P71" s="11"/>
      <c r="Q71" s="43"/>
      <c r="R71" s="11"/>
      <c r="S71" s="47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6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</row>
    <row r="72" customFormat="false" ht="15" hidden="true" customHeight="true" outlineLevel="0" collapsed="false">
      <c r="A72" s="37" t="n">
        <v>36708</v>
      </c>
      <c r="B72" s="38" t="n">
        <v>200000</v>
      </c>
      <c r="C72" s="39" t="n">
        <v>36703</v>
      </c>
      <c r="D72" s="40" t="n">
        <v>4.35</v>
      </c>
      <c r="E72" s="49" t="n">
        <v>36704</v>
      </c>
      <c r="F72" s="51" t="n">
        <v>4.68</v>
      </c>
      <c r="G72" s="42" t="n">
        <f aca="false">B72*(F72-D72)</f>
        <v>66000</v>
      </c>
      <c r="H72" s="42" t="n">
        <f aca="false">H71+G72</f>
        <v>4960697.22</v>
      </c>
      <c r="I72" s="15"/>
      <c r="J72" s="44"/>
      <c r="K72" s="43" t="n">
        <f aca="false">G72</f>
        <v>66000</v>
      </c>
      <c r="L72" s="43"/>
      <c r="M72" s="43"/>
      <c r="N72" s="43"/>
      <c r="O72" s="11"/>
      <c r="P72" s="11"/>
      <c r="Q72" s="43"/>
      <c r="R72" s="11"/>
      <c r="S72" s="47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6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</row>
    <row r="73" customFormat="false" ht="15" hidden="true" customHeight="true" outlineLevel="0" collapsed="false">
      <c r="A73" s="37" t="n">
        <v>36739</v>
      </c>
      <c r="B73" s="38" t="n">
        <v>1000000</v>
      </c>
      <c r="C73" s="49" t="n">
        <v>36731</v>
      </c>
      <c r="D73" s="51" t="n">
        <v>3.715</v>
      </c>
      <c r="E73" s="49" t="n">
        <v>36727</v>
      </c>
      <c r="F73" s="51" t="n">
        <v>3.865</v>
      </c>
      <c r="G73" s="42" t="n">
        <f aca="false">B73*(F73-D73)</f>
        <v>150000</v>
      </c>
      <c r="H73" s="42" t="n">
        <f aca="false">H72+G73</f>
        <v>5110697.22</v>
      </c>
      <c r="I73" s="15"/>
      <c r="J73" s="44"/>
      <c r="K73" s="43"/>
      <c r="L73" s="52" t="n">
        <f aca="false">G73</f>
        <v>150000</v>
      </c>
      <c r="M73" s="43"/>
      <c r="N73" s="43"/>
      <c r="O73" s="11"/>
      <c r="P73" s="11"/>
      <c r="Q73" s="43"/>
      <c r="R73" s="11"/>
      <c r="S73" s="47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6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</row>
    <row r="74" customFormat="false" ht="15" hidden="true" customHeight="true" outlineLevel="0" collapsed="false">
      <c r="A74" s="37" t="n">
        <v>36770</v>
      </c>
      <c r="B74" s="38" t="n">
        <v>500000</v>
      </c>
      <c r="C74" s="49" t="n">
        <v>36740</v>
      </c>
      <c r="D74" s="51" t="n">
        <v>4.07</v>
      </c>
      <c r="E74" s="49" t="n">
        <v>36738</v>
      </c>
      <c r="F74" s="51" t="n">
        <v>3.82</v>
      </c>
      <c r="G74" s="42" t="n">
        <f aca="false">B74*(F74-D74)</f>
        <v>-125000</v>
      </c>
      <c r="H74" s="42" t="n">
        <f aca="false">H73+G74</f>
        <v>4985697.22</v>
      </c>
      <c r="I74" s="15"/>
      <c r="J74" s="44"/>
      <c r="K74" s="43"/>
      <c r="L74" s="52"/>
      <c r="M74" s="43" t="n">
        <f aca="false">G74</f>
        <v>-125000</v>
      </c>
      <c r="N74" s="43"/>
      <c r="O74" s="11"/>
      <c r="P74" s="11"/>
      <c r="Q74" s="43"/>
      <c r="R74" s="11"/>
      <c r="S74" s="47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6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</row>
    <row r="75" customFormat="false" ht="15" hidden="true" customHeight="true" outlineLevel="0" collapsed="false">
      <c r="A75" s="37" t="n">
        <v>36770</v>
      </c>
      <c r="B75" s="38" t="n">
        <v>500000</v>
      </c>
      <c r="C75" s="49" t="n">
        <v>36740</v>
      </c>
      <c r="D75" s="51" t="n">
        <v>4.07</v>
      </c>
      <c r="E75" s="49" t="n">
        <v>36738</v>
      </c>
      <c r="F75" s="51" t="n">
        <v>3.8025</v>
      </c>
      <c r="G75" s="42" t="n">
        <f aca="false">B75*(F75-D75)</f>
        <v>-133750</v>
      </c>
      <c r="H75" s="42" t="n">
        <f aca="false">H74+G75</f>
        <v>4851947.22</v>
      </c>
      <c r="I75" s="15"/>
      <c r="J75" s="44"/>
      <c r="K75" s="43"/>
      <c r="L75" s="52"/>
      <c r="M75" s="43" t="n">
        <f aca="false">G75</f>
        <v>-133750</v>
      </c>
      <c r="N75" s="43"/>
      <c r="O75" s="11"/>
      <c r="P75" s="11"/>
      <c r="Q75" s="43"/>
      <c r="R75" s="11"/>
      <c r="S75" s="47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6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</row>
    <row r="76" customFormat="false" ht="15" hidden="true" customHeight="true" outlineLevel="0" collapsed="false">
      <c r="A76" s="37" t="n">
        <v>36770</v>
      </c>
      <c r="B76" s="38" t="n">
        <v>1000000</v>
      </c>
      <c r="C76" s="49" t="n">
        <v>36745</v>
      </c>
      <c r="D76" s="51" t="n">
        <v>4.3505</v>
      </c>
      <c r="E76" s="45" t="n">
        <v>36762</v>
      </c>
      <c r="F76" s="51" t="n">
        <v>4.49</v>
      </c>
      <c r="G76" s="42" t="n">
        <f aca="false">B76*(F76-D76)</f>
        <v>139500</v>
      </c>
      <c r="H76" s="42" t="n">
        <f aca="false">H75+G76</f>
        <v>4991447.22</v>
      </c>
      <c r="I76" s="15"/>
      <c r="J76" s="44"/>
      <c r="K76" s="43"/>
      <c r="L76" s="52"/>
      <c r="M76" s="43" t="n">
        <f aca="false">G76</f>
        <v>139500</v>
      </c>
      <c r="N76" s="43"/>
      <c r="O76" s="11"/>
      <c r="P76" s="11"/>
      <c r="Q76" s="43"/>
      <c r="R76" s="11"/>
      <c r="S76" s="47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6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</row>
    <row r="77" customFormat="false" ht="15" hidden="true" customHeight="true" outlineLevel="0" collapsed="false">
      <c r="A77" s="37" t="n">
        <v>36770</v>
      </c>
      <c r="B77" s="38" t="n">
        <v>200000</v>
      </c>
      <c r="C77" s="49" t="n">
        <v>36745</v>
      </c>
      <c r="D77" s="51" t="n">
        <v>4.351</v>
      </c>
      <c r="E77" s="45" t="n">
        <v>36631</v>
      </c>
      <c r="F77" s="51" t="n">
        <v>4.28</v>
      </c>
      <c r="G77" s="42" t="n">
        <f aca="false">B77*(F77-D77)</f>
        <v>-14199.9999999999</v>
      </c>
      <c r="H77" s="42" t="n">
        <f aca="false">H76+G77</f>
        <v>4977247.22</v>
      </c>
      <c r="I77" s="15"/>
      <c r="J77" s="44"/>
      <c r="K77" s="43"/>
      <c r="L77" s="52"/>
      <c r="M77" s="43" t="n">
        <f aca="false">G77</f>
        <v>-14199.9999999999</v>
      </c>
      <c r="N77" s="43"/>
      <c r="O77" s="11"/>
      <c r="P77" s="11"/>
      <c r="Q77" s="43"/>
      <c r="R77" s="11"/>
      <c r="S77" s="47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6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</row>
    <row r="78" customFormat="false" ht="15" hidden="true" customHeight="true" outlineLevel="0" collapsed="false">
      <c r="A78" s="37" t="n">
        <v>36770</v>
      </c>
      <c r="B78" s="38" t="n">
        <v>1800000</v>
      </c>
      <c r="C78" s="49" t="n">
        <v>36746</v>
      </c>
      <c r="D78" s="51" t="n">
        <v>4.4</v>
      </c>
      <c r="E78" s="45" t="n">
        <v>36631</v>
      </c>
      <c r="F78" s="51" t="n">
        <v>4.28</v>
      </c>
      <c r="G78" s="42" t="n">
        <f aca="false">B78*(F78-D78)</f>
        <v>-216000</v>
      </c>
      <c r="H78" s="42" t="n">
        <f aca="false">H77+G78</f>
        <v>4761247.22</v>
      </c>
      <c r="I78" s="15"/>
      <c r="J78" s="44"/>
      <c r="K78" s="43"/>
      <c r="L78" s="52"/>
      <c r="M78" s="43" t="n">
        <f aca="false">G78</f>
        <v>-216000</v>
      </c>
      <c r="N78" s="43"/>
      <c r="O78" s="11"/>
      <c r="P78" s="11"/>
      <c r="Q78" s="43"/>
      <c r="R78" s="11"/>
      <c r="S78" s="47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6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</row>
    <row r="79" customFormat="false" ht="15" hidden="true" customHeight="true" outlineLevel="0" collapsed="false">
      <c r="A79" s="37" t="n">
        <v>36770</v>
      </c>
      <c r="B79" s="38" t="n">
        <v>800000</v>
      </c>
      <c r="C79" s="39" t="n">
        <v>36749</v>
      </c>
      <c r="D79" s="40" t="n">
        <v>4.42</v>
      </c>
      <c r="E79" s="45" t="n">
        <v>36631</v>
      </c>
      <c r="F79" s="51" t="n">
        <v>4.28</v>
      </c>
      <c r="G79" s="42" t="n">
        <f aca="false">B79*(F79-D79)</f>
        <v>-112000</v>
      </c>
      <c r="H79" s="42" t="n">
        <f aca="false">H78+G79</f>
        <v>4649247.22</v>
      </c>
      <c r="I79" s="15"/>
      <c r="J79" s="44"/>
      <c r="K79" s="43"/>
      <c r="L79" s="43"/>
      <c r="M79" s="43" t="n">
        <f aca="false">G79</f>
        <v>-112000</v>
      </c>
      <c r="N79" s="43"/>
      <c r="O79" s="11"/>
      <c r="P79" s="11"/>
      <c r="Q79" s="43"/>
      <c r="R79" s="11"/>
      <c r="S79" s="47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6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</row>
    <row r="80" customFormat="false" ht="15" hidden="true" customHeight="true" outlineLevel="0" collapsed="false">
      <c r="A80" s="37" t="n">
        <v>36770</v>
      </c>
      <c r="B80" s="38" t="n">
        <v>1000000</v>
      </c>
      <c r="C80" s="39" t="n">
        <v>36752</v>
      </c>
      <c r="D80" s="40" t="n">
        <v>4.35</v>
      </c>
      <c r="E80" s="39" t="n">
        <v>36752</v>
      </c>
      <c r="F80" s="51" t="n">
        <v>4.42</v>
      </c>
      <c r="G80" s="42" t="n">
        <f aca="false">B80*(F80-D80)</f>
        <v>70000.0000000003</v>
      </c>
      <c r="H80" s="42" t="n">
        <f aca="false">H79+G80</f>
        <v>4719247.22</v>
      </c>
      <c r="I80" s="15"/>
      <c r="J80" s="44"/>
      <c r="K80" s="43"/>
      <c r="L80" s="43"/>
      <c r="M80" s="43" t="n">
        <f aca="false">G80</f>
        <v>70000.0000000003</v>
      </c>
      <c r="N80" s="43"/>
      <c r="O80" s="11"/>
      <c r="P80" s="11"/>
      <c r="Q80" s="43"/>
      <c r="R80" s="11"/>
      <c r="S80" s="47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6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</row>
    <row r="81" customFormat="false" ht="15" hidden="true" customHeight="true" outlineLevel="0" collapsed="false">
      <c r="A81" s="37" t="n">
        <v>36770</v>
      </c>
      <c r="B81" s="38" t="n">
        <v>1500000</v>
      </c>
      <c r="C81" s="39" t="n">
        <v>36752</v>
      </c>
      <c r="D81" s="40" t="n">
        <v>4.33</v>
      </c>
      <c r="E81" s="39" t="n">
        <v>36752</v>
      </c>
      <c r="F81" s="51" t="n">
        <v>4.42</v>
      </c>
      <c r="G81" s="42" t="n">
        <f aca="false">B81*(F81-D81)</f>
        <v>135000</v>
      </c>
      <c r="H81" s="42" t="n">
        <f aca="false">H80+G81</f>
        <v>4854247.22</v>
      </c>
      <c r="I81" s="15"/>
      <c r="J81" s="44"/>
      <c r="K81" s="43"/>
      <c r="L81" s="43"/>
      <c r="M81" s="43" t="n">
        <f aca="false">G81</f>
        <v>135000</v>
      </c>
      <c r="N81" s="43"/>
      <c r="O81" s="11"/>
      <c r="P81" s="11"/>
      <c r="Q81" s="43"/>
      <c r="R81" s="11"/>
      <c r="S81" s="47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6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</row>
    <row r="82" customFormat="false" ht="15" hidden="true" customHeight="true" outlineLevel="0" collapsed="false">
      <c r="A82" s="37" t="n">
        <v>36770</v>
      </c>
      <c r="B82" s="38" t="n">
        <v>500000</v>
      </c>
      <c r="C82" s="39" t="n">
        <v>36755</v>
      </c>
      <c r="D82" s="40" t="n">
        <v>4.395</v>
      </c>
      <c r="E82" s="45" t="n">
        <v>36762</v>
      </c>
      <c r="F82" s="51" t="n">
        <v>4.49</v>
      </c>
      <c r="G82" s="42" t="n">
        <f aca="false">B82*(F82-D82)</f>
        <v>47500.0000000003</v>
      </c>
      <c r="H82" s="42" t="n">
        <f aca="false">H81+G82</f>
        <v>4901747.22</v>
      </c>
      <c r="I82" s="15"/>
      <c r="J82" s="44"/>
      <c r="K82" s="43"/>
      <c r="L82" s="43"/>
      <c r="M82" s="43" t="n">
        <f aca="false">G82</f>
        <v>47500.0000000003</v>
      </c>
      <c r="N82" s="43"/>
      <c r="O82" s="11"/>
      <c r="P82" s="11"/>
      <c r="Q82" s="43"/>
      <c r="R82" s="11"/>
      <c r="S82" s="47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6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  <c r="IU82" s="11"/>
      <c r="IV82" s="11"/>
      <c r="IW82" s="11"/>
    </row>
    <row r="83" customFormat="false" ht="15" hidden="true" customHeight="true" outlineLevel="0" collapsed="false">
      <c r="A83" s="37" t="n">
        <v>36770</v>
      </c>
      <c r="B83" s="38" t="n">
        <v>500000</v>
      </c>
      <c r="C83" s="39" t="n">
        <v>36755</v>
      </c>
      <c r="D83" s="40" t="n">
        <v>4.395</v>
      </c>
      <c r="E83" s="45" t="n">
        <v>36760</v>
      </c>
      <c r="F83" s="51" t="n">
        <v>4.68</v>
      </c>
      <c r="G83" s="42" t="n">
        <f aca="false">B83*(F83-D83)</f>
        <v>142500</v>
      </c>
      <c r="H83" s="42" t="n">
        <f aca="false">H82+G83</f>
        <v>5044247.22</v>
      </c>
      <c r="I83" s="15"/>
      <c r="J83" s="44"/>
      <c r="K83" s="43"/>
      <c r="L83" s="43"/>
      <c r="M83" s="43" t="n">
        <f aca="false">G83</f>
        <v>142500</v>
      </c>
      <c r="N83" s="43"/>
      <c r="O83" s="11"/>
      <c r="P83" s="11"/>
      <c r="Q83" s="43"/>
      <c r="R83" s="11"/>
      <c r="S83" s="47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6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  <c r="IW83" s="11"/>
    </row>
    <row r="84" customFormat="false" ht="15" hidden="true" customHeight="true" outlineLevel="0" collapsed="false">
      <c r="A84" s="37" t="n">
        <v>36770</v>
      </c>
      <c r="B84" s="38" t="n">
        <v>1000000</v>
      </c>
      <c r="C84" s="39" t="n">
        <v>36759</v>
      </c>
      <c r="D84" s="40" t="n">
        <v>4.56</v>
      </c>
      <c r="E84" s="45" t="n">
        <v>36760</v>
      </c>
      <c r="F84" s="51" t="n">
        <v>4.68</v>
      </c>
      <c r="G84" s="42" t="n">
        <f aca="false">B84*(F84-D84)</f>
        <v>120000</v>
      </c>
      <c r="H84" s="42" t="n">
        <f aca="false">H83+G84</f>
        <v>5164247.22</v>
      </c>
      <c r="I84" s="15"/>
      <c r="J84" s="44"/>
      <c r="K84" s="43"/>
      <c r="L84" s="43"/>
      <c r="M84" s="43" t="n">
        <f aca="false">G84</f>
        <v>120000</v>
      </c>
      <c r="N84" s="43"/>
      <c r="O84" s="11"/>
      <c r="P84" s="11"/>
      <c r="Q84" s="43"/>
      <c r="R84" s="11"/>
      <c r="S84" s="47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6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</row>
    <row r="85" customFormat="false" ht="15" hidden="true" customHeight="true" outlineLevel="0" collapsed="false">
      <c r="A85" s="37" t="n">
        <v>36770</v>
      </c>
      <c r="B85" s="38" t="n">
        <v>4500000</v>
      </c>
      <c r="C85" s="39" t="n">
        <v>36761</v>
      </c>
      <c r="D85" s="40" t="n">
        <v>4.615</v>
      </c>
      <c r="E85" s="45" t="n">
        <v>36762</v>
      </c>
      <c r="F85" s="51" t="n">
        <v>4.5</v>
      </c>
      <c r="G85" s="42" t="n">
        <f aca="false">B85*(F85-D85)</f>
        <v>-517500.000000001</v>
      </c>
      <c r="H85" s="42" t="n">
        <f aca="false">H84+G85</f>
        <v>4646747.22</v>
      </c>
      <c r="I85" s="15"/>
      <c r="J85" s="44"/>
      <c r="K85" s="43"/>
      <c r="L85" s="43"/>
      <c r="M85" s="43" t="n">
        <f aca="false">G85</f>
        <v>-517500.000000001</v>
      </c>
      <c r="N85" s="43"/>
      <c r="O85" s="11"/>
      <c r="P85" s="11"/>
      <c r="Q85" s="43"/>
      <c r="R85" s="11"/>
      <c r="S85" s="47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6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</row>
    <row r="86" customFormat="false" ht="15" hidden="true" customHeight="true" outlineLevel="0" collapsed="false">
      <c r="A86" s="37" t="n">
        <v>36770</v>
      </c>
      <c r="B86" s="38" t="n">
        <v>6000000</v>
      </c>
      <c r="C86" s="39" t="n">
        <v>36762</v>
      </c>
      <c r="D86" s="40" t="n">
        <v>4.43</v>
      </c>
      <c r="E86" s="45" t="n">
        <v>36762</v>
      </c>
      <c r="F86" s="51" t="n">
        <v>4.49</v>
      </c>
      <c r="G86" s="42" t="n">
        <f aca="false">B86*(F86-D86)</f>
        <v>360000.000000003</v>
      </c>
      <c r="H86" s="42" t="n">
        <f aca="false">H85+G86</f>
        <v>5006747.22</v>
      </c>
      <c r="I86" s="15"/>
      <c r="J86" s="44"/>
      <c r="K86" s="43"/>
      <c r="L86" s="43"/>
      <c r="M86" s="43" t="n">
        <f aca="false">G86</f>
        <v>360000.000000003</v>
      </c>
      <c r="N86" s="43"/>
      <c r="O86" s="11"/>
      <c r="P86" s="11"/>
      <c r="Q86" s="43"/>
      <c r="R86" s="11"/>
      <c r="S86" s="47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6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</row>
    <row r="87" customFormat="false" ht="15" hidden="true" customHeight="true" outlineLevel="0" collapsed="false">
      <c r="A87" s="37" t="n">
        <v>36770</v>
      </c>
      <c r="B87" s="38" t="n">
        <v>1000000</v>
      </c>
      <c r="C87" s="39" t="n">
        <v>36766</v>
      </c>
      <c r="D87" s="40" t="n">
        <v>4.64</v>
      </c>
      <c r="E87" s="39" t="n">
        <v>36766</v>
      </c>
      <c r="F87" s="51" t="n">
        <v>4.69</v>
      </c>
      <c r="G87" s="42" t="n">
        <f aca="false">B87*(F87-D87)</f>
        <v>50000.0000000007</v>
      </c>
      <c r="H87" s="42" t="n">
        <f aca="false">H86+G87</f>
        <v>5056747.22</v>
      </c>
      <c r="I87" s="15"/>
      <c r="J87" s="44"/>
      <c r="K87" s="43"/>
      <c r="L87" s="43"/>
      <c r="M87" s="43" t="n">
        <f aca="false">G87</f>
        <v>50000.0000000007</v>
      </c>
      <c r="N87" s="43"/>
      <c r="O87" s="11"/>
      <c r="P87" s="11"/>
      <c r="Q87" s="43"/>
      <c r="R87" s="11"/>
      <c r="S87" s="47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6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</row>
    <row r="88" customFormat="false" ht="15" hidden="true" customHeight="true" outlineLevel="0" collapsed="false">
      <c r="A88" s="37" t="n">
        <v>36800</v>
      </c>
      <c r="B88" s="38" t="n">
        <v>500000</v>
      </c>
      <c r="C88" s="39" t="n">
        <v>36768</v>
      </c>
      <c r="D88" s="40" t="n">
        <v>4.7</v>
      </c>
      <c r="E88" s="39" t="n">
        <v>36768</v>
      </c>
      <c r="F88" s="51" t="n">
        <v>4.75</v>
      </c>
      <c r="G88" s="42" t="n">
        <f aca="false">B88*(F88-D88)</f>
        <v>24999.9999999999</v>
      </c>
      <c r="H88" s="42" t="n">
        <f aca="false">H87+G88</f>
        <v>5081747.22</v>
      </c>
      <c r="I88" s="15"/>
      <c r="J88" s="44"/>
      <c r="K88" s="43"/>
      <c r="L88" s="43"/>
      <c r="M88" s="43"/>
      <c r="N88" s="43" t="n">
        <f aca="false">G88</f>
        <v>24999.9999999999</v>
      </c>
      <c r="O88" s="11"/>
      <c r="P88" s="11"/>
      <c r="Q88" s="43"/>
      <c r="R88" s="11"/>
      <c r="S88" s="47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6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</row>
    <row r="89" customFormat="false" ht="15" hidden="true" customHeight="true" outlineLevel="0" collapsed="false">
      <c r="A89" s="37" t="n">
        <v>36800</v>
      </c>
      <c r="B89" s="38" t="n">
        <v>1000000</v>
      </c>
      <c r="C89" s="39" t="n">
        <v>36768</v>
      </c>
      <c r="D89" s="40" t="n">
        <v>4.7</v>
      </c>
      <c r="E89" s="45" t="n">
        <v>36776</v>
      </c>
      <c r="F89" s="51" t="n">
        <v>5.025</v>
      </c>
      <c r="G89" s="42" t="n">
        <f aca="false">B89*(F89-D89)</f>
        <v>325000</v>
      </c>
      <c r="H89" s="42" t="n">
        <f aca="false">H88+G89</f>
        <v>5406747.22</v>
      </c>
      <c r="I89" s="15"/>
      <c r="J89" s="44"/>
      <c r="K89" s="43"/>
      <c r="L89" s="43"/>
      <c r="M89" s="43"/>
      <c r="N89" s="43" t="n">
        <f aca="false">G89</f>
        <v>325000</v>
      </c>
      <c r="O89" s="11"/>
      <c r="P89" s="11"/>
      <c r="Q89" s="43"/>
      <c r="R89" s="11"/>
      <c r="S89" s="47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6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  <c r="IU89" s="11"/>
      <c r="IV89" s="11"/>
      <c r="IW89" s="11"/>
    </row>
    <row r="90" customFormat="false" ht="15" hidden="true" customHeight="true" outlineLevel="0" collapsed="false">
      <c r="A90" s="37" t="n">
        <v>36800</v>
      </c>
      <c r="B90" s="38" t="n">
        <v>2400000</v>
      </c>
      <c r="C90" s="39" t="n">
        <v>36769</v>
      </c>
      <c r="D90" s="40" t="n">
        <v>4.785</v>
      </c>
      <c r="E90" s="45" t="n">
        <v>36780</v>
      </c>
      <c r="F90" s="51" t="n">
        <v>5.015</v>
      </c>
      <c r="G90" s="42" t="n">
        <f aca="false">B90*(F90-D90)</f>
        <v>551999.999999999</v>
      </c>
      <c r="H90" s="42" t="n">
        <f aca="false">H89+G90</f>
        <v>5958747.22</v>
      </c>
      <c r="I90" s="15"/>
      <c r="J90" s="44"/>
      <c r="K90" s="43"/>
      <c r="L90" s="43"/>
      <c r="M90" s="43"/>
      <c r="N90" s="43" t="n">
        <f aca="false">G90</f>
        <v>551999.999999999</v>
      </c>
      <c r="O90" s="11"/>
      <c r="P90" s="11"/>
      <c r="Q90" s="43"/>
      <c r="R90" s="11"/>
      <c r="S90" s="47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6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</row>
    <row r="91" customFormat="false" ht="15" hidden="true" customHeight="true" outlineLevel="0" collapsed="false">
      <c r="A91" s="37" t="n">
        <v>36800</v>
      </c>
      <c r="B91" s="38" t="n">
        <v>500000</v>
      </c>
      <c r="C91" s="39" t="n">
        <v>36782</v>
      </c>
      <c r="D91" s="40" t="n">
        <v>5.05</v>
      </c>
      <c r="E91" s="45" t="n">
        <v>36783</v>
      </c>
      <c r="F91" s="51" t="n">
        <v>5.2</v>
      </c>
      <c r="G91" s="42" t="n">
        <f aca="false">B91*(F91-D91)</f>
        <v>75000.0000000002</v>
      </c>
      <c r="H91" s="42" t="n">
        <f aca="false">H90+G91</f>
        <v>6033747.22</v>
      </c>
      <c r="I91" s="15"/>
      <c r="J91" s="44"/>
      <c r="K91" s="43"/>
      <c r="L91" s="43"/>
      <c r="M91" s="43"/>
      <c r="N91" s="43" t="n">
        <f aca="false">G91</f>
        <v>75000.0000000002</v>
      </c>
      <c r="O91" s="11"/>
      <c r="P91" s="11"/>
      <c r="Q91" s="43"/>
      <c r="R91" s="11"/>
      <c r="S91" s="47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6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</row>
    <row r="92" customFormat="false" ht="15" hidden="true" customHeight="true" outlineLevel="0" collapsed="false">
      <c r="A92" s="37" t="n">
        <v>36800</v>
      </c>
      <c r="B92" s="38" t="n">
        <v>1500000</v>
      </c>
      <c r="C92" s="39" t="n">
        <v>36782</v>
      </c>
      <c r="D92" s="40" t="n">
        <v>5.05</v>
      </c>
      <c r="E92" s="49" t="n">
        <v>36784</v>
      </c>
      <c r="F92" s="51" t="n">
        <v>5.29</v>
      </c>
      <c r="G92" s="42" t="n">
        <f aca="false">B92*(F92-D92)</f>
        <v>360000</v>
      </c>
      <c r="H92" s="42" t="n">
        <f aca="false">H91+G92</f>
        <v>6393747.22</v>
      </c>
      <c r="I92" s="15"/>
      <c r="J92" s="44"/>
      <c r="K92" s="43"/>
      <c r="L92" s="43"/>
      <c r="M92" s="43"/>
      <c r="N92" s="43" t="n">
        <f aca="false">G92</f>
        <v>360000</v>
      </c>
      <c r="O92" s="11"/>
      <c r="P92" s="11"/>
      <c r="Q92" s="43"/>
      <c r="R92" s="11"/>
      <c r="S92" s="47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6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</row>
    <row r="93" customFormat="false" ht="15" hidden="true" customHeight="true" outlineLevel="0" collapsed="false">
      <c r="A93" s="37" t="n">
        <v>36800</v>
      </c>
      <c r="B93" s="38" t="n">
        <v>1000000</v>
      </c>
      <c r="C93" s="39" t="n">
        <v>36784</v>
      </c>
      <c r="D93" s="40" t="n">
        <v>5.22</v>
      </c>
      <c r="E93" s="45" t="n">
        <v>36794</v>
      </c>
      <c r="F93" s="51" t="n">
        <v>5.27</v>
      </c>
      <c r="G93" s="42" t="n">
        <f aca="false">B93*(F93-D93)</f>
        <v>49999.9999999998</v>
      </c>
      <c r="H93" s="42" t="n">
        <f aca="false">H92+G93</f>
        <v>6443747.22</v>
      </c>
      <c r="I93" s="15"/>
      <c r="J93" s="44"/>
      <c r="K93" s="43"/>
      <c r="L93" s="43"/>
      <c r="M93" s="43"/>
      <c r="N93" s="43" t="n">
        <f aca="false">G93</f>
        <v>49999.9999999998</v>
      </c>
      <c r="O93" s="11"/>
      <c r="P93" s="11"/>
      <c r="Q93" s="43"/>
      <c r="R93" s="11"/>
      <c r="S93" s="47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6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</row>
    <row r="94" customFormat="false" ht="15" hidden="true" customHeight="true" outlineLevel="0" collapsed="false">
      <c r="A94" s="37" t="n">
        <v>36800</v>
      </c>
      <c r="B94" s="38" t="n">
        <v>1000000</v>
      </c>
      <c r="C94" s="39" t="n">
        <v>36784</v>
      </c>
      <c r="D94" s="40" t="n">
        <v>5.22</v>
      </c>
      <c r="E94" s="45" t="n">
        <v>36795</v>
      </c>
      <c r="F94" s="51" t="n">
        <v>5.33</v>
      </c>
      <c r="G94" s="42" t="n">
        <f aca="false">B94*(F94-D94)</f>
        <v>110000</v>
      </c>
      <c r="H94" s="42" t="n">
        <f aca="false">H93+G94</f>
        <v>6553747.22</v>
      </c>
      <c r="I94" s="15"/>
      <c r="J94" s="44"/>
      <c r="K94" s="43"/>
      <c r="L94" s="43"/>
      <c r="M94" s="43"/>
      <c r="N94" s="43" t="n">
        <f aca="false">G94</f>
        <v>110000</v>
      </c>
      <c r="O94" s="11"/>
      <c r="P94" s="11"/>
      <c r="Q94" s="43"/>
      <c r="R94" s="11"/>
      <c r="S94" s="47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6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</row>
    <row r="95" customFormat="false" ht="15" hidden="true" customHeight="true" outlineLevel="0" collapsed="false">
      <c r="A95" s="37" t="n">
        <v>36831</v>
      </c>
      <c r="B95" s="38" t="n">
        <v>500000</v>
      </c>
      <c r="C95" s="39" t="n">
        <v>36800</v>
      </c>
      <c r="D95" s="40" t="n">
        <v>5.3</v>
      </c>
      <c r="E95" s="45" t="n">
        <v>36804</v>
      </c>
      <c r="F95" s="51" t="n">
        <v>5.31</v>
      </c>
      <c r="G95" s="42" t="n">
        <f aca="false">B95*(F95-D95)</f>
        <v>4999.99999999989</v>
      </c>
      <c r="H95" s="42" t="n">
        <f aca="false">H94+G95</f>
        <v>6558747.22</v>
      </c>
      <c r="I95" s="15"/>
      <c r="J95" s="44"/>
      <c r="K95" s="43"/>
      <c r="L95" s="43"/>
      <c r="M95" s="43"/>
      <c r="N95" s="43"/>
      <c r="O95" s="43" t="n">
        <f aca="false">G95</f>
        <v>4999.99999999989</v>
      </c>
      <c r="P95" s="11"/>
      <c r="Q95" s="43"/>
      <c r="R95" s="11"/>
      <c r="S95" s="47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6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</row>
    <row r="96" customFormat="false" ht="15" hidden="true" customHeight="true" outlineLevel="0" collapsed="false">
      <c r="A96" s="37" t="n">
        <v>36831</v>
      </c>
      <c r="B96" s="38" t="n">
        <v>1000000</v>
      </c>
      <c r="C96" s="39" t="n">
        <v>36818</v>
      </c>
      <c r="D96" s="40" t="n">
        <v>4.99</v>
      </c>
      <c r="E96" s="45" t="n">
        <v>36818</v>
      </c>
      <c r="F96" s="51" t="n">
        <v>5.1</v>
      </c>
      <c r="G96" s="42" t="n">
        <f aca="false">B96*(F96-D96)</f>
        <v>109999.999999999</v>
      </c>
      <c r="H96" s="42" t="n">
        <f aca="false">H95+G96</f>
        <v>6668747.22</v>
      </c>
      <c r="I96" s="15"/>
      <c r="J96" s="44"/>
      <c r="K96" s="43"/>
      <c r="L96" s="43"/>
      <c r="M96" s="43"/>
      <c r="N96" s="43"/>
      <c r="O96" s="43" t="n">
        <f aca="false">G96</f>
        <v>109999.999999999</v>
      </c>
      <c r="P96" s="11"/>
      <c r="Q96" s="43"/>
      <c r="R96" s="11"/>
      <c r="S96" s="47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6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</row>
    <row r="97" customFormat="false" ht="15" hidden="true" customHeight="true" outlineLevel="0" collapsed="false">
      <c r="A97" s="37" t="n">
        <v>36831</v>
      </c>
      <c r="B97" s="38" t="n">
        <v>500000</v>
      </c>
      <c r="C97" s="45" t="n">
        <v>36823</v>
      </c>
      <c r="D97" s="50" t="n">
        <v>4.84</v>
      </c>
      <c r="E97" s="45" t="n">
        <v>36819</v>
      </c>
      <c r="F97" s="51" t="n">
        <v>4.97</v>
      </c>
      <c r="G97" s="42" t="n">
        <f aca="false">B97*(F97-D97)</f>
        <v>65000</v>
      </c>
      <c r="H97" s="42" t="n">
        <f aca="false">H96+G97</f>
        <v>6733747.22</v>
      </c>
      <c r="I97" s="15"/>
      <c r="J97" s="44"/>
      <c r="K97" s="43"/>
      <c r="L97" s="43"/>
      <c r="M97" s="43"/>
      <c r="N97" s="43"/>
      <c r="O97" s="43" t="n">
        <f aca="false">G97</f>
        <v>65000</v>
      </c>
      <c r="P97" s="11"/>
      <c r="Q97" s="43"/>
      <c r="R97" s="11"/>
      <c r="S97" s="47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6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</row>
    <row r="98" customFormat="false" ht="15" hidden="true" customHeight="true" outlineLevel="0" collapsed="false">
      <c r="A98" s="37" t="n">
        <v>36831</v>
      </c>
      <c r="B98" s="38" t="n">
        <v>550000</v>
      </c>
      <c r="C98" s="45" t="n">
        <v>36823</v>
      </c>
      <c r="D98" s="50" t="n">
        <v>4.84</v>
      </c>
      <c r="E98" s="39" t="n">
        <v>36822</v>
      </c>
      <c r="F98" s="51" t="n">
        <v>5.06</v>
      </c>
      <c r="G98" s="42" t="n">
        <f aca="false">B98*(F98-D98)</f>
        <v>121000</v>
      </c>
      <c r="H98" s="42" t="n">
        <f aca="false">H97+G98</f>
        <v>6854747.22</v>
      </c>
      <c r="I98" s="15"/>
      <c r="J98" s="44"/>
      <c r="K98" s="43"/>
      <c r="L98" s="43"/>
      <c r="M98" s="43"/>
      <c r="N98" s="43"/>
      <c r="O98" s="43" t="n">
        <f aca="false">G98</f>
        <v>121000</v>
      </c>
      <c r="P98" s="11"/>
      <c r="Q98" s="43"/>
      <c r="R98" s="11"/>
      <c r="S98" s="47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6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</row>
    <row r="99" customFormat="false" ht="15" hidden="true" customHeight="true" outlineLevel="0" collapsed="false">
      <c r="A99" s="37" t="n">
        <v>36831</v>
      </c>
      <c r="B99" s="38" t="n">
        <v>450000</v>
      </c>
      <c r="C99" s="45" t="n">
        <v>36822</v>
      </c>
      <c r="D99" s="50" t="n">
        <v>5.065</v>
      </c>
      <c r="E99" s="39" t="n">
        <v>36822</v>
      </c>
      <c r="F99" s="51" t="n">
        <v>5.06</v>
      </c>
      <c r="G99" s="42" t="n">
        <f aca="false">B99*(F99-D99)</f>
        <v>-2250.00000000035</v>
      </c>
      <c r="H99" s="42" t="n">
        <f aca="false">H98+G99</f>
        <v>6852497.22</v>
      </c>
      <c r="I99" s="15"/>
      <c r="J99" s="44"/>
      <c r="K99" s="43"/>
      <c r="L99" s="43"/>
      <c r="M99" s="43"/>
      <c r="N99" s="43"/>
      <c r="O99" s="43" t="n">
        <f aca="false">G99</f>
        <v>-2250.00000000035</v>
      </c>
      <c r="P99" s="11"/>
      <c r="Q99" s="43"/>
      <c r="R99" s="11"/>
      <c r="S99" s="47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6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</row>
    <row r="100" customFormat="false" ht="15" hidden="true" customHeight="true" outlineLevel="0" collapsed="false">
      <c r="A100" s="37" t="n">
        <v>36831</v>
      </c>
      <c r="B100" s="38" t="n">
        <v>1000000</v>
      </c>
      <c r="C100" s="45" t="n">
        <v>36823</v>
      </c>
      <c r="D100" s="50" t="n">
        <v>4.94</v>
      </c>
      <c r="E100" s="39" t="n">
        <v>36822</v>
      </c>
      <c r="F100" s="51" t="n">
        <v>5.06</v>
      </c>
      <c r="G100" s="42" t="n">
        <f aca="false">B100*(F100-D100)</f>
        <v>119999.999999999</v>
      </c>
      <c r="H100" s="42" t="n">
        <f aca="false">H99+G100</f>
        <v>6972497.22</v>
      </c>
      <c r="I100" s="15"/>
      <c r="J100" s="44"/>
      <c r="K100" s="43"/>
      <c r="L100" s="43"/>
      <c r="M100" s="43"/>
      <c r="N100" s="43"/>
      <c r="O100" s="43" t="n">
        <f aca="false">G100</f>
        <v>119999.999999999</v>
      </c>
      <c r="P100" s="11"/>
      <c r="Q100" s="43"/>
      <c r="R100" s="11"/>
      <c r="S100" s="47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6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</row>
    <row r="101" customFormat="false" ht="15" hidden="true" customHeight="true" outlineLevel="0" collapsed="false">
      <c r="A101" s="37" t="n">
        <v>36831</v>
      </c>
      <c r="B101" s="38" t="n">
        <v>1000000</v>
      </c>
      <c r="C101" s="45" t="n">
        <v>36824</v>
      </c>
      <c r="D101" s="50" t="n">
        <v>4.68</v>
      </c>
      <c r="E101" s="39" t="n">
        <v>36824</v>
      </c>
      <c r="F101" s="51" t="n">
        <v>4.795</v>
      </c>
      <c r="G101" s="42" t="n">
        <f aca="false">B101*(F101-D101)</f>
        <v>115000</v>
      </c>
      <c r="H101" s="42" t="n">
        <f aca="false">H100+G101</f>
        <v>7087497.22</v>
      </c>
      <c r="I101" s="15"/>
      <c r="J101" s="44"/>
      <c r="K101" s="43"/>
      <c r="L101" s="43"/>
      <c r="M101" s="43"/>
      <c r="N101" s="43"/>
      <c r="O101" s="43" t="n">
        <f aca="false">G101</f>
        <v>115000</v>
      </c>
      <c r="P101" s="11"/>
      <c r="Q101" s="43"/>
      <c r="R101" s="11"/>
      <c r="S101" s="47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6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1"/>
      <c r="IQ101" s="11"/>
      <c r="IR101" s="11"/>
      <c r="IS101" s="11"/>
      <c r="IT101" s="11"/>
      <c r="IU101" s="11"/>
      <c r="IV101" s="11"/>
      <c r="IW101" s="11"/>
    </row>
    <row r="102" customFormat="false" ht="15" hidden="true" customHeight="true" outlineLevel="0" collapsed="false">
      <c r="A102" s="37" t="n">
        <v>36831</v>
      </c>
      <c r="B102" s="38" t="n">
        <v>1000000</v>
      </c>
      <c r="C102" s="45" t="n">
        <v>36824</v>
      </c>
      <c r="D102" s="51" t="n">
        <v>4.67</v>
      </c>
      <c r="E102" s="39" t="n">
        <v>36824</v>
      </c>
      <c r="F102" s="51" t="n">
        <v>4.795</v>
      </c>
      <c r="G102" s="42" t="n">
        <f aca="false">B102*(F102-D102)</f>
        <v>125000</v>
      </c>
      <c r="H102" s="42" t="n">
        <f aca="false">H101+G102</f>
        <v>7212497.22</v>
      </c>
      <c r="I102" s="15"/>
      <c r="J102" s="44"/>
      <c r="K102" s="43"/>
      <c r="L102" s="43"/>
      <c r="M102" s="43"/>
      <c r="N102" s="43"/>
      <c r="O102" s="43" t="n">
        <f aca="false">G102</f>
        <v>125000</v>
      </c>
      <c r="P102" s="11"/>
      <c r="Q102" s="43"/>
      <c r="R102" s="11"/>
      <c r="S102" s="47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6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1"/>
      <c r="IQ102" s="11"/>
      <c r="IR102" s="11"/>
      <c r="IS102" s="11"/>
      <c r="IT102" s="11"/>
      <c r="IU102" s="11"/>
      <c r="IV102" s="11"/>
      <c r="IW102" s="11"/>
    </row>
    <row r="103" customFormat="false" ht="15" hidden="true" customHeight="true" outlineLevel="0" collapsed="false">
      <c r="A103" s="37" t="n">
        <v>36831</v>
      </c>
      <c r="B103" s="38" t="n">
        <v>1000000</v>
      </c>
      <c r="C103" s="45" t="n">
        <v>36826</v>
      </c>
      <c r="D103" s="51" t="n">
        <v>4.55</v>
      </c>
      <c r="E103" s="39" t="n">
        <v>36826</v>
      </c>
      <c r="F103" s="51" t="n">
        <v>4.6</v>
      </c>
      <c r="G103" s="42" t="n">
        <f aca="false">B103*(F103-D103)</f>
        <v>49999.9999999998</v>
      </c>
      <c r="H103" s="42" t="n">
        <f aca="false">H102+G103</f>
        <v>7262497.22</v>
      </c>
      <c r="I103" s="15"/>
      <c r="J103" s="44"/>
      <c r="K103" s="43"/>
      <c r="L103" s="43"/>
      <c r="M103" s="43"/>
      <c r="N103" s="43"/>
      <c r="O103" s="43" t="n">
        <f aca="false">G103</f>
        <v>49999.9999999998</v>
      </c>
      <c r="P103" s="11"/>
      <c r="Q103" s="43"/>
      <c r="R103" s="11"/>
      <c r="S103" s="47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6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</row>
    <row r="104" customFormat="false" ht="15" hidden="true" customHeight="true" outlineLevel="0" collapsed="false">
      <c r="A104" s="37" t="n">
        <v>36861</v>
      </c>
      <c r="B104" s="38" t="n">
        <v>1000000</v>
      </c>
      <c r="C104" s="45" t="n">
        <v>36830</v>
      </c>
      <c r="D104" s="51" t="n">
        <v>4.6</v>
      </c>
      <c r="E104" s="39" t="n">
        <v>36829</v>
      </c>
      <c r="F104" s="51" t="n">
        <v>4.6</v>
      </c>
      <c r="G104" s="42" t="n">
        <f aca="false">B104*(F104-D104)</f>
        <v>0</v>
      </c>
      <c r="H104" s="42" t="n">
        <f aca="false">H103+G104</f>
        <v>7262497.22</v>
      </c>
      <c r="I104" s="15"/>
      <c r="J104" s="44"/>
      <c r="K104" s="43"/>
      <c r="L104" s="43"/>
      <c r="M104" s="43"/>
      <c r="N104" s="43"/>
      <c r="O104" s="43"/>
      <c r="P104" s="43" t="n">
        <f aca="false">G104</f>
        <v>0</v>
      </c>
      <c r="Q104" s="43"/>
      <c r="R104" s="11"/>
      <c r="S104" s="47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6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1"/>
      <c r="IQ104" s="11"/>
      <c r="IR104" s="11"/>
      <c r="IS104" s="11"/>
      <c r="IT104" s="11"/>
      <c r="IU104" s="11"/>
      <c r="IV104" s="11"/>
      <c r="IW104" s="11"/>
    </row>
    <row r="105" customFormat="false" ht="15" hidden="true" customHeight="true" outlineLevel="0" collapsed="false">
      <c r="A105" s="37" t="n">
        <v>36861</v>
      </c>
      <c r="B105" s="38" t="n">
        <v>1000000</v>
      </c>
      <c r="C105" s="45" t="n">
        <v>36837</v>
      </c>
      <c r="D105" s="51" t="n">
        <v>5.03</v>
      </c>
      <c r="E105" s="45" t="n">
        <v>36844</v>
      </c>
      <c r="F105" s="50" t="n">
        <v>5.86</v>
      </c>
      <c r="G105" s="42" t="n">
        <f aca="false">B105*(F105-D105)</f>
        <v>830000</v>
      </c>
      <c r="H105" s="42" t="n">
        <f aca="false">H104+G105</f>
        <v>8092497.22</v>
      </c>
      <c r="I105" s="15"/>
      <c r="J105" s="44"/>
      <c r="K105" s="43"/>
      <c r="L105" s="43"/>
      <c r="M105" s="43"/>
      <c r="N105" s="43"/>
      <c r="O105" s="43"/>
      <c r="P105" s="43" t="n">
        <f aca="false">G105</f>
        <v>830000</v>
      </c>
      <c r="Q105" s="43"/>
      <c r="R105" s="11"/>
      <c r="S105" s="47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6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1"/>
      <c r="IQ105" s="11"/>
      <c r="IR105" s="11"/>
      <c r="IS105" s="11"/>
      <c r="IT105" s="11"/>
      <c r="IU105" s="11"/>
      <c r="IV105" s="11"/>
      <c r="IW105" s="11"/>
    </row>
    <row r="106" customFormat="false" ht="15" hidden="true" customHeight="true" outlineLevel="0" collapsed="false">
      <c r="A106" s="37" t="n">
        <v>36861</v>
      </c>
      <c r="B106" s="38" t="n">
        <v>1250000</v>
      </c>
      <c r="C106" s="45" t="n">
        <v>36838</v>
      </c>
      <c r="D106" s="51" t="n">
        <v>5.14</v>
      </c>
      <c r="E106" s="45" t="n">
        <v>36850</v>
      </c>
      <c r="F106" s="50" t="n">
        <v>6.24</v>
      </c>
      <c r="G106" s="42" t="n">
        <f aca="false">B106*(F106-D106)</f>
        <v>1375000</v>
      </c>
      <c r="H106" s="42" t="n">
        <f aca="false">H105+G106</f>
        <v>9467497.22</v>
      </c>
      <c r="I106" s="15"/>
      <c r="J106" s="44"/>
      <c r="K106" s="43"/>
      <c r="L106" s="43"/>
      <c r="M106" s="43"/>
      <c r="N106" s="43"/>
      <c r="O106" s="43"/>
      <c r="P106" s="43" t="n">
        <f aca="false">G106</f>
        <v>1375000</v>
      </c>
      <c r="Q106" s="43"/>
      <c r="R106" s="11"/>
      <c r="S106" s="4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6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1"/>
      <c r="IQ106" s="11"/>
      <c r="IR106" s="11"/>
      <c r="IS106" s="11"/>
      <c r="IT106" s="11"/>
      <c r="IU106" s="11"/>
      <c r="IV106" s="11"/>
      <c r="IW106" s="11"/>
    </row>
    <row r="107" customFormat="false" ht="15" hidden="true" customHeight="true" outlineLevel="0" collapsed="false">
      <c r="A107" s="37" t="n">
        <v>36861</v>
      </c>
      <c r="B107" s="38" t="n">
        <v>1000000</v>
      </c>
      <c r="C107" s="45" t="n">
        <v>36844</v>
      </c>
      <c r="D107" s="51" t="n">
        <v>5.84</v>
      </c>
      <c r="E107" s="39" t="n">
        <v>36844</v>
      </c>
      <c r="F107" s="51" t="n">
        <v>5.88</v>
      </c>
      <c r="G107" s="42" t="n">
        <f aca="false">B107*(F107-D107)</f>
        <v>40000</v>
      </c>
      <c r="H107" s="42" t="n">
        <f aca="false">H106+G107</f>
        <v>9507497.22</v>
      </c>
      <c r="I107" s="15"/>
      <c r="J107" s="44"/>
      <c r="K107" s="43"/>
      <c r="L107" s="43"/>
      <c r="M107" s="43"/>
      <c r="N107" s="43"/>
      <c r="O107" s="43"/>
      <c r="P107" s="43" t="n">
        <f aca="false">G107</f>
        <v>40000</v>
      </c>
      <c r="Q107" s="43"/>
      <c r="R107" s="11"/>
      <c r="S107" s="47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6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1"/>
      <c r="IQ107" s="11"/>
      <c r="IR107" s="11"/>
      <c r="IS107" s="11"/>
      <c r="IT107" s="11"/>
      <c r="IU107" s="11"/>
      <c r="IV107" s="11"/>
      <c r="IW107" s="11"/>
    </row>
    <row r="108" customFormat="false" ht="15" hidden="true" customHeight="true" outlineLevel="0" collapsed="false">
      <c r="A108" s="37" t="n">
        <v>36861</v>
      </c>
      <c r="B108" s="38" t="n">
        <v>1000000</v>
      </c>
      <c r="C108" s="45" t="n">
        <v>36844</v>
      </c>
      <c r="D108" s="51" t="n">
        <v>5.94</v>
      </c>
      <c r="E108" s="39" t="n">
        <v>36844</v>
      </c>
      <c r="F108" s="51" t="n">
        <v>5.99</v>
      </c>
      <c r="G108" s="42" t="n">
        <f aca="false">B108*(F108-D108)</f>
        <v>49999.9999999998</v>
      </c>
      <c r="H108" s="42" t="n">
        <f aca="false">H107+G108</f>
        <v>9557497.22</v>
      </c>
      <c r="I108" s="15"/>
      <c r="J108" s="44"/>
      <c r="K108" s="43"/>
      <c r="L108" s="43"/>
      <c r="M108" s="43"/>
      <c r="N108" s="43"/>
      <c r="O108" s="43"/>
      <c r="P108" s="43" t="n">
        <f aca="false">G108</f>
        <v>49999.9999999998</v>
      </c>
      <c r="Q108" s="43"/>
      <c r="R108" s="11"/>
      <c r="S108" s="47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6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</row>
    <row r="109" customFormat="false" ht="15" hidden="true" customHeight="true" outlineLevel="0" collapsed="false">
      <c r="A109" s="37" t="n">
        <v>36861</v>
      </c>
      <c r="B109" s="38" t="n">
        <v>1000000</v>
      </c>
      <c r="C109" s="45" t="n">
        <v>36845</v>
      </c>
      <c r="D109" s="51" t="n">
        <v>6.04</v>
      </c>
      <c r="E109" s="39" t="n">
        <v>36845</v>
      </c>
      <c r="F109" s="51" t="n">
        <v>6.16</v>
      </c>
      <c r="G109" s="42" t="n">
        <f aca="false">B109*(F109-D109)</f>
        <v>120000</v>
      </c>
      <c r="H109" s="42" t="n">
        <f aca="false">H108+G109</f>
        <v>9677497.22</v>
      </c>
      <c r="I109" s="15"/>
      <c r="J109" s="44"/>
      <c r="K109" s="43"/>
      <c r="L109" s="43"/>
      <c r="M109" s="43"/>
      <c r="N109" s="43"/>
      <c r="O109" s="43"/>
      <c r="P109" s="43" t="n">
        <f aca="false">G109</f>
        <v>120000</v>
      </c>
      <c r="Q109" s="43"/>
      <c r="R109" s="11"/>
      <c r="S109" s="47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6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  <c r="IW109" s="11"/>
    </row>
    <row r="110" customFormat="false" ht="15" hidden="true" customHeight="true" outlineLevel="0" collapsed="false">
      <c r="A110" s="37" t="n">
        <v>36861</v>
      </c>
      <c r="B110" s="38" t="n">
        <v>1000000</v>
      </c>
      <c r="C110" s="45" t="n">
        <v>36847</v>
      </c>
      <c r="D110" s="51" t="n">
        <v>5.9</v>
      </c>
      <c r="E110" s="45" t="n">
        <v>36850</v>
      </c>
      <c r="F110" s="50" t="n">
        <v>6.24</v>
      </c>
      <c r="G110" s="42" t="n">
        <f aca="false">B110*(F110-D110)</f>
        <v>340000</v>
      </c>
      <c r="H110" s="42" t="n">
        <f aca="false">H109+G110</f>
        <v>10017497.22</v>
      </c>
      <c r="I110" s="15"/>
      <c r="J110" s="44"/>
      <c r="K110" s="43"/>
      <c r="L110" s="43"/>
      <c r="M110" s="43"/>
      <c r="N110" s="43"/>
      <c r="O110" s="43"/>
      <c r="P110" s="43" t="n">
        <f aca="false">G110</f>
        <v>340000</v>
      </c>
      <c r="Q110" s="43"/>
      <c r="R110" s="11"/>
      <c r="S110" s="47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6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  <c r="IU110" s="11"/>
      <c r="IV110" s="11"/>
      <c r="IW110" s="11"/>
    </row>
    <row r="111" customFormat="false" ht="15" hidden="true" customHeight="true" outlineLevel="0" collapsed="false">
      <c r="A111" s="37" t="n">
        <v>36861</v>
      </c>
      <c r="B111" s="38" t="n">
        <v>1250000</v>
      </c>
      <c r="C111" s="45" t="n">
        <v>36858</v>
      </c>
      <c r="D111" s="51" t="n">
        <v>5.96</v>
      </c>
      <c r="E111" s="39" t="n">
        <v>36858</v>
      </c>
      <c r="F111" s="51" t="n">
        <v>6.08</v>
      </c>
      <c r="G111" s="42" t="n">
        <f aca="false">B111*(F111-D111)</f>
        <v>150000</v>
      </c>
      <c r="H111" s="42" t="n">
        <f aca="false">H110+G111</f>
        <v>10167497.22</v>
      </c>
      <c r="I111" s="15"/>
      <c r="J111" s="44"/>
      <c r="K111" s="43"/>
      <c r="L111" s="43"/>
      <c r="M111" s="43"/>
      <c r="N111" s="43"/>
      <c r="O111" s="43"/>
      <c r="P111" s="43" t="n">
        <f aca="false">G111</f>
        <v>150000</v>
      </c>
      <c r="Q111" s="43"/>
      <c r="R111" s="11"/>
      <c r="S111" s="47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6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</row>
    <row r="112" customFormat="false" ht="15" hidden="true" customHeight="true" outlineLevel="0" collapsed="false">
      <c r="A112" s="37" t="n">
        <v>36892</v>
      </c>
      <c r="B112" s="38" t="n">
        <v>500000</v>
      </c>
      <c r="C112" s="45" t="s">
        <v>21</v>
      </c>
      <c r="D112" s="51" t="n">
        <v>6.27</v>
      </c>
      <c r="E112" s="39" t="n">
        <v>36858</v>
      </c>
      <c r="F112" s="51" t="n">
        <v>6.17</v>
      </c>
      <c r="G112" s="42" t="n">
        <f aca="false">B112*(F112-D112)</f>
        <v>-49999.9999999998</v>
      </c>
      <c r="H112" s="42" t="n">
        <f aca="false">H111+G112</f>
        <v>10117497.22</v>
      </c>
      <c r="I112" s="15"/>
      <c r="J112" s="44"/>
      <c r="K112" s="43"/>
      <c r="L112" s="43"/>
      <c r="M112" s="43"/>
      <c r="N112" s="43"/>
      <c r="O112" s="43"/>
      <c r="P112" s="43"/>
      <c r="Q112" s="43" t="n">
        <f aca="false">G112</f>
        <v>-49999.9999999998</v>
      </c>
      <c r="R112" s="11"/>
      <c r="S112" s="47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6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  <c r="IU112" s="11"/>
      <c r="IV112" s="11"/>
      <c r="IW112" s="11"/>
    </row>
    <row r="113" customFormat="false" ht="15" hidden="true" customHeight="true" outlineLevel="0" collapsed="false">
      <c r="A113" s="37" t="n">
        <v>36892</v>
      </c>
      <c r="B113" s="38" t="n">
        <v>750000</v>
      </c>
      <c r="C113" s="45" t="n">
        <v>36861</v>
      </c>
      <c r="D113" s="51" t="n">
        <v>6.61</v>
      </c>
      <c r="E113" s="39" t="n">
        <v>36861</v>
      </c>
      <c r="F113" s="51" t="n">
        <v>6.72</v>
      </c>
      <c r="G113" s="42" t="n">
        <f aca="false">B113*(F113-D113)</f>
        <v>82499.9999999996</v>
      </c>
      <c r="H113" s="42" t="n">
        <f aca="false">H112+G113</f>
        <v>10199997.22</v>
      </c>
      <c r="I113" s="15"/>
      <c r="J113" s="44"/>
      <c r="K113" s="43"/>
      <c r="L113" s="43"/>
      <c r="M113" s="43"/>
      <c r="N113" s="43"/>
      <c r="O113" s="43"/>
      <c r="P113" s="43"/>
      <c r="Q113" s="43" t="n">
        <f aca="false">G113</f>
        <v>82499.9999999996</v>
      </c>
      <c r="R113" s="11"/>
      <c r="S113" s="47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6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</row>
    <row r="114" customFormat="false" ht="15" hidden="true" customHeight="true" outlineLevel="0" collapsed="false">
      <c r="A114" s="37" t="n">
        <v>36892</v>
      </c>
      <c r="B114" s="38" t="n">
        <v>750000</v>
      </c>
      <c r="C114" s="45" t="n">
        <v>36861</v>
      </c>
      <c r="D114" s="51" t="n">
        <v>6.61</v>
      </c>
      <c r="E114" s="45" t="n">
        <v>36866</v>
      </c>
      <c r="F114" s="51" t="n">
        <v>8.5</v>
      </c>
      <c r="G114" s="42" t="n">
        <f aca="false">B114*(F114-D114)</f>
        <v>1417500</v>
      </c>
      <c r="H114" s="42" t="n">
        <f aca="false">H113+G114</f>
        <v>11617497.22</v>
      </c>
      <c r="I114" s="15"/>
      <c r="J114" s="44"/>
      <c r="K114" s="43"/>
      <c r="L114" s="43"/>
      <c r="M114" s="43"/>
      <c r="N114" s="43"/>
      <c r="O114" s="43"/>
      <c r="P114" s="43"/>
      <c r="Q114" s="43" t="n">
        <f aca="false">G114</f>
        <v>1417500</v>
      </c>
      <c r="R114" s="11"/>
      <c r="S114" s="47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6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</row>
    <row r="115" customFormat="false" ht="15" hidden="true" customHeight="true" outlineLevel="0" collapsed="false">
      <c r="A115" s="37" t="n">
        <v>36892</v>
      </c>
      <c r="B115" s="38" t="n">
        <v>750000</v>
      </c>
      <c r="C115" s="45" t="n">
        <v>36864</v>
      </c>
      <c r="D115" s="51" t="n">
        <v>7.28</v>
      </c>
      <c r="E115" s="45" t="n">
        <v>36866</v>
      </c>
      <c r="F115" s="51" t="n">
        <v>8.5</v>
      </c>
      <c r="G115" s="42" t="n">
        <f aca="false">B115*(F115-D115)</f>
        <v>915000</v>
      </c>
      <c r="H115" s="42" t="n">
        <f aca="false">H114+G115</f>
        <v>12532497.22</v>
      </c>
      <c r="I115" s="15"/>
      <c r="J115" s="44"/>
      <c r="K115" s="43"/>
      <c r="L115" s="43"/>
      <c r="M115" s="43"/>
      <c r="N115" s="43"/>
      <c r="O115" s="43"/>
      <c r="P115" s="43"/>
      <c r="Q115" s="43" t="n">
        <f aca="false">G115</f>
        <v>915000</v>
      </c>
      <c r="R115" s="11"/>
      <c r="S115" s="47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6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</row>
    <row r="116" customFormat="false" ht="15" hidden="true" customHeight="true" outlineLevel="0" collapsed="false">
      <c r="A116" s="37" t="n">
        <v>36892</v>
      </c>
      <c r="B116" s="38" t="n">
        <v>1000000</v>
      </c>
      <c r="C116" s="45" t="n">
        <v>36864</v>
      </c>
      <c r="D116" s="50" t="n">
        <v>7.42</v>
      </c>
      <c r="E116" s="45" t="n">
        <v>36866</v>
      </c>
      <c r="F116" s="50" t="n">
        <v>8.5</v>
      </c>
      <c r="G116" s="42" t="n">
        <f aca="false">B116*(F116-D116)</f>
        <v>1080000</v>
      </c>
      <c r="H116" s="42" t="n">
        <f aca="false">H115+G116</f>
        <v>13612497.22</v>
      </c>
      <c r="I116" s="15"/>
      <c r="J116" s="44"/>
      <c r="K116" s="43"/>
      <c r="L116" s="43"/>
      <c r="M116" s="43"/>
      <c r="N116" s="43"/>
      <c r="O116" s="43"/>
      <c r="P116" s="43"/>
      <c r="Q116" s="43" t="n">
        <f aca="false">G116</f>
        <v>1080000</v>
      </c>
      <c r="R116" s="11"/>
      <c r="S116" s="47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6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</row>
    <row r="117" customFormat="false" ht="15" hidden="true" customHeight="true" outlineLevel="0" collapsed="false">
      <c r="A117" s="37" t="n">
        <v>36923</v>
      </c>
      <c r="B117" s="38" t="n">
        <v>1000000</v>
      </c>
      <c r="C117" s="45" t="n">
        <v>36864</v>
      </c>
      <c r="D117" s="50" t="n">
        <v>7.19</v>
      </c>
      <c r="E117" s="45" t="n">
        <v>36866</v>
      </c>
      <c r="F117" s="50" t="n">
        <v>8.3</v>
      </c>
      <c r="G117" s="42" t="n">
        <f aca="false">B117*(F117-D117)</f>
        <v>1110000</v>
      </c>
      <c r="H117" s="42" t="n">
        <f aca="false">H116+G117</f>
        <v>14722497.22</v>
      </c>
      <c r="I117" s="15"/>
      <c r="J117" s="44"/>
      <c r="K117" s="43"/>
      <c r="L117" s="43"/>
      <c r="M117" s="43"/>
      <c r="N117" s="43"/>
      <c r="O117" s="43"/>
      <c r="P117" s="43"/>
      <c r="Q117" s="43"/>
      <c r="R117" s="43" t="n">
        <f aca="false">G117</f>
        <v>1110000</v>
      </c>
      <c r="S117" s="47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6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  <c r="IU117" s="11"/>
      <c r="IV117" s="11"/>
      <c r="IW117" s="11"/>
    </row>
    <row r="118" customFormat="false" ht="15" hidden="true" customHeight="true" outlineLevel="0" collapsed="false">
      <c r="A118" s="37" t="n">
        <v>36923</v>
      </c>
      <c r="B118" s="38" t="n">
        <v>1500000</v>
      </c>
      <c r="C118" s="45" t="n">
        <v>36865</v>
      </c>
      <c r="D118" s="50" t="n">
        <v>7.11</v>
      </c>
      <c r="E118" s="45" t="n">
        <v>36873</v>
      </c>
      <c r="F118" s="50" t="n">
        <v>7.9</v>
      </c>
      <c r="G118" s="42" t="n">
        <f aca="false">B118*(F118-D118)</f>
        <v>1185000</v>
      </c>
      <c r="H118" s="42" t="n">
        <f aca="false">H117+G118</f>
        <v>15907497.22</v>
      </c>
      <c r="I118" s="15"/>
      <c r="J118" s="44"/>
      <c r="K118" s="43"/>
      <c r="L118" s="43"/>
      <c r="M118" s="43"/>
      <c r="N118" s="43"/>
      <c r="O118" s="43"/>
      <c r="P118" s="43"/>
      <c r="Q118" s="43"/>
      <c r="R118" s="43" t="n">
        <f aca="false">G118</f>
        <v>1185000</v>
      </c>
      <c r="S118" s="47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6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  <c r="GK118" s="11"/>
      <c r="GL118" s="11"/>
      <c r="GM118" s="11"/>
      <c r="GN118" s="11"/>
      <c r="GO118" s="11"/>
      <c r="GP118" s="11"/>
      <c r="GQ118" s="11"/>
      <c r="GR118" s="11"/>
      <c r="GS118" s="11"/>
      <c r="GT118" s="11"/>
      <c r="GU118" s="11"/>
      <c r="GV118" s="11"/>
      <c r="GW118" s="11"/>
      <c r="GX118" s="11"/>
      <c r="GY118" s="11"/>
      <c r="GZ118" s="11"/>
      <c r="HA118" s="1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  <c r="HL118" s="11"/>
      <c r="HM118" s="11"/>
      <c r="HN118" s="11"/>
      <c r="HO118" s="11"/>
      <c r="HP118" s="11"/>
      <c r="HQ118" s="11"/>
      <c r="HR118" s="11"/>
      <c r="HS118" s="11"/>
      <c r="HT118" s="11"/>
      <c r="HU118" s="11"/>
      <c r="HV118" s="11"/>
      <c r="HW118" s="11"/>
      <c r="HX118" s="11"/>
      <c r="HY118" s="11"/>
      <c r="HZ118" s="11"/>
      <c r="IA118" s="11"/>
      <c r="IB118" s="11"/>
      <c r="IC118" s="11"/>
      <c r="ID118" s="11"/>
      <c r="IE118" s="11"/>
      <c r="IF118" s="11"/>
      <c r="IG118" s="11"/>
      <c r="IH118" s="11"/>
      <c r="II118" s="11"/>
      <c r="IJ118" s="11"/>
      <c r="IK118" s="11"/>
      <c r="IL118" s="11"/>
      <c r="IM118" s="11"/>
      <c r="IN118" s="11"/>
      <c r="IO118" s="11"/>
      <c r="IP118" s="11"/>
      <c r="IQ118" s="11"/>
      <c r="IR118" s="11"/>
      <c r="IS118" s="11"/>
      <c r="IT118" s="11"/>
      <c r="IU118" s="11"/>
      <c r="IV118" s="11"/>
      <c r="IW118" s="11"/>
    </row>
    <row r="119" customFormat="false" ht="15" hidden="true" customHeight="true" outlineLevel="0" collapsed="false">
      <c r="A119" s="53" t="n">
        <v>36526</v>
      </c>
      <c r="B119" s="54" t="n">
        <v>310000</v>
      </c>
      <c r="C119" s="45" t="n">
        <v>36871</v>
      </c>
      <c r="D119" s="50" t="n">
        <v>9.24</v>
      </c>
      <c r="E119" s="55" t="n">
        <v>36871</v>
      </c>
      <c r="F119" s="50" t="n">
        <v>9.54</v>
      </c>
      <c r="G119" s="56" t="n">
        <f aca="false">B119*(F119-D119)</f>
        <v>92999.9999999997</v>
      </c>
      <c r="H119" s="56" t="n">
        <f aca="false">H118+G119</f>
        <v>16000497.22</v>
      </c>
      <c r="I119" s="57"/>
      <c r="J119" s="58"/>
      <c r="K119" s="58"/>
      <c r="L119" s="58"/>
      <c r="M119" s="58"/>
      <c r="N119" s="58"/>
      <c r="O119" s="58"/>
      <c r="P119" s="58"/>
      <c r="Q119" s="58" t="n">
        <f aca="false">G119</f>
        <v>92999.9999999997</v>
      </c>
      <c r="R119" s="57"/>
      <c r="S119" s="59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6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  <c r="IV119" s="11"/>
      <c r="IW119" s="11"/>
    </row>
    <row r="120" customFormat="false" ht="15" hidden="true" customHeight="true" outlineLevel="0" collapsed="false">
      <c r="A120" s="53" t="n">
        <v>36892</v>
      </c>
      <c r="B120" s="54" t="n">
        <v>1000000</v>
      </c>
      <c r="C120" s="45" t="n">
        <v>36872</v>
      </c>
      <c r="D120" s="50" t="n">
        <v>8.2</v>
      </c>
      <c r="E120" s="55" t="n">
        <v>36872</v>
      </c>
      <c r="F120" s="50" t="n">
        <v>8.7</v>
      </c>
      <c r="G120" s="56" t="n">
        <f aca="false">B120*(F120-D120)</f>
        <v>500000</v>
      </c>
      <c r="H120" s="56" t="n">
        <f aca="false">H119+G120</f>
        <v>16500497.22</v>
      </c>
      <c r="I120" s="57"/>
      <c r="J120" s="58"/>
      <c r="K120" s="58"/>
      <c r="L120" s="58"/>
      <c r="M120" s="58"/>
      <c r="N120" s="58"/>
      <c r="O120" s="58"/>
      <c r="P120" s="58"/>
      <c r="Q120" s="58" t="n">
        <f aca="false">G120</f>
        <v>500000</v>
      </c>
      <c r="R120" s="57"/>
      <c r="S120" s="59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6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  <c r="IU120" s="11"/>
      <c r="IV120" s="11"/>
      <c r="IW120" s="11"/>
    </row>
    <row r="121" customFormat="false" ht="15" hidden="true" customHeight="true" outlineLevel="0" collapsed="false">
      <c r="A121" s="53" t="n">
        <v>36892</v>
      </c>
      <c r="B121" s="54" t="n">
        <v>500000</v>
      </c>
      <c r="C121" s="45" t="n">
        <v>36872</v>
      </c>
      <c r="D121" s="50" t="n">
        <v>8</v>
      </c>
      <c r="E121" s="45" t="n">
        <v>36873</v>
      </c>
      <c r="F121" s="50" t="n">
        <v>8.05</v>
      </c>
      <c r="G121" s="56" t="n">
        <f aca="false">B121*(F121-D121)</f>
        <v>25000.0000000004</v>
      </c>
      <c r="H121" s="56" t="n">
        <f aca="false">H120+G121</f>
        <v>16525497.22</v>
      </c>
      <c r="I121" s="57"/>
      <c r="J121" s="58"/>
      <c r="K121" s="58"/>
      <c r="L121" s="58"/>
      <c r="M121" s="58"/>
      <c r="N121" s="58"/>
      <c r="O121" s="58"/>
      <c r="P121" s="58"/>
      <c r="Q121" s="58" t="n">
        <f aca="false">G121</f>
        <v>25000.0000000004</v>
      </c>
      <c r="R121" s="57"/>
      <c r="S121" s="59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6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  <c r="GK121" s="11"/>
      <c r="GL121" s="11"/>
      <c r="GM121" s="11"/>
      <c r="GN121" s="11"/>
      <c r="GO121" s="11"/>
      <c r="GP121" s="11"/>
      <c r="GQ121" s="11"/>
      <c r="GR121" s="11"/>
      <c r="GS121" s="11"/>
      <c r="GT121" s="11"/>
      <c r="GU121" s="11"/>
      <c r="GV121" s="11"/>
      <c r="GW121" s="11"/>
      <c r="GX121" s="11"/>
      <c r="GY121" s="11"/>
      <c r="GZ121" s="11"/>
      <c r="HA121" s="1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  <c r="HL121" s="11"/>
      <c r="HM121" s="11"/>
      <c r="HN121" s="11"/>
      <c r="HO121" s="11"/>
      <c r="HP121" s="11"/>
      <c r="HQ121" s="11"/>
      <c r="HR121" s="11"/>
      <c r="HS121" s="11"/>
      <c r="HT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  <c r="IR121" s="11"/>
      <c r="IS121" s="11"/>
      <c r="IT121" s="11"/>
      <c r="IU121" s="11"/>
      <c r="IV121" s="11"/>
      <c r="IW121" s="11"/>
    </row>
    <row r="122" customFormat="false" ht="15" hidden="true" customHeight="true" outlineLevel="0" collapsed="false">
      <c r="A122" s="53" t="n">
        <v>36892</v>
      </c>
      <c r="B122" s="54" t="n">
        <v>1000000</v>
      </c>
      <c r="C122" s="45" t="n">
        <v>36878</v>
      </c>
      <c r="D122" s="50" t="n">
        <v>8.55</v>
      </c>
      <c r="E122" s="55" t="n">
        <v>36879</v>
      </c>
      <c r="F122" s="50" t="n">
        <v>8.89</v>
      </c>
      <c r="G122" s="56" t="n">
        <f aca="false">B122*(F122-D122)</f>
        <v>340000</v>
      </c>
      <c r="H122" s="56" t="n">
        <f aca="false">H121+G122</f>
        <v>16865497.22</v>
      </c>
      <c r="I122" s="57"/>
      <c r="J122" s="58"/>
      <c r="K122" s="58"/>
      <c r="L122" s="58"/>
      <c r="M122" s="58"/>
      <c r="N122" s="58"/>
      <c r="O122" s="58"/>
      <c r="P122" s="58"/>
      <c r="Q122" s="58" t="n">
        <f aca="false">G122</f>
        <v>340000</v>
      </c>
      <c r="R122" s="57"/>
      <c r="S122" s="59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6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  <c r="GK122" s="11"/>
      <c r="GL122" s="11"/>
      <c r="GM122" s="11"/>
      <c r="GN122" s="11"/>
      <c r="GO122" s="11"/>
      <c r="GP122" s="11"/>
      <c r="GQ122" s="11"/>
      <c r="GR122" s="11"/>
      <c r="GS122" s="11"/>
      <c r="GT122" s="11"/>
      <c r="GU122" s="11"/>
      <c r="GV122" s="11"/>
      <c r="GW122" s="11"/>
      <c r="GX122" s="11"/>
      <c r="GY122" s="11"/>
      <c r="GZ122" s="11"/>
      <c r="HA122" s="1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  <c r="HL122" s="11"/>
      <c r="HM122" s="11"/>
      <c r="HN122" s="11"/>
      <c r="HO122" s="11"/>
      <c r="HP122" s="11"/>
      <c r="HQ122" s="11"/>
      <c r="HR122" s="11"/>
      <c r="HS122" s="11"/>
      <c r="HT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  <c r="IR122" s="11"/>
      <c r="IS122" s="11"/>
      <c r="IT122" s="11"/>
      <c r="IU122" s="11"/>
      <c r="IV122" s="11"/>
      <c r="IW122" s="11"/>
    </row>
    <row r="123" customFormat="false" ht="15" hidden="true" customHeight="true" outlineLevel="0" collapsed="false">
      <c r="A123" s="53" t="n">
        <v>36923</v>
      </c>
      <c r="B123" s="54" t="n">
        <v>2000000</v>
      </c>
      <c r="C123" s="45" t="n">
        <v>36878</v>
      </c>
      <c r="D123" s="50" t="n">
        <v>8.4</v>
      </c>
      <c r="E123" s="55" t="n">
        <v>36879</v>
      </c>
      <c r="F123" s="50" t="n">
        <v>8.72</v>
      </c>
      <c r="G123" s="56" t="n">
        <f aca="false">B123*(F123-D123)</f>
        <v>640000.000000001</v>
      </c>
      <c r="H123" s="56" t="n">
        <f aca="false">H122+G123</f>
        <v>17505497.22</v>
      </c>
      <c r="I123" s="57"/>
      <c r="J123" s="58"/>
      <c r="K123" s="58"/>
      <c r="L123" s="58"/>
      <c r="M123" s="58"/>
      <c r="N123" s="58"/>
      <c r="O123" s="58"/>
      <c r="P123" s="58"/>
      <c r="Q123" s="58"/>
      <c r="R123" s="58" t="n">
        <f aca="false">G123</f>
        <v>640000.000000001</v>
      </c>
      <c r="S123" s="59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6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  <c r="IV123" s="11"/>
      <c r="IW123" s="11"/>
    </row>
    <row r="124" customFormat="false" ht="15" hidden="true" customHeight="true" outlineLevel="0" collapsed="false">
      <c r="A124" s="53" t="n">
        <v>36951</v>
      </c>
      <c r="B124" s="54" t="n">
        <v>500000</v>
      </c>
      <c r="C124" s="45" t="n">
        <v>36878</v>
      </c>
      <c r="D124" s="50" t="n">
        <v>7.7</v>
      </c>
      <c r="E124" s="55" t="n">
        <v>36879</v>
      </c>
      <c r="F124" s="50" t="n">
        <v>7.85</v>
      </c>
      <c r="G124" s="56" t="n">
        <f aca="false">B124*(F124-D124)</f>
        <v>74999.9999999997</v>
      </c>
      <c r="H124" s="56" t="n">
        <f aca="false">H123+G124</f>
        <v>17580497.22</v>
      </c>
      <c r="I124" s="57"/>
      <c r="J124" s="58"/>
      <c r="K124" s="58"/>
      <c r="L124" s="58"/>
      <c r="M124" s="58"/>
      <c r="N124" s="58"/>
      <c r="O124" s="58"/>
      <c r="P124" s="58"/>
      <c r="Q124" s="58"/>
      <c r="R124" s="57"/>
      <c r="S124" s="60" t="n">
        <f aca="false">G124</f>
        <v>74999.9999999997</v>
      </c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6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</row>
    <row r="125" customFormat="false" ht="15" hidden="true" customHeight="true" outlineLevel="0" collapsed="false">
      <c r="A125" s="53" t="n">
        <v>36892</v>
      </c>
      <c r="B125" s="54" t="n">
        <v>2000000</v>
      </c>
      <c r="C125" s="45" t="n">
        <v>36880</v>
      </c>
      <c r="D125" s="50" t="n">
        <v>9.4</v>
      </c>
      <c r="E125" s="55" t="n">
        <v>36887</v>
      </c>
      <c r="F125" s="50" t="n">
        <v>9.978</v>
      </c>
      <c r="G125" s="56" t="n">
        <f aca="false">B125*(F125-D125)</f>
        <v>1156000</v>
      </c>
      <c r="H125" s="56" t="n">
        <f aca="false">H124+G125</f>
        <v>18736497.22</v>
      </c>
      <c r="I125" s="57"/>
      <c r="J125" s="58"/>
      <c r="K125" s="58"/>
      <c r="L125" s="58"/>
      <c r="M125" s="58"/>
      <c r="N125" s="58"/>
      <c r="O125" s="58"/>
      <c r="P125" s="58"/>
      <c r="Q125" s="58" t="n">
        <f aca="false">G125</f>
        <v>1156000</v>
      </c>
      <c r="R125" s="58"/>
      <c r="S125" s="59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6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</row>
    <row r="126" customFormat="false" ht="15" hidden="true" customHeight="true" outlineLevel="0" collapsed="false">
      <c r="A126" s="53" t="n">
        <v>36923</v>
      </c>
      <c r="B126" s="54" t="n">
        <v>1500000</v>
      </c>
      <c r="C126" s="45" t="n">
        <v>36880</v>
      </c>
      <c r="D126" s="50" t="n">
        <v>8.98</v>
      </c>
      <c r="E126" s="55" t="n">
        <v>36886</v>
      </c>
      <c r="F126" s="50" t="n">
        <v>9</v>
      </c>
      <c r="G126" s="56" t="n">
        <f aca="false">B126*(F126-D126)</f>
        <v>29999.9999999994</v>
      </c>
      <c r="H126" s="56" t="n">
        <f aca="false">H125+G126</f>
        <v>18766497.22</v>
      </c>
      <c r="I126" s="57"/>
      <c r="J126" s="58"/>
      <c r="K126" s="58"/>
      <c r="L126" s="58"/>
      <c r="M126" s="58"/>
      <c r="N126" s="58"/>
      <c r="O126" s="58"/>
      <c r="P126" s="58"/>
      <c r="Q126" s="58"/>
      <c r="R126" s="58" t="n">
        <f aca="false">G126</f>
        <v>29999.9999999994</v>
      </c>
      <c r="S126" s="60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6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  <c r="IU126" s="11"/>
      <c r="IV126" s="11"/>
      <c r="IW126" s="11"/>
    </row>
    <row r="127" customFormat="false" ht="15" hidden="true" customHeight="true" outlineLevel="0" collapsed="false">
      <c r="A127" s="53" t="n">
        <v>36892</v>
      </c>
      <c r="B127" s="54" t="n">
        <v>800000</v>
      </c>
      <c r="C127" s="45" t="n">
        <v>36881</v>
      </c>
      <c r="D127" s="50" t="n">
        <v>9.93</v>
      </c>
      <c r="E127" s="55" t="n">
        <v>36887</v>
      </c>
      <c r="F127" s="50" t="n">
        <v>9.978</v>
      </c>
      <c r="G127" s="56" t="n">
        <f aca="false">B127*(F127-D127)</f>
        <v>38400</v>
      </c>
      <c r="H127" s="56" t="n">
        <f aca="false">H126+G127</f>
        <v>18804897.22</v>
      </c>
      <c r="I127" s="57"/>
      <c r="J127" s="58"/>
      <c r="K127" s="58"/>
      <c r="L127" s="58"/>
      <c r="M127" s="58"/>
      <c r="N127" s="58"/>
      <c r="O127" s="58"/>
      <c r="P127" s="58"/>
      <c r="Q127" s="58" t="n">
        <f aca="false">G127</f>
        <v>38400</v>
      </c>
      <c r="R127" s="58"/>
      <c r="S127" s="60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6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  <c r="IV127" s="11"/>
      <c r="IW127" s="11"/>
    </row>
    <row r="128" customFormat="false" ht="15" hidden="true" customHeight="true" outlineLevel="0" collapsed="false">
      <c r="A128" s="53" t="n">
        <v>36923</v>
      </c>
      <c r="B128" s="54" t="n">
        <v>500000</v>
      </c>
      <c r="C128" s="45" t="n">
        <v>36881</v>
      </c>
      <c r="D128" s="50" t="n">
        <v>9.33</v>
      </c>
      <c r="E128" s="55" t="n">
        <v>36886</v>
      </c>
      <c r="F128" s="50" t="n">
        <v>9</v>
      </c>
      <c r="G128" s="56" t="n">
        <f aca="false">B128*(F128-D128)</f>
        <v>-165000</v>
      </c>
      <c r="H128" s="56" t="n">
        <f aca="false">H127+G128</f>
        <v>18639897.22</v>
      </c>
      <c r="I128" s="57"/>
      <c r="J128" s="58"/>
      <c r="K128" s="58"/>
      <c r="L128" s="58"/>
      <c r="M128" s="58"/>
      <c r="N128" s="58"/>
      <c r="O128" s="58"/>
      <c r="P128" s="58"/>
      <c r="Q128" s="58"/>
      <c r="R128" s="58" t="n">
        <f aca="false">G128</f>
        <v>-165000</v>
      </c>
      <c r="S128" s="60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6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  <c r="IU128" s="11"/>
      <c r="IV128" s="11"/>
      <c r="IW128" s="11"/>
    </row>
    <row r="129" customFormat="false" ht="15" hidden="true" customHeight="true" outlineLevel="0" collapsed="false">
      <c r="A129" s="53" t="n">
        <v>36892</v>
      </c>
      <c r="B129" s="54" t="n">
        <v>1000000</v>
      </c>
      <c r="C129" s="45" t="n">
        <v>36886</v>
      </c>
      <c r="D129" s="50" t="n">
        <v>9.53</v>
      </c>
      <c r="E129" s="55" t="n">
        <v>36887</v>
      </c>
      <c r="F129" s="50" t="n">
        <v>9.978</v>
      </c>
      <c r="G129" s="56" t="n">
        <f aca="false">B129*(F129-D129)</f>
        <v>448000</v>
      </c>
      <c r="H129" s="56" t="n">
        <f aca="false">H128+G129</f>
        <v>19087897.22</v>
      </c>
      <c r="I129" s="57"/>
      <c r="J129" s="58"/>
      <c r="K129" s="58"/>
      <c r="L129" s="58"/>
      <c r="M129" s="58"/>
      <c r="N129" s="58"/>
      <c r="O129" s="58"/>
      <c r="P129" s="57"/>
      <c r="Q129" s="58" t="n">
        <f aca="false">G129</f>
        <v>448000</v>
      </c>
      <c r="R129" s="58"/>
      <c r="S129" s="59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6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  <c r="IV129" s="11"/>
      <c r="IW129" s="11"/>
    </row>
    <row r="130" customFormat="false" ht="15" hidden="true" customHeight="true" outlineLevel="0" collapsed="false">
      <c r="A130" s="53" t="n">
        <v>36892</v>
      </c>
      <c r="B130" s="54" t="n">
        <v>1000000</v>
      </c>
      <c r="C130" s="45" t="n">
        <v>36886</v>
      </c>
      <c r="D130" s="50" t="n">
        <v>9.53</v>
      </c>
      <c r="E130" s="55" t="n">
        <v>36886</v>
      </c>
      <c r="F130" s="50" t="n">
        <v>9.72</v>
      </c>
      <c r="G130" s="56" t="n">
        <f aca="false">B130*(F130-D130)</f>
        <v>190000.000000001</v>
      </c>
      <c r="H130" s="56" t="n">
        <f aca="false">H129+G130</f>
        <v>19277897.22</v>
      </c>
      <c r="I130" s="57"/>
      <c r="J130" s="58"/>
      <c r="K130" s="58"/>
      <c r="L130" s="58"/>
      <c r="M130" s="58"/>
      <c r="N130" s="58"/>
      <c r="O130" s="58"/>
      <c r="P130" s="57"/>
      <c r="Q130" s="58" t="n">
        <f aca="false">G130</f>
        <v>190000.000000001</v>
      </c>
      <c r="R130" s="58"/>
      <c r="S130" s="59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6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  <c r="IV130" s="11"/>
      <c r="IW130" s="11"/>
    </row>
    <row r="131" customFormat="false" ht="15" hidden="true" customHeight="true" outlineLevel="0" collapsed="false">
      <c r="A131" s="53" t="n">
        <v>36892</v>
      </c>
      <c r="B131" s="54" t="n">
        <v>1000000</v>
      </c>
      <c r="C131" s="45" t="n">
        <v>36887</v>
      </c>
      <c r="D131" s="50" t="n">
        <v>9.67</v>
      </c>
      <c r="E131" s="55" t="n">
        <v>36887</v>
      </c>
      <c r="F131" s="50" t="n">
        <v>9.978</v>
      </c>
      <c r="G131" s="56" t="n">
        <f aca="false">B131*(F131-D131)</f>
        <v>308000</v>
      </c>
      <c r="H131" s="56" t="n">
        <f aca="false">H130+G131</f>
        <v>19585897.22</v>
      </c>
      <c r="I131" s="57"/>
      <c r="J131" s="58"/>
      <c r="K131" s="58"/>
      <c r="L131" s="58"/>
      <c r="M131" s="58"/>
      <c r="N131" s="58"/>
      <c r="O131" s="58"/>
      <c r="P131" s="57"/>
      <c r="Q131" s="58" t="n">
        <f aca="false">G131</f>
        <v>308000</v>
      </c>
      <c r="R131" s="58"/>
      <c r="S131" s="59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6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  <c r="IV131" s="11"/>
      <c r="IW131" s="11"/>
    </row>
    <row r="132" customFormat="false" ht="15" hidden="true" customHeight="true" outlineLevel="0" collapsed="false">
      <c r="A132" s="53" t="n">
        <v>36923</v>
      </c>
      <c r="B132" s="54" t="n">
        <v>500000</v>
      </c>
      <c r="C132" s="45" t="n">
        <v>36907</v>
      </c>
      <c r="D132" s="50" t="n">
        <v>8.06</v>
      </c>
      <c r="E132" s="55" t="n">
        <v>36907</v>
      </c>
      <c r="F132" s="50" t="n">
        <v>8.16</v>
      </c>
      <c r="G132" s="56" t="n">
        <f aca="false">B132*(F132-D132)</f>
        <v>49999.9999999998</v>
      </c>
      <c r="H132" s="56" t="n">
        <f aca="false">H131+G132</f>
        <v>19635897.22</v>
      </c>
      <c r="I132" s="57"/>
      <c r="J132" s="58"/>
      <c r="K132" s="58"/>
      <c r="L132" s="58"/>
      <c r="M132" s="58"/>
      <c r="N132" s="58"/>
      <c r="O132" s="58"/>
      <c r="P132" s="57"/>
      <c r="Q132" s="58"/>
      <c r="R132" s="58" t="n">
        <f aca="false">G132</f>
        <v>49999.9999999998</v>
      </c>
      <c r="S132" s="59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6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  <c r="IV132" s="11"/>
      <c r="IW132" s="11"/>
    </row>
    <row r="133" customFormat="false" ht="15" hidden="true" customHeight="true" outlineLevel="0" collapsed="false">
      <c r="A133" s="53" t="n">
        <v>36923</v>
      </c>
      <c r="B133" s="54" t="n">
        <v>1000000</v>
      </c>
      <c r="C133" s="45" t="n">
        <v>36908</v>
      </c>
      <c r="D133" s="50" t="n">
        <v>7.58</v>
      </c>
      <c r="E133" s="55" t="n">
        <v>36908</v>
      </c>
      <c r="F133" s="50" t="n">
        <v>7.8</v>
      </c>
      <c r="G133" s="56" t="n">
        <f aca="false">B133*(F133-D133)</f>
        <v>220000</v>
      </c>
      <c r="H133" s="56" t="n">
        <f aca="false">H132+G133</f>
        <v>19855897.22</v>
      </c>
      <c r="I133" s="57"/>
      <c r="J133" s="58"/>
      <c r="K133" s="58"/>
      <c r="L133" s="58"/>
      <c r="M133" s="58"/>
      <c r="N133" s="58"/>
      <c r="O133" s="58"/>
      <c r="P133" s="57"/>
      <c r="Q133" s="58"/>
      <c r="R133" s="58" t="n">
        <f aca="false">G133</f>
        <v>220000</v>
      </c>
      <c r="S133" s="59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6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  <c r="IV133" s="11"/>
      <c r="IW133" s="11"/>
    </row>
    <row r="134" customFormat="false" ht="15" hidden="true" customHeight="true" outlineLevel="0" collapsed="false">
      <c r="A134" s="53" t="n">
        <v>36923</v>
      </c>
      <c r="B134" s="54" t="n">
        <v>1000000</v>
      </c>
      <c r="C134" s="55" t="n">
        <v>36916</v>
      </c>
      <c r="D134" s="50" t="n">
        <v>7.275</v>
      </c>
      <c r="E134" s="45" t="n">
        <v>36909</v>
      </c>
      <c r="F134" s="50" t="n">
        <v>7.17</v>
      </c>
      <c r="G134" s="56" t="n">
        <f aca="false">B134*(F134-D134)</f>
        <v>-105000</v>
      </c>
      <c r="H134" s="56" t="n">
        <f aca="false">H133+G134</f>
        <v>19750897.22</v>
      </c>
      <c r="I134" s="57"/>
      <c r="J134" s="58"/>
      <c r="K134" s="58"/>
      <c r="L134" s="58"/>
      <c r="M134" s="58"/>
      <c r="N134" s="58"/>
      <c r="O134" s="58"/>
      <c r="P134" s="57"/>
      <c r="Q134" s="58"/>
      <c r="R134" s="58" t="n">
        <f aca="false">G134</f>
        <v>-105000</v>
      </c>
      <c r="S134" s="59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6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  <c r="IV134" s="11"/>
      <c r="IW134" s="11"/>
    </row>
    <row r="135" customFormat="false" ht="15" hidden="true" customHeight="true" outlineLevel="0" collapsed="false">
      <c r="A135" s="53" t="n">
        <v>36923</v>
      </c>
      <c r="B135" s="54" t="n">
        <v>1000000</v>
      </c>
      <c r="C135" s="55" t="n">
        <v>36914</v>
      </c>
      <c r="D135" s="50" t="n">
        <v>7.035</v>
      </c>
      <c r="E135" s="45" t="n">
        <v>36909</v>
      </c>
      <c r="F135" s="50" t="n">
        <v>7.17</v>
      </c>
      <c r="G135" s="56" t="n">
        <f aca="false">B135*(F135-D135)</f>
        <v>135000</v>
      </c>
      <c r="H135" s="56" t="n">
        <f aca="false">H134+G135</f>
        <v>19885897.22</v>
      </c>
      <c r="I135" s="57"/>
      <c r="J135" s="58"/>
      <c r="K135" s="58"/>
      <c r="L135" s="58"/>
      <c r="M135" s="58"/>
      <c r="N135" s="58"/>
      <c r="O135" s="58"/>
      <c r="P135" s="57"/>
      <c r="Q135" s="58"/>
      <c r="R135" s="58" t="n">
        <f aca="false">G135</f>
        <v>135000</v>
      </c>
      <c r="S135" s="59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6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  <c r="IU135" s="11"/>
      <c r="IV135" s="11"/>
      <c r="IW135" s="11"/>
    </row>
    <row r="136" customFormat="false" ht="15" hidden="true" customHeight="true" outlineLevel="0" collapsed="false">
      <c r="A136" s="53" t="n">
        <v>36923</v>
      </c>
      <c r="B136" s="54" t="n">
        <v>500000</v>
      </c>
      <c r="C136" s="45" t="n">
        <v>36915</v>
      </c>
      <c r="D136" s="50" t="n">
        <v>7.07</v>
      </c>
      <c r="E136" s="45" t="n">
        <v>36909</v>
      </c>
      <c r="F136" s="50" t="n">
        <v>7.17</v>
      </c>
      <c r="G136" s="56" t="n">
        <f aca="false">B136*(F136-D136)</f>
        <v>49999.9999999998</v>
      </c>
      <c r="H136" s="56" t="n">
        <f aca="false">H135+G136</f>
        <v>19935897.22</v>
      </c>
      <c r="I136" s="57"/>
      <c r="J136" s="58"/>
      <c r="K136" s="58"/>
      <c r="L136" s="58"/>
      <c r="M136" s="58"/>
      <c r="N136" s="58"/>
      <c r="O136" s="58"/>
      <c r="P136" s="57"/>
      <c r="Q136" s="58"/>
      <c r="R136" s="58" t="n">
        <f aca="false">G136</f>
        <v>49999.9999999998</v>
      </c>
      <c r="S136" s="59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6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  <c r="IW136" s="11"/>
    </row>
    <row r="137" customFormat="false" ht="15" hidden="true" customHeight="true" outlineLevel="0" collapsed="false">
      <c r="A137" s="53" t="n">
        <v>36923</v>
      </c>
      <c r="B137" s="54" t="n">
        <v>1000000</v>
      </c>
      <c r="C137" s="45" t="n">
        <v>36917</v>
      </c>
      <c r="D137" s="50" t="n">
        <v>7.145</v>
      </c>
      <c r="E137" s="55" t="n">
        <v>36917</v>
      </c>
      <c r="F137" s="50" t="n">
        <v>7.245</v>
      </c>
      <c r="G137" s="56" t="n">
        <f aca="false">B137*(F137-D137)</f>
        <v>100000.000000001</v>
      </c>
      <c r="H137" s="56" t="n">
        <f aca="false">H136+G137</f>
        <v>20035897.22</v>
      </c>
      <c r="I137" s="57"/>
      <c r="J137" s="58"/>
      <c r="K137" s="58"/>
      <c r="L137" s="58"/>
      <c r="M137" s="58"/>
      <c r="N137" s="58"/>
      <c r="O137" s="58"/>
      <c r="P137" s="57"/>
      <c r="Q137" s="58"/>
      <c r="R137" s="58" t="n">
        <f aca="false">G137</f>
        <v>100000.000000001</v>
      </c>
      <c r="S137" s="59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6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  <c r="GS137" s="11"/>
      <c r="GT137" s="11"/>
      <c r="GU137" s="11"/>
      <c r="GV137" s="11"/>
      <c r="GW137" s="11"/>
      <c r="GX137" s="11"/>
      <c r="GY137" s="11"/>
      <c r="GZ137" s="11"/>
      <c r="HA137" s="11"/>
      <c r="HB137" s="11"/>
      <c r="HC137" s="11"/>
      <c r="HD137" s="11"/>
      <c r="HE137" s="11"/>
      <c r="HF137" s="11"/>
      <c r="HG137" s="11"/>
      <c r="HH137" s="11"/>
      <c r="HI137" s="11"/>
      <c r="HJ137" s="11"/>
      <c r="HK137" s="11"/>
      <c r="HL137" s="11"/>
      <c r="HM137" s="11"/>
      <c r="HN137" s="11"/>
      <c r="HO137" s="11"/>
      <c r="HP137" s="11"/>
      <c r="HQ137" s="11"/>
      <c r="HR137" s="11"/>
      <c r="HS137" s="11"/>
      <c r="HT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  <c r="IT137" s="11"/>
      <c r="IU137" s="11"/>
      <c r="IV137" s="11"/>
      <c r="IW137" s="11"/>
    </row>
    <row r="138" customFormat="false" ht="15" hidden="true" customHeight="true" outlineLevel="0" collapsed="false">
      <c r="A138" s="53" t="n">
        <v>36923</v>
      </c>
      <c r="B138" s="54" t="n">
        <v>1000000</v>
      </c>
      <c r="C138" s="45" t="n">
        <v>36920</v>
      </c>
      <c r="D138" s="50" t="n">
        <v>6.47</v>
      </c>
      <c r="E138" s="55" t="n">
        <v>36920</v>
      </c>
      <c r="F138" s="50" t="n">
        <v>6.59</v>
      </c>
      <c r="G138" s="56" t="n">
        <f aca="false">B138*(F138-D138)</f>
        <v>120000</v>
      </c>
      <c r="H138" s="56" t="n">
        <f aca="false">H137+G138</f>
        <v>20155897.22</v>
      </c>
      <c r="I138" s="57"/>
      <c r="J138" s="58"/>
      <c r="K138" s="58"/>
      <c r="L138" s="58"/>
      <c r="M138" s="58"/>
      <c r="N138" s="58"/>
      <c r="O138" s="58"/>
      <c r="P138" s="57"/>
      <c r="Q138" s="58"/>
      <c r="R138" s="58" t="n">
        <f aca="false">G138</f>
        <v>120000</v>
      </c>
      <c r="S138" s="59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6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  <c r="GS138" s="11"/>
      <c r="GT138" s="11"/>
      <c r="GU138" s="11"/>
      <c r="GV138" s="11"/>
      <c r="GW138" s="11"/>
      <c r="GX138" s="11"/>
      <c r="GY138" s="11"/>
      <c r="GZ138" s="11"/>
      <c r="HA138" s="11"/>
      <c r="HB138" s="11"/>
      <c r="HC138" s="11"/>
      <c r="HD138" s="11"/>
      <c r="HE138" s="11"/>
      <c r="HF138" s="11"/>
      <c r="HG138" s="11"/>
      <c r="HH138" s="11"/>
      <c r="HI138" s="11"/>
      <c r="HJ138" s="11"/>
      <c r="HK138" s="11"/>
      <c r="HL138" s="11"/>
      <c r="HM138" s="11"/>
      <c r="HN138" s="11"/>
      <c r="HO138" s="11"/>
      <c r="HP138" s="11"/>
      <c r="HQ138" s="11"/>
      <c r="HR138" s="11"/>
      <c r="HS138" s="11"/>
      <c r="HT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  <c r="IT138" s="11"/>
      <c r="IU138" s="11"/>
      <c r="IV138" s="11"/>
      <c r="IW138" s="11"/>
    </row>
    <row r="139" customFormat="false" ht="15" hidden="true" customHeight="true" outlineLevel="0" collapsed="false">
      <c r="A139" s="53" t="n">
        <v>36951</v>
      </c>
      <c r="B139" s="54" t="n">
        <v>2500000</v>
      </c>
      <c r="C139" s="45" t="n">
        <v>36924</v>
      </c>
      <c r="D139" s="50" t="n">
        <v>6.62</v>
      </c>
      <c r="E139" s="55" t="n">
        <v>36923</v>
      </c>
      <c r="F139" s="50" t="n">
        <v>6.35</v>
      </c>
      <c r="G139" s="56" t="n">
        <f aca="false">B139*(F139-D139)</f>
        <v>-675000.000000001</v>
      </c>
      <c r="H139" s="56" t="n">
        <f aca="false">H138+G139</f>
        <v>19480897.22</v>
      </c>
      <c r="I139" s="57"/>
      <c r="J139" s="58"/>
      <c r="K139" s="58"/>
      <c r="L139" s="58"/>
      <c r="M139" s="58"/>
      <c r="N139" s="58"/>
      <c r="O139" s="58"/>
      <c r="P139" s="57"/>
      <c r="Q139" s="58"/>
      <c r="R139" s="58"/>
      <c r="S139" s="60" t="n">
        <f aca="false">G139</f>
        <v>-675000.000000001</v>
      </c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6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  <c r="GS139" s="11"/>
      <c r="GT139" s="11"/>
      <c r="GU139" s="11"/>
      <c r="GV139" s="11"/>
      <c r="GW139" s="11"/>
      <c r="GX139" s="11"/>
      <c r="GY139" s="11"/>
      <c r="GZ139" s="11"/>
      <c r="HA139" s="11"/>
      <c r="HB139" s="11"/>
      <c r="HC139" s="11"/>
      <c r="HD139" s="11"/>
      <c r="HE139" s="11"/>
      <c r="HF139" s="11"/>
      <c r="HG139" s="11"/>
      <c r="HH139" s="11"/>
      <c r="HI139" s="11"/>
      <c r="HJ139" s="11"/>
      <c r="HK139" s="11"/>
      <c r="HL139" s="11"/>
      <c r="HM139" s="11"/>
      <c r="HN139" s="11"/>
      <c r="HO139" s="11"/>
      <c r="HP139" s="11"/>
      <c r="HQ139" s="11"/>
      <c r="HR139" s="11"/>
      <c r="HS139" s="11"/>
      <c r="HT139" s="11"/>
      <c r="HU139" s="11"/>
      <c r="HV139" s="11"/>
      <c r="HW139" s="11"/>
      <c r="HX139" s="11"/>
      <c r="HY139" s="11"/>
      <c r="HZ139" s="11"/>
      <c r="IA139" s="11"/>
      <c r="IB139" s="11"/>
      <c r="IC139" s="11"/>
      <c r="ID139" s="11"/>
      <c r="IE139" s="11"/>
      <c r="IF139" s="11"/>
      <c r="IG139" s="11"/>
      <c r="IH139" s="11"/>
      <c r="II139" s="11"/>
      <c r="IJ139" s="11"/>
      <c r="IK139" s="11"/>
      <c r="IL139" s="11"/>
      <c r="IM139" s="11"/>
      <c r="IN139" s="11"/>
      <c r="IO139" s="11"/>
      <c r="IP139" s="11"/>
      <c r="IQ139" s="11"/>
      <c r="IR139" s="11"/>
      <c r="IS139" s="11"/>
      <c r="IT139" s="11"/>
      <c r="IU139" s="11"/>
      <c r="IV139" s="11"/>
      <c r="IW139" s="11"/>
    </row>
    <row r="140" customFormat="false" ht="15" hidden="true" customHeight="true" outlineLevel="0" collapsed="false">
      <c r="A140" s="53" t="n">
        <v>36951</v>
      </c>
      <c r="B140" s="54" t="n">
        <v>500000</v>
      </c>
      <c r="C140" s="55" t="n">
        <v>36923</v>
      </c>
      <c r="D140" s="50" t="n">
        <v>6.62</v>
      </c>
      <c r="E140" s="45" t="n">
        <v>36924</v>
      </c>
      <c r="F140" s="50" t="n">
        <v>6.87</v>
      </c>
      <c r="G140" s="56" t="n">
        <f aca="false">B140*(F140-D140)</f>
        <v>125000</v>
      </c>
      <c r="H140" s="56" t="n">
        <f aca="false">H139+G140</f>
        <v>19605897.22</v>
      </c>
      <c r="I140" s="57"/>
      <c r="J140" s="58"/>
      <c r="K140" s="58"/>
      <c r="L140" s="58"/>
      <c r="M140" s="58"/>
      <c r="N140" s="58"/>
      <c r="O140" s="58"/>
      <c r="P140" s="57"/>
      <c r="Q140" s="58"/>
      <c r="R140" s="58"/>
      <c r="S140" s="60" t="n">
        <f aca="false">G140</f>
        <v>125000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6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  <c r="GS140" s="11"/>
      <c r="GT140" s="11"/>
      <c r="GU140" s="11"/>
      <c r="GV140" s="11"/>
      <c r="GW140" s="11"/>
      <c r="GX140" s="11"/>
      <c r="GY140" s="11"/>
      <c r="GZ140" s="11"/>
      <c r="HA140" s="11"/>
      <c r="HB140" s="11"/>
      <c r="HC140" s="11"/>
      <c r="HD140" s="11"/>
      <c r="HE140" s="11"/>
      <c r="HF140" s="11"/>
      <c r="HG140" s="11"/>
      <c r="HH140" s="11"/>
      <c r="HI140" s="11"/>
      <c r="HJ140" s="11"/>
      <c r="HK140" s="11"/>
      <c r="HL140" s="11"/>
      <c r="HM140" s="11"/>
      <c r="HN140" s="11"/>
      <c r="HO140" s="11"/>
      <c r="HP140" s="11"/>
      <c r="HQ140" s="11"/>
      <c r="HR140" s="11"/>
      <c r="HS140" s="11"/>
      <c r="HT140" s="11"/>
      <c r="HU140" s="11"/>
      <c r="HV140" s="11"/>
      <c r="HW140" s="11"/>
      <c r="HX140" s="11"/>
      <c r="HY140" s="11"/>
      <c r="HZ140" s="11"/>
      <c r="IA140" s="11"/>
      <c r="IB140" s="11"/>
      <c r="IC140" s="11"/>
      <c r="ID140" s="11"/>
      <c r="IE140" s="11"/>
      <c r="IF140" s="11"/>
      <c r="IG140" s="11"/>
      <c r="IH140" s="11"/>
      <c r="II140" s="11"/>
      <c r="IJ140" s="11"/>
      <c r="IK140" s="11"/>
      <c r="IL140" s="11"/>
      <c r="IM140" s="11"/>
      <c r="IN140" s="11"/>
      <c r="IO140" s="11"/>
      <c r="IP140" s="11"/>
      <c r="IQ140" s="11"/>
      <c r="IR140" s="11"/>
      <c r="IS140" s="11"/>
      <c r="IT140" s="11"/>
      <c r="IU140" s="11"/>
      <c r="IV140" s="11"/>
      <c r="IW140" s="11"/>
    </row>
    <row r="141" customFormat="false" ht="15" hidden="true" customHeight="true" outlineLevel="0" collapsed="false">
      <c r="A141" s="53" t="n">
        <v>36951</v>
      </c>
      <c r="B141" s="54" t="n">
        <v>465000</v>
      </c>
      <c r="C141" s="55" t="n">
        <v>36924</v>
      </c>
      <c r="D141" s="50" t="n">
        <v>6.73</v>
      </c>
      <c r="E141" s="45" t="n">
        <v>36924</v>
      </c>
      <c r="F141" s="50" t="n">
        <v>6.87</v>
      </c>
      <c r="G141" s="56" t="n">
        <f aca="false">B141*(F141-D141)</f>
        <v>65099.9999999999</v>
      </c>
      <c r="H141" s="56" t="n">
        <f aca="false">H140+G141</f>
        <v>19670997.22</v>
      </c>
      <c r="I141" s="57"/>
      <c r="J141" s="58"/>
      <c r="K141" s="58"/>
      <c r="L141" s="58"/>
      <c r="M141" s="58"/>
      <c r="N141" s="58"/>
      <c r="O141" s="58"/>
      <c r="P141" s="57"/>
      <c r="Q141" s="58"/>
      <c r="R141" s="58"/>
      <c r="S141" s="60" t="n">
        <f aca="false">G141</f>
        <v>65099.9999999999</v>
      </c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6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  <c r="GS141" s="11"/>
      <c r="GT141" s="11"/>
      <c r="GU141" s="11"/>
      <c r="GV141" s="11"/>
      <c r="GW141" s="11"/>
      <c r="GX141" s="11"/>
      <c r="GY141" s="11"/>
      <c r="GZ141" s="11"/>
      <c r="HA141" s="11"/>
      <c r="HB141" s="11"/>
      <c r="HC141" s="11"/>
      <c r="HD141" s="11"/>
      <c r="HE141" s="11"/>
      <c r="HF141" s="11"/>
      <c r="HG141" s="11"/>
      <c r="HH141" s="11"/>
      <c r="HI141" s="11"/>
      <c r="HJ141" s="11"/>
      <c r="HK141" s="11"/>
      <c r="HL141" s="11"/>
      <c r="HM141" s="11"/>
      <c r="HN141" s="11"/>
      <c r="HO141" s="11"/>
      <c r="HP141" s="11"/>
      <c r="HQ141" s="11"/>
      <c r="HR141" s="11"/>
      <c r="HS141" s="11"/>
      <c r="HT141" s="11"/>
      <c r="HU141" s="11"/>
      <c r="HV141" s="11"/>
      <c r="HW141" s="11"/>
      <c r="HX141" s="11"/>
      <c r="HY141" s="11"/>
      <c r="HZ141" s="11"/>
      <c r="IA141" s="11"/>
      <c r="IB141" s="11"/>
      <c r="IC141" s="11"/>
      <c r="ID141" s="11"/>
      <c r="IE141" s="11"/>
      <c r="IF141" s="11"/>
      <c r="IG141" s="11"/>
      <c r="IH141" s="11"/>
      <c r="II141" s="11"/>
      <c r="IJ141" s="11"/>
      <c r="IK141" s="11"/>
      <c r="IL141" s="11"/>
      <c r="IM141" s="11"/>
      <c r="IN141" s="11"/>
      <c r="IO141" s="11"/>
      <c r="IP141" s="11"/>
      <c r="IQ141" s="11"/>
      <c r="IR141" s="11"/>
      <c r="IS141" s="11"/>
      <c r="IT141" s="11"/>
      <c r="IU141" s="11"/>
      <c r="IV141" s="11"/>
      <c r="IW141" s="11"/>
    </row>
    <row r="142" customFormat="false" ht="15" hidden="true" customHeight="true" outlineLevel="0" collapsed="false">
      <c r="A142" s="53" t="n">
        <v>36951</v>
      </c>
      <c r="B142" s="54" t="n">
        <v>310000</v>
      </c>
      <c r="C142" s="55" t="n">
        <v>36927</v>
      </c>
      <c r="D142" s="50" t="n">
        <v>5.79</v>
      </c>
      <c r="E142" s="45" t="n">
        <v>36924</v>
      </c>
      <c r="F142" s="50" t="n">
        <v>6.87</v>
      </c>
      <c r="G142" s="56" t="n">
        <f aca="false">B142*(F142-D142)</f>
        <v>334800</v>
      </c>
      <c r="H142" s="56" t="n">
        <f aca="false">H141+G142</f>
        <v>20005797.22</v>
      </c>
      <c r="I142" s="57"/>
      <c r="J142" s="58"/>
      <c r="K142" s="58"/>
      <c r="L142" s="58"/>
      <c r="M142" s="58"/>
      <c r="N142" s="58"/>
      <c r="O142" s="58"/>
      <c r="P142" s="57"/>
      <c r="Q142" s="58"/>
      <c r="R142" s="58"/>
      <c r="S142" s="60" t="n">
        <f aca="false">G142</f>
        <v>334800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6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  <c r="GS142" s="11"/>
      <c r="GT142" s="11"/>
      <c r="GU142" s="11"/>
      <c r="GV142" s="11"/>
      <c r="GW142" s="11"/>
      <c r="GX142" s="11"/>
      <c r="GY142" s="11"/>
      <c r="GZ142" s="11"/>
      <c r="HA142" s="11"/>
      <c r="HB142" s="11"/>
      <c r="HC142" s="11"/>
      <c r="HD142" s="11"/>
      <c r="HE142" s="11"/>
      <c r="HF142" s="11"/>
      <c r="HG142" s="11"/>
      <c r="HH142" s="11"/>
      <c r="HI142" s="11"/>
      <c r="HJ142" s="11"/>
      <c r="HK142" s="11"/>
      <c r="HL142" s="11"/>
      <c r="HM142" s="11"/>
      <c r="HN142" s="11"/>
      <c r="HO142" s="11"/>
      <c r="HP142" s="11"/>
      <c r="HQ142" s="11"/>
      <c r="HR142" s="11"/>
      <c r="HS142" s="11"/>
      <c r="HT142" s="11"/>
      <c r="HU142" s="11"/>
      <c r="HV142" s="11"/>
      <c r="HW142" s="11"/>
      <c r="HX142" s="11"/>
      <c r="HY142" s="11"/>
      <c r="HZ142" s="11"/>
      <c r="IA142" s="11"/>
      <c r="IB142" s="11"/>
      <c r="IC142" s="11"/>
      <c r="ID142" s="11"/>
      <c r="IE142" s="11"/>
      <c r="IF142" s="11"/>
      <c r="IG142" s="11"/>
      <c r="IH142" s="11"/>
      <c r="II142" s="11"/>
      <c r="IJ142" s="11"/>
      <c r="IK142" s="11"/>
      <c r="IL142" s="11"/>
      <c r="IM142" s="11"/>
      <c r="IN142" s="11"/>
      <c r="IO142" s="11"/>
      <c r="IP142" s="11"/>
      <c r="IQ142" s="11"/>
      <c r="IR142" s="11"/>
      <c r="IS142" s="11"/>
      <c r="IT142" s="11"/>
      <c r="IU142" s="11"/>
      <c r="IV142" s="11"/>
      <c r="IW142" s="11"/>
    </row>
    <row r="143" customFormat="false" ht="15" hidden="true" customHeight="true" outlineLevel="0" collapsed="false">
      <c r="A143" s="53" t="n">
        <v>36951</v>
      </c>
      <c r="B143" s="54" t="n">
        <v>1000000</v>
      </c>
      <c r="C143" s="55" t="n">
        <v>36927</v>
      </c>
      <c r="D143" s="50" t="n">
        <v>5.775</v>
      </c>
      <c r="E143" s="45" t="n">
        <v>36927</v>
      </c>
      <c r="F143" s="50" t="n">
        <v>6.175</v>
      </c>
      <c r="G143" s="56" t="n">
        <f aca="false">B143*(F143-D143)</f>
        <v>400000</v>
      </c>
      <c r="H143" s="56" t="n">
        <f aca="false">H142+G143</f>
        <v>20405797.22</v>
      </c>
      <c r="I143" s="57"/>
      <c r="J143" s="58"/>
      <c r="K143" s="58"/>
      <c r="L143" s="58"/>
      <c r="M143" s="58"/>
      <c r="N143" s="58"/>
      <c r="O143" s="58"/>
      <c r="P143" s="57"/>
      <c r="Q143" s="58"/>
      <c r="R143" s="58"/>
      <c r="S143" s="60" t="n">
        <f aca="false">G143</f>
        <v>400000</v>
      </c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6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  <c r="GS143" s="11"/>
      <c r="GT143" s="11"/>
      <c r="GU143" s="11"/>
      <c r="GV143" s="11"/>
      <c r="GW143" s="11"/>
      <c r="GX143" s="11"/>
      <c r="GY143" s="11"/>
      <c r="GZ143" s="11"/>
      <c r="HA143" s="11"/>
      <c r="HB143" s="11"/>
      <c r="HC143" s="11"/>
      <c r="HD143" s="11"/>
      <c r="HE143" s="11"/>
      <c r="HF143" s="11"/>
      <c r="HG143" s="11"/>
      <c r="HH143" s="11"/>
      <c r="HI143" s="11"/>
      <c r="HJ143" s="11"/>
      <c r="HK143" s="11"/>
      <c r="HL143" s="11"/>
      <c r="HM143" s="11"/>
      <c r="HN143" s="11"/>
      <c r="HO143" s="11"/>
      <c r="HP143" s="11"/>
      <c r="HQ143" s="11"/>
      <c r="HR143" s="11"/>
      <c r="HS143" s="11"/>
      <c r="HT143" s="11"/>
      <c r="HU143" s="11"/>
      <c r="HV143" s="11"/>
      <c r="HW143" s="11"/>
      <c r="HX143" s="11"/>
      <c r="HY143" s="11"/>
      <c r="HZ143" s="11"/>
      <c r="IA143" s="11"/>
      <c r="IB143" s="11"/>
      <c r="IC143" s="11"/>
      <c r="ID143" s="11"/>
      <c r="IE143" s="11"/>
      <c r="IF143" s="11"/>
      <c r="IG143" s="11"/>
      <c r="IH143" s="11"/>
      <c r="II143" s="11"/>
      <c r="IJ143" s="11"/>
      <c r="IK143" s="11"/>
      <c r="IL143" s="11"/>
      <c r="IM143" s="11"/>
      <c r="IN143" s="11"/>
      <c r="IO143" s="11"/>
      <c r="IP143" s="11"/>
      <c r="IQ143" s="11"/>
      <c r="IR143" s="11"/>
      <c r="IS143" s="11"/>
      <c r="IT143" s="11"/>
      <c r="IU143" s="11"/>
      <c r="IV143" s="11"/>
      <c r="IW143" s="11"/>
    </row>
    <row r="144" customFormat="false" ht="15" hidden="true" customHeight="true" outlineLevel="0" collapsed="false">
      <c r="A144" s="53" t="n">
        <v>36951</v>
      </c>
      <c r="B144" s="54" t="n">
        <v>1500000</v>
      </c>
      <c r="C144" s="55" t="n">
        <v>36930</v>
      </c>
      <c r="D144" s="50" t="n">
        <v>6.22</v>
      </c>
      <c r="E144" s="45" t="n">
        <v>36928</v>
      </c>
      <c r="F144" s="50" t="n">
        <v>5.8</v>
      </c>
      <c r="G144" s="56" t="n">
        <f aca="false">B144*(F144-D144)</f>
        <v>-630000</v>
      </c>
      <c r="H144" s="56" t="n">
        <f aca="false">H143+G144</f>
        <v>19775797.22</v>
      </c>
      <c r="I144" s="57"/>
      <c r="J144" s="58"/>
      <c r="K144" s="58"/>
      <c r="L144" s="58"/>
      <c r="M144" s="58"/>
      <c r="N144" s="58"/>
      <c r="O144" s="58"/>
      <c r="P144" s="57"/>
      <c r="Q144" s="58"/>
      <c r="R144" s="58"/>
      <c r="S144" s="60" t="n">
        <f aca="false">G144</f>
        <v>-630000</v>
      </c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6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  <c r="GS144" s="11"/>
      <c r="GT144" s="11"/>
      <c r="GU144" s="11"/>
      <c r="GV144" s="11"/>
      <c r="GW144" s="11"/>
      <c r="GX144" s="11"/>
      <c r="GY144" s="11"/>
      <c r="GZ144" s="11"/>
      <c r="HA144" s="11"/>
      <c r="HB144" s="11"/>
      <c r="HC144" s="11"/>
      <c r="HD144" s="11"/>
      <c r="HE144" s="11"/>
      <c r="HF144" s="11"/>
      <c r="HG144" s="11"/>
      <c r="HH144" s="11"/>
      <c r="HI144" s="11"/>
      <c r="HJ144" s="11"/>
      <c r="HK144" s="11"/>
      <c r="HL144" s="11"/>
      <c r="HM144" s="11"/>
      <c r="HN144" s="11"/>
      <c r="HO144" s="11"/>
      <c r="HP144" s="11"/>
      <c r="HQ144" s="11"/>
      <c r="HR144" s="11"/>
      <c r="HS144" s="11"/>
      <c r="HT144" s="11"/>
      <c r="HU144" s="11"/>
      <c r="HV144" s="11"/>
      <c r="HW144" s="11"/>
      <c r="HX144" s="11"/>
      <c r="HY144" s="11"/>
      <c r="HZ144" s="11"/>
      <c r="IA144" s="11"/>
      <c r="IB144" s="11"/>
      <c r="IC144" s="11"/>
      <c r="ID144" s="11"/>
      <c r="IE144" s="11"/>
      <c r="IF144" s="11"/>
      <c r="IG144" s="11"/>
      <c r="IH144" s="11"/>
      <c r="II144" s="11"/>
      <c r="IJ144" s="11"/>
      <c r="IK144" s="11"/>
      <c r="IL144" s="11"/>
      <c r="IM144" s="11"/>
      <c r="IN144" s="11"/>
      <c r="IO144" s="11"/>
      <c r="IP144" s="11"/>
      <c r="IQ144" s="11"/>
      <c r="IR144" s="11"/>
      <c r="IS144" s="11"/>
      <c r="IT144" s="11"/>
      <c r="IU144" s="11"/>
      <c r="IV144" s="11"/>
      <c r="IW144" s="11"/>
    </row>
    <row r="145" customFormat="false" ht="15" hidden="true" customHeight="true" outlineLevel="0" collapsed="false">
      <c r="A145" s="53" t="n">
        <v>36951</v>
      </c>
      <c r="B145" s="54" t="n">
        <v>2000000</v>
      </c>
      <c r="C145" s="55" t="n">
        <v>36929</v>
      </c>
      <c r="D145" s="50" t="n">
        <v>5.92</v>
      </c>
      <c r="E145" s="45" t="n">
        <v>36929</v>
      </c>
      <c r="F145" s="50" t="n">
        <v>6.22</v>
      </c>
      <c r="G145" s="56" t="n">
        <f aca="false">B145*(F145-D145)</f>
        <v>600000</v>
      </c>
      <c r="H145" s="56" t="n">
        <f aca="false">H144+G145</f>
        <v>20375797.22</v>
      </c>
      <c r="I145" s="57"/>
      <c r="J145" s="58"/>
      <c r="K145" s="58"/>
      <c r="L145" s="58"/>
      <c r="M145" s="58"/>
      <c r="N145" s="58"/>
      <c r="O145" s="58"/>
      <c r="P145" s="57"/>
      <c r="Q145" s="58"/>
      <c r="R145" s="58"/>
      <c r="S145" s="60" t="n">
        <f aca="false">G145</f>
        <v>600000</v>
      </c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6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  <c r="GS145" s="11"/>
      <c r="GT145" s="11"/>
      <c r="GU145" s="11"/>
      <c r="GV145" s="11"/>
      <c r="GW145" s="11"/>
      <c r="GX145" s="11"/>
      <c r="GY145" s="11"/>
      <c r="GZ145" s="11"/>
      <c r="HA145" s="11"/>
      <c r="HB145" s="11"/>
      <c r="HC145" s="11"/>
      <c r="HD145" s="11"/>
      <c r="HE145" s="11"/>
      <c r="HF145" s="11"/>
      <c r="HG145" s="11"/>
      <c r="HH145" s="11"/>
      <c r="HI145" s="11"/>
      <c r="HJ145" s="11"/>
      <c r="HK145" s="11"/>
      <c r="HL145" s="11"/>
      <c r="HM145" s="11"/>
      <c r="HN145" s="11"/>
      <c r="HO145" s="11"/>
      <c r="HP145" s="11"/>
      <c r="HQ145" s="11"/>
      <c r="HR145" s="11"/>
      <c r="HS145" s="11"/>
      <c r="HT145" s="11"/>
      <c r="HU145" s="11"/>
      <c r="HV145" s="11"/>
      <c r="HW145" s="11"/>
      <c r="HX145" s="11"/>
      <c r="HY145" s="11"/>
      <c r="HZ145" s="11"/>
      <c r="IA145" s="11"/>
      <c r="IB145" s="11"/>
      <c r="IC145" s="11"/>
      <c r="ID145" s="11"/>
      <c r="IE145" s="11"/>
      <c r="IF145" s="11"/>
      <c r="IG145" s="11"/>
      <c r="IH145" s="11"/>
      <c r="II145" s="11"/>
      <c r="IJ145" s="11"/>
      <c r="IK145" s="11"/>
      <c r="IL145" s="11"/>
      <c r="IM145" s="11"/>
      <c r="IN145" s="11"/>
      <c r="IO145" s="11"/>
      <c r="IP145" s="11"/>
      <c r="IQ145" s="11"/>
      <c r="IR145" s="11"/>
      <c r="IS145" s="11"/>
      <c r="IT145" s="11"/>
      <c r="IU145" s="11"/>
      <c r="IV145" s="11"/>
      <c r="IW145" s="11"/>
    </row>
    <row r="146" customFormat="false" ht="15" hidden="true" customHeight="true" outlineLevel="0" collapsed="false">
      <c r="A146" s="53" t="n">
        <v>36951</v>
      </c>
      <c r="B146" s="54" t="n">
        <v>500000</v>
      </c>
      <c r="C146" s="55" t="n">
        <v>36930</v>
      </c>
      <c r="D146" s="50" t="n">
        <v>6.22</v>
      </c>
      <c r="E146" s="45" t="n">
        <v>36929</v>
      </c>
      <c r="F146" s="50" t="n">
        <v>6.41</v>
      </c>
      <c r="G146" s="56" t="n">
        <f aca="false">B146*(F146-D146)</f>
        <v>95000.0000000002</v>
      </c>
      <c r="H146" s="56" t="n">
        <f aca="false">H145+G146</f>
        <v>20470797.22</v>
      </c>
      <c r="I146" s="57"/>
      <c r="J146" s="58"/>
      <c r="K146" s="58"/>
      <c r="L146" s="58"/>
      <c r="M146" s="58"/>
      <c r="N146" s="58"/>
      <c r="O146" s="58"/>
      <c r="P146" s="57"/>
      <c r="Q146" s="58"/>
      <c r="R146" s="58"/>
      <c r="S146" s="60" t="n">
        <f aca="false">G146</f>
        <v>95000.0000000002</v>
      </c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6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  <c r="GS146" s="11"/>
      <c r="GT146" s="11"/>
      <c r="GU146" s="11"/>
      <c r="GV146" s="11"/>
      <c r="GW146" s="11"/>
      <c r="GX146" s="11"/>
      <c r="GY146" s="11"/>
      <c r="GZ146" s="11"/>
      <c r="HA146" s="11"/>
      <c r="HB146" s="11"/>
      <c r="HC146" s="11"/>
      <c r="HD146" s="11"/>
      <c r="HE146" s="11"/>
      <c r="HF146" s="11"/>
      <c r="HG146" s="11"/>
      <c r="HH146" s="11"/>
      <c r="HI146" s="11"/>
      <c r="HJ146" s="11"/>
      <c r="HK146" s="11"/>
      <c r="HL146" s="11"/>
      <c r="HM146" s="11"/>
      <c r="HN146" s="11"/>
      <c r="HO146" s="11"/>
      <c r="HP146" s="11"/>
      <c r="HQ146" s="11"/>
      <c r="HR146" s="11"/>
      <c r="HS146" s="11"/>
      <c r="HT146" s="11"/>
      <c r="HU146" s="11"/>
      <c r="HV146" s="11"/>
      <c r="HW146" s="11"/>
      <c r="HX146" s="11"/>
      <c r="HY146" s="11"/>
      <c r="HZ146" s="11"/>
      <c r="IA146" s="11"/>
      <c r="IB146" s="11"/>
      <c r="IC146" s="11"/>
      <c r="ID146" s="11"/>
      <c r="IE146" s="11"/>
      <c r="IF146" s="11"/>
      <c r="IG146" s="11"/>
      <c r="IH146" s="11"/>
      <c r="II146" s="11"/>
      <c r="IJ146" s="11"/>
      <c r="IK146" s="11"/>
      <c r="IL146" s="11"/>
      <c r="IM146" s="11"/>
      <c r="IN146" s="11"/>
      <c r="IO146" s="11"/>
      <c r="IP146" s="11"/>
      <c r="IQ146" s="11"/>
      <c r="IR146" s="11"/>
      <c r="IS146" s="11"/>
      <c r="IT146" s="11"/>
      <c r="IU146" s="11"/>
      <c r="IV146" s="11"/>
      <c r="IW146" s="11"/>
    </row>
    <row r="147" customFormat="false" ht="15" hidden="true" customHeight="true" outlineLevel="0" collapsed="false">
      <c r="A147" s="53" t="n">
        <v>36951</v>
      </c>
      <c r="B147" s="54" t="n">
        <v>1000000</v>
      </c>
      <c r="C147" s="55" t="n">
        <v>36947</v>
      </c>
      <c r="D147" s="50" t="n">
        <v>5.02</v>
      </c>
      <c r="E147" s="45" t="n">
        <v>36944</v>
      </c>
      <c r="F147" s="50" t="n">
        <v>5.16</v>
      </c>
      <c r="G147" s="56" t="n">
        <f aca="false">B147*(F147-D147)</f>
        <v>140000.000000001</v>
      </c>
      <c r="H147" s="56" t="n">
        <f aca="false">H146+G147</f>
        <v>20610797.22</v>
      </c>
      <c r="I147" s="57"/>
      <c r="J147" s="58"/>
      <c r="K147" s="58"/>
      <c r="L147" s="58"/>
      <c r="M147" s="58"/>
      <c r="N147" s="58"/>
      <c r="O147" s="58"/>
      <c r="P147" s="57"/>
      <c r="Q147" s="58"/>
      <c r="R147" s="58"/>
      <c r="S147" s="60" t="n">
        <f aca="false">G147</f>
        <v>140000.000000001</v>
      </c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6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  <c r="GS147" s="11"/>
      <c r="GT147" s="11"/>
      <c r="GU147" s="11"/>
      <c r="GV147" s="11"/>
      <c r="GW147" s="11"/>
      <c r="GX147" s="11"/>
      <c r="GY147" s="11"/>
      <c r="GZ147" s="11"/>
      <c r="HA147" s="11"/>
      <c r="HB147" s="11"/>
      <c r="HC147" s="11"/>
      <c r="HD147" s="11"/>
      <c r="HE147" s="11"/>
      <c r="HF147" s="11"/>
      <c r="HG147" s="11"/>
      <c r="HH147" s="11"/>
      <c r="HI147" s="11"/>
      <c r="HJ147" s="11"/>
      <c r="HK147" s="11"/>
      <c r="HL147" s="11"/>
      <c r="HM147" s="11"/>
      <c r="HN147" s="11"/>
      <c r="HO147" s="11"/>
      <c r="HP147" s="11"/>
      <c r="HQ147" s="11"/>
      <c r="HR147" s="11"/>
      <c r="HS147" s="11"/>
      <c r="HT147" s="11"/>
      <c r="HU147" s="11"/>
      <c r="HV147" s="11"/>
      <c r="HW147" s="11"/>
      <c r="HX147" s="11"/>
      <c r="HY147" s="11"/>
      <c r="HZ147" s="11"/>
      <c r="IA147" s="11"/>
      <c r="IB147" s="11"/>
      <c r="IC147" s="11"/>
      <c r="ID147" s="11"/>
      <c r="IE147" s="11"/>
      <c r="IF147" s="11"/>
      <c r="IG147" s="11"/>
      <c r="IH147" s="11"/>
      <c r="II147" s="11"/>
      <c r="IJ147" s="11"/>
      <c r="IK147" s="11"/>
      <c r="IL147" s="11"/>
      <c r="IM147" s="11"/>
      <c r="IN147" s="11"/>
      <c r="IO147" s="11"/>
      <c r="IP147" s="11"/>
      <c r="IQ147" s="11"/>
      <c r="IR147" s="11"/>
      <c r="IS147" s="11"/>
      <c r="IT147" s="11"/>
      <c r="IU147" s="11"/>
      <c r="IV147" s="11"/>
      <c r="IW147" s="11"/>
    </row>
    <row r="148" customFormat="false" ht="15" hidden="true" customHeight="true" outlineLevel="0" collapsed="false">
      <c r="A148" s="53" t="n">
        <v>36951</v>
      </c>
      <c r="B148" s="54" t="n">
        <v>500000</v>
      </c>
      <c r="C148" s="55" t="n">
        <v>36947</v>
      </c>
      <c r="D148" s="50" t="n">
        <v>5.02</v>
      </c>
      <c r="E148" s="45" t="n">
        <v>40232</v>
      </c>
      <c r="F148" s="50" t="n">
        <v>5.165</v>
      </c>
      <c r="G148" s="56" t="n">
        <f aca="false">B148*(F148-D148)</f>
        <v>72500.0000000002</v>
      </c>
      <c r="H148" s="56" t="n">
        <f aca="false">H147+G148</f>
        <v>20683297.22</v>
      </c>
      <c r="I148" s="57"/>
      <c r="J148" s="58"/>
      <c r="K148" s="58"/>
      <c r="L148" s="58"/>
      <c r="M148" s="58"/>
      <c r="N148" s="58"/>
      <c r="O148" s="58"/>
      <c r="P148" s="57"/>
      <c r="Q148" s="58"/>
      <c r="R148" s="58"/>
      <c r="S148" s="60" t="n">
        <f aca="false">G148</f>
        <v>72500.0000000002</v>
      </c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6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  <c r="GB148" s="11"/>
      <c r="GC148" s="11"/>
      <c r="GD148" s="11"/>
      <c r="GE148" s="11"/>
      <c r="GF148" s="11"/>
      <c r="GG148" s="11"/>
      <c r="GH148" s="11"/>
      <c r="GI148" s="11"/>
      <c r="GJ148" s="11"/>
      <c r="GK148" s="11"/>
      <c r="GL148" s="11"/>
      <c r="GM148" s="11"/>
      <c r="GN148" s="11"/>
      <c r="GO148" s="11"/>
      <c r="GP148" s="11"/>
      <c r="GQ148" s="11"/>
      <c r="GR148" s="11"/>
      <c r="GS148" s="11"/>
      <c r="GT148" s="11"/>
      <c r="GU148" s="11"/>
      <c r="GV148" s="11"/>
      <c r="GW148" s="11"/>
      <c r="GX148" s="11"/>
      <c r="GY148" s="11"/>
      <c r="GZ148" s="11"/>
      <c r="HA148" s="11"/>
      <c r="HB148" s="11"/>
      <c r="HC148" s="11"/>
      <c r="HD148" s="11"/>
      <c r="HE148" s="11"/>
      <c r="HF148" s="11"/>
      <c r="HG148" s="11"/>
      <c r="HH148" s="11"/>
      <c r="HI148" s="11"/>
      <c r="HJ148" s="11"/>
      <c r="HK148" s="11"/>
      <c r="HL148" s="11"/>
      <c r="HM148" s="11"/>
      <c r="HN148" s="11"/>
      <c r="HO148" s="11"/>
      <c r="HP148" s="11"/>
      <c r="HQ148" s="11"/>
      <c r="HR148" s="11"/>
      <c r="HS148" s="11"/>
      <c r="HT148" s="11"/>
      <c r="HU148" s="11"/>
      <c r="HV148" s="11"/>
      <c r="HW148" s="11"/>
      <c r="HX148" s="11"/>
      <c r="HY148" s="11"/>
      <c r="HZ148" s="11"/>
      <c r="IA148" s="11"/>
      <c r="IB148" s="11"/>
      <c r="IC148" s="11"/>
      <c r="ID148" s="11"/>
      <c r="IE148" s="11"/>
      <c r="IF148" s="11"/>
      <c r="IG148" s="11"/>
      <c r="IH148" s="11"/>
      <c r="II148" s="11"/>
      <c r="IJ148" s="11"/>
      <c r="IK148" s="11"/>
      <c r="IL148" s="11"/>
      <c r="IM148" s="11"/>
      <c r="IN148" s="11"/>
      <c r="IO148" s="11"/>
      <c r="IP148" s="11"/>
      <c r="IQ148" s="11"/>
      <c r="IR148" s="11"/>
      <c r="IS148" s="11"/>
      <c r="IT148" s="11"/>
      <c r="IU148" s="11"/>
      <c r="IV148" s="11"/>
      <c r="IW148" s="11"/>
    </row>
    <row r="149" customFormat="false" ht="15" hidden="true" customHeight="true" outlineLevel="0" collapsed="false">
      <c r="A149" s="53" t="n">
        <v>36951</v>
      </c>
      <c r="B149" s="54" t="n">
        <v>500000</v>
      </c>
      <c r="C149" s="45" t="n">
        <v>36948</v>
      </c>
      <c r="D149" s="50" t="n">
        <v>4.998</v>
      </c>
      <c r="E149" s="55" t="n">
        <v>36948</v>
      </c>
      <c r="F149" s="50" t="n">
        <v>5.12</v>
      </c>
      <c r="G149" s="56" t="n">
        <f aca="false">B149*(F149-D149)</f>
        <v>60999.9999999999</v>
      </c>
      <c r="H149" s="56" t="n">
        <f aca="false">H148+G149</f>
        <v>20744297.22</v>
      </c>
      <c r="I149" s="57"/>
      <c r="J149" s="58"/>
      <c r="K149" s="58"/>
      <c r="L149" s="58"/>
      <c r="M149" s="58"/>
      <c r="N149" s="58"/>
      <c r="O149" s="58"/>
      <c r="P149" s="57"/>
      <c r="Q149" s="58"/>
      <c r="R149" s="58"/>
      <c r="S149" s="60" t="n">
        <f aca="false">G149</f>
        <v>60999.9999999999</v>
      </c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6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  <c r="GB149" s="11"/>
      <c r="GC149" s="11"/>
      <c r="GD149" s="11"/>
      <c r="GE149" s="11"/>
      <c r="GF149" s="11"/>
      <c r="GG149" s="11"/>
      <c r="GH149" s="11"/>
      <c r="GI149" s="11"/>
      <c r="GJ149" s="11"/>
      <c r="GK149" s="11"/>
      <c r="GL149" s="11"/>
      <c r="GM149" s="11"/>
      <c r="GN149" s="11"/>
      <c r="GO149" s="11"/>
      <c r="GP149" s="11"/>
      <c r="GQ149" s="11"/>
      <c r="GR149" s="11"/>
      <c r="GS149" s="11"/>
      <c r="GT149" s="11"/>
      <c r="GU149" s="11"/>
      <c r="GV149" s="11"/>
      <c r="GW149" s="11"/>
      <c r="GX149" s="11"/>
      <c r="GY149" s="11"/>
      <c r="GZ149" s="11"/>
      <c r="HA149" s="11"/>
      <c r="HB149" s="11"/>
      <c r="HC149" s="11"/>
      <c r="HD149" s="11"/>
      <c r="HE149" s="11"/>
      <c r="HF149" s="11"/>
      <c r="HG149" s="11"/>
      <c r="HH149" s="11"/>
      <c r="HI149" s="11"/>
      <c r="HJ149" s="11"/>
      <c r="HK149" s="11"/>
      <c r="HL149" s="11"/>
      <c r="HM149" s="11"/>
      <c r="HN149" s="11"/>
      <c r="HO149" s="11"/>
      <c r="HP149" s="11"/>
      <c r="HQ149" s="11"/>
      <c r="HR149" s="11"/>
      <c r="HS149" s="11"/>
      <c r="HT149" s="11"/>
      <c r="HU149" s="11"/>
      <c r="HV149" s="11"/>
      <c r="HW149" s="11"/>
      <c r="HX149" s="11"/>
      <c r="HY149" s="11"/>
      <c r="HZ149" s="11"/>
      <c r="IA149" s="11"/>
      <c r="IB149" s="11"/>
      <c r="IC149" s="11"/>
      <c r="ID149" s="11"/>
      <c r="IE149" s="11"/>
      <c r="IF149" s="11"/>
      <c r="IG149" s="11"/>
      <c r="IH149" s="11"/>
      <c r="II149" s="11"/>
      <c r="IJ149" s="11"/>
      <c r="IK149" s="11"/>
      <c r="IL149" s="11"/>
      <c r="IM149" s="11"/>
      <c r="IN149" s="11"/>
      <c r="IO149" s="11"/>
      <c r="IP149" s="11"/>
      <c r="IQ149" s="11"/>
      <c r="IR149" s="11"/>
      <c r="IS149" s="11"/>
      <c r="IT149" s="11"/>
      <c r="IU149" s="11"/>
      <c r="IV149" s="11"/>
      <c r="IW149" s="11"/>
    </row>
    <row r="150" customFormat="false" ht="15" hidden="true" customHeight="true" outlineLevel="0" collapsed="false">
      <c r="A150" s="53" t="n">
        <v>36982</v>
      </c>
      <c r="B150" s="54" t="n">
        <v>500000</v>
      </c>
      <c r="C150" s="55" t="n">
        <v>36957</v>
      </c>
      <c r="D150" s="50" t="n">
        <v>5.23</v>
      </c>
      <c r="E150" s="45" t="n">
        <v>36957</v>
      </c>
      <c r="F150" s="50" t="n">
        <v>5.29</v>
      </c>
      <c r="G150" s="56" t="n">
        <f aca="false">B150*(F150-D150)</f>
        <v>29999.9999999998</v>
      </c>
      <c r="H150" s="56" t="n">
        <f aca="false">H149+G150</f>
        <v>20774297.22</v>
      </c>
      <c r="I150" s="57"/>
      <c r="J150" s="58"/>
      <c r="K150" s="58"/>
      <c r="L150" s="58"/>
      <c r="M150" s="58"/>
      <c r="N150" s="58"/>
      <c r="O150" s="58"/>
      <c r="P150" s="57"/>
      <c r="Q150" s="58"/>
      <c r="R150" s="58"/>
      <c r="S150" s="60"/>
      <c r="T150" s="43" t="n">
        <f aca="false">G150</f>
        <v>29999.9999999998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6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  <c r="IC150" s="11"/>
      <c r="ID150" s="11"/>
      <c r="IE150" s="11"/>
      <c r="IF150" s="11"/>
      <c r="IG150" s="11"/>
      <c r="IH150" s="11"/>
      <c r="II150" s="11"/>
      <c r="IJ150" s="11"/>
      <c r="IK150" s="11"/>
      <c r="IL150" s="11"/>
      <c r="IM150" s="11"/>
      <c r="IN150" s="11"/>
      <c r="IO150" s="11"/>
      <c r="IP150" s="11"/>
      <c r="IQ150" s="11"/>
      <c r="IR150" s="11"/>
      <c r="IS150" s="11"/>
      <c r="IT150" s="11"/>
      <c r="IU150" s="11"/>
      <c r="IV150" s="11"/>
      <c r="IW150" s="11"/>
    </row>
    <row r="151" customFormat="false" ht="15" hidden="true" customHeight="true" outlineLevel="0" collapsed="false">
      <c r="A151" s="53" t="n">
        <v>36982</v>
      </c>
      <c r="B151" s="54" t="n">
        <v>500000</v>
      </c>
      <c r="C151" s="55" t="n">
        <v>36957</v>
      </c>
      <c r="D151" s="50" t="n">
        <v>5.24</v>
      </c>
      <c r="E151" s="45" t="n">
        <v>36957</v>
      </c>
      <c r="F151" s="50" t="n">
        <v>5.29</v>
      </c>
      <c r="G151" s="56" t="n">
        <f aca="false">B151*(F151-D151)</f>
        <v>24999.9999999999</v>
      </c>
      <c r="H151" s="56" t="n">
        <f aca="false">H150+G151</f>
        <v>20799297.22</v>
      </c>
      <c r="I151" s="57"/>
      <c r="J151" s="58"/>
      <c r="K151" s="58"/>
      <c r="L151" s="58"/>
      <c r="M151" s="58"/>
      <c r="N151" s="58"/>
      <c r="O151" s="58"/>
      <c r="P151" s="57"/>
      <c r="Q151" s="58"/>
      <c r="R151" s="58"/>
      <c r="S151" s="60"/>
      <c r="T151" s="43" t="n">
        <f aca="false">G151</f>
        <v>24999.9999999999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6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  <c r="IU151" s="11"/>
      <c r="IV151" s="11"/>
      <c r="IW151" s="11"/>
    </row>
    <row r="152" customFormat="false" ht="15" hidden="true" customHeight="true" outlineLevel="0" collapsed="false">
      <c r="A152" s="53" t="n">
        <v>36982</v>
      </c>
      <c r="B152" s="54" t="n">
        <v>500000</v>
      </c>
      <c r="C152" s="55" t="n">
        <v>36959</v>
      </c>
      <c r="D152" s="50" t="n">
        <v>5.06</v>
      </c>
      <c r="E152" s="45" t="n">
        <v>36969</v>
      </c>
      <c r="F152" s="50" t="n">
        <v>5.105</v>
      </c>
      <c r="G152" s="56" t="n">
        <f aca="false">B152*(F152-D152)</f>
        <v>22500.0000000004</v>
      </c>
      <c r="H152" s="56" t="n">
        <f aca="false">H151+G152</f>
        <v>20821797.22</v>
      </c>
      <c r="I152" s="57"/>
      <c r="J152" s="58"/>
      <c r="K152" s="58"/>
      <c r="L152" s="58"/>
      <c r="M152" s="58"/>
      <c r="N152" s="58"/>
      <c r="O152" s="58"/>
      <c r="P152" s="57"/>
      <c r="Q152" s="58"/>
      <c r="R152" s="58"/>
      <c r="S152" s="60"/>
      <c r="T152" s="43" t="n">
        <f aca="false">G152</f>
        <v>22500.0000000004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6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  <c r="IU152" s="11"/>
      <c r="IV152" s="11"/>
      <c r="IW152" s="11"/>
    </row>
    <row r="153" customFormat="false" ht="15" hidden="true" customHeight="true" outlineLevel="0" collapsed="false">
      <c r="A153" s="53" t="n">
        <v>36982</v>
      </c>
      <c r="B153" s="54" t="n">
        <v>450000</v>
      </c>
      <c r="C153" s="55" t="n">
        <v>36969</v>
      </c>
      <c r="D153" s="50" t="n">
        <v>5.03</v>
      </c>
      <c r="E153" s="45" t="n">
        <v>36969</v>
      </c>
      <c r="F153" s="50" t="n">
        <v>5.06</v>
      </c>
      <c r="G153" s="56" t="n">
        <f aca="false">B153*(F153-D153)</f>
        <v>13499.9999999997</v>
      </c>
      <c r="H153" s="56" t="n">
        <f aca="false">H152+G153</f>
        <v>20835297.22</v>
      </c>
      <c r="I153" s="57"/>
      <c r="J153" s="58"/>
      <c r="K153" s="58"/>
      <c r="L153" s="58"/>
      <c r="M153" s="58"/>
      <c r="N153" s="58"/>
      <c r="O153" s="58"/>
      <c r="P153" s="57"/>
      <c r="Q153" s="58"/>
      <c r="R153" s="58"/>
      <c r="S153" s="60"/>
      <c r="T153" s="43" t="n">
        <f aca="false">G153</f>
        <v>13499.9999999997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6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  <c r="HY153" s="11"/>
      <c r="HZ153" s="11"/>
      <c r="IA153" s="11"/>
      <c r="IB153" s="11"/>
      <c r="IC153" s="11"/>
      <c r="ID153" s="11"/>
      <c r="IE153" s="11"/>
      <c r="IF153" s="11"/>
      <c r="IG153" s="11"/>
      <c r="IH153" s="11"/>
      <c r="II153" s="11"/>
      <c r="IJ153" s="11"/>
      <c r="IK153" s="11"/>
      <c r="IL153" s="11"/>
      <c r="IM153" s="11"/>
      <c r="IN153" s="11"/>
      <c r="IO153" s="11"/>
      <c r="IP153" s="11"/>
      <c r="IQ153" s="11"/>
      <c r="IR153" s="11"/>
      <c r="IS153" s="11"/>
      <c r="IT153" s="11"/>
      <c r="IU153" s="11"/>
      <c r="IV153" s="11"/>
      <c r="IW153" s="11"/>
    </row>
    <row r="154" customFormat="false" ht="15" hidden="true" customHeight="true" outlineLevel="0" collapsed="false">
      <c r="A154" s="53" t="n">
        <v>37012</v>
      </c>
      <c r="B154" s="54" t="n">
        <v>1000000</v>
      </c>
      <c r="C154" s="55" t="n">
        <v>37007</v>
      </c>
      <c r="D154" s="50" t="n">
        <v>4.891</v>
      </c>
      <c r="E154" s="45" t="n">
        <v>36972</v>
      </c>
      <c r="F154" s="50" t="n">
        <v>5.26</v>
      </c>
      <c r="G154" s="56" t="n">
        <f aca="false">B154*(F154-D154)</f>
        <v>369000</v>
      </c>
      <c r="H154" s="56" t="n">
        <f aca="false">H153+G154</f>
        <v>21204297.22</v>
      </c>
      <c r="I154" s="57"/>
      <c r="J154" s="58"/>
      <c r="K154" s="58"/>
      <c r="L154" s="58"/>
      <c r="M154" s="58"/>
      <c r="N154" s="58"/>
      <c r="O154" s="58"/>
      <c r="P154" s="57"/>
      <c r="Q154" s="58"/>
      <c r="R154" s="58"/>
      <c r="S154" s="60"/>
      <c r="T154" s="11"/>
      <c r="U154" s="43" t="n">
        <f aca="false">G154</f>
        <v>369000</v>
      </c>
      <c r="V154" s="11"/>
      <c r="W154" s="11"/>
      <c r="X154" s="11"/>
      <c r="Y154" s="11"/>
      <c r="Z154" s="11"/>
      <c r="AA154" s="11"/>
      <c r="AB154" s="11"/>
      <c r="AC154" s="11"/>
      <c r="AD154" s="11"/>
      <c r="AE154" s="16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</row>
    <row r="155" customFormat="false" ht="15" hidden="true" customHeight="true" outlineLevel="0" collapsed="false">
      <c r="A155" s="53" t="n">
        <v>37012</v>
      </c>
      <c r="B155" s="54" t="n">
        <v>1000000</v>
      </c>
      <c r="C155" s="55" t="n">
        <v>36979</v>
      </c>
      <c r="D155" s="50" t="n">
        <v>5.285</v>
      </c>
      <c r="E155" s="45" t="n">
        <v>36972</v>
      </c>
      <c r="F155" s="50" t="n">
        <v>5.26</v>
      </c>
      <c r="G155" s="56" t="n">
        <f aca="false">B155*(F155-D155)</f>
        <v>-25000.0000000004</v>
      </c>
      <c r="H155" s="56" t="n">
        <f aca="false">H154+G155</f>
        <v>21179297.22</v>
      </c>
      <c r="I155" s="57"/>
      <c r="J155" s="58"/>
      <c r="K155" s="58"/>
      <c r="L155" s="58"/>
      <c r="M155" s="58"/>
      <c r="N155" s="58"/>
      <c r="O155" s="58"/>
      <c r="P155" s="57"/>
      <c r="Q155" s="58"/>
      <c r="R155" s="58"/>
      <c r="S155" s="60"/>
      <c r="T155" s="11"/>
      <c r="U155" s="43" t="n">
        <f aca="false">G155</f>
        <v>-25000.0000000004</v>
      </c>
      <c r="V155" s="11"/>
      <c r="W155" s="11"/>
      <c r="X155" s="11"/>
      <c r="Y155" s="11"/>
      <c r="Z155" s="11"/>
      <c r="AA155" s="11"/>
      <c r="AB155" s="11"/>
      <c r="AC155" s="11"/>
      <c r="AD155" s="11"/>
      <c r="AE155" s="16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  <c r="GB155" s="11"/>
      <c r="GC155" s="11"/>
      <c r="GD155" s="11"/>
      <c r="GE155" s="11"/>
      <c r="GF155" s="11"/>
      <c r="GG155" s="11"/>
      <c r="GH155" s="11"/>
      <c r="GI155" s="11"/>
      <c r="GJ155" s="11"/>
      <c r="GK155" s="11"/>
      <c r="GL155" s="11"/>
      <c r="GM155" s="11"/>
      <c r="GN155" s="11"/>
      <c r="GO155" s="11"/>
      <c r="GP155" s="11"/>
      <c r="GQ155" s="11"/>
      <c r="GR155" s="11"/>
      <c r="GS155" s="11"/>
      <c r="GT155" s="11"/>
      <c r="GU155" s="11"/>
      <c r="GV155" s="11"/>
      <c r="GW155" s="11"/>
      <c r="GX155" s="11"/>
      <c r="GY155" s="11"/>
      <c r="GZ155" s="11"/>
      <c r="HA155" s="11"/>
      <c r="HB155" s="11"/>
      <c r="HC155" s="11"/>
      <c r="HD155" s="11"/>
      <c r="HE155" s="11"/>
      <c r="HF155" s="11"/>
      <c r="HG155" s="11"/>
      <c r="HH155" s="11"/>
      <c r="HI155" s="11"/>
      <c r="HJ155" s="11"/>
      <c r="HK155" s="11"/>
      <c r="HL155" s="11"/>
      <c r="HM155" s="11"/>
      <c r="HN155" s="11"/>
      <c r="HO155" s="11"/>
      <c r="HP155" s="11"/>
      <c r="HQ155" s="11"/>
      <c r="HR155" s="11"/>
      <c r="HS155" s="11"/>
      <c r="HT155" s="11"/>
      <c r="HU155" s="11"/>
      <c r="HV155" s="11"/>
      <c r="HW155" s="11"/>
      <c r="HX155" s="11"/>
      <c r="HY155" s="11"/>
      <c r="HZ155" s="11"/>
      <c r="IA155" s="11"/>
      <c r="IB155" s="11"/>
      <c r="IC155" s="11"/>
      <c r="ID155" s="11"/>
      <c r="IE155" s="11"/>
      <c r="IF155" s="11"/>
      <c r="IG155" s="11"/>
      <c r="IH155" s="11"/>
      <c r="II155" s="11"/>
      <c r="IJ155" s="11"/>
      <c r="IK155" s="11"/>
      <c r="IL155" s="11"/>
      <c r="IM155" s="11"/>
      <c r="IN155" s="11"/>
      <c r="IO155" s="11"/>
      <c r="IP155" s="11"/>
      <c r="IQ155" s="11"/>
      <c r="IR155" s="11"/>
      <c r="IS155" s="11"/>
      <c r="IT155" s="11"/>
      <c r="IU155" s="11"/>
      <c r="IV155" s="11"/>
      <c r="IW155" s="11"/>
    </row>
    <row r="156" customFormat="false" ht="15" hidden="true" customHeight="true" outlineLevel="0" collapsed="false">
      <c r="A156" s="53" t="n">
        <v>37012</v>
      </c>
      <c r="B156" s="54" t="n">
        <v>1000000</v>
      </c>
      <c r="C156" s="55" t="n">
        <v>36976</v>
      </c>
      <c r="D156" s="50" t="n">
        <v>5.29</v>
      </c>
      <c r="E156" s="45" t="n">
        <v>36976</v>
      </c>
      <c r="F156" s="50" t="n">
        <v>5.35</v>
      </c>
      <c r="G156" s="56" t="n">
        <f aca="false">B156*(F156-D156)</f>
        <v>59999.9999999996</v>
      </c>
      <c r="H156" s="56" t="n">
        <f aca="false">H155+G156</f>
        <v>21239297.22</v>
      </c>
      <c r="I156" s="57"/>
      <c r="J156" s="58"/>
      <c r="K156" s="58"/>
      <c r="L156" s="58"/>
      <c r="M156" s="58"/>
      <c r="N156" s="58"/>
      <c r="O156" s="58"/>
      <c r="P156" s="57"/>
      <c r="Q156" s="58"/>
      <c r="R156" s="58"/>
      <c r="S156" s="60"/>
      <c r="T156" s="11"/>
      <c r="U156" s="43" t="n">
        <f aca="false">G156</f>
        <v>59999.9999999996</v>
      </c>
      <c r="V156" s="11"/>
      <c r="W156" s="11"/>
      <c r="X156" s="11"/>
      <c r="Y156" s="11"/>
      <c r="Z156" s="11"/>
      <c r="AA156" s="11"/>
      <c r="AB156" s="11"/>
      <c r="AC156" s="11"/>
      <c r="AD156" s="11"/>
      <c r="AE156" s="16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  <c r="FG156" s="11"/>
      <c r="FH156" s="11"/>
      <c r="FI156" s="11"/>
      <c r="FJ156" s="11"/>
      <c r="FK156" s="11"/>
      <c r="FL156" s="11"/>
      <c r="FM156" s="11"/>
      <c r="FN156" s="11"/>
      <c r="FO156" s="11"/>
      <c r="FP156" s="11"/>
      <c r="FQ156" s="11"/>
      <c r="FR156" s="11"/>
      <c r="FS156" s="11"/>
      <c r="FT156" s="11"/>
      <c r="FU156" s="11"/>
      <c r="FV156" s="11"/>
      <c r="FW156" s="11"/>
      <c r="FX156" s="11"/>
      <c r="FY156" s="11"/>
      <c r="FZ156" s="11"/>
      <c r="GA156" s="11"/>
      <c r="GB156" s="11"/>
      <c r="GC156" s="11"/>
      <c r="GD156" s="11"/>
      <c r="GE156" s="11"/>
      <c r="GF156" s="11"/>
      <c r="GG156" s="11"/>
      <c r="GH156" s="11"/>
      <c r="GI156" s="11"/>
      <c r="GJ156" s="11"/>
      <c r="GK156" s="11"/>
      <c r="GL156" s="11"/>
      <c r="GM156" s="11"/>
      <c r="GN156" s="11"/>
      <c r="GO156" s="11"/>
      <c r="GP156" s="11"/>
      <c r="GQ156" s="11"/>
      <c r="GR156" s="11"/>
      <c r="GS156" s="11"/>
      <c r="GT156" s="11"/>
      <c r="GU156" s="11"/>
      <c r="GV156" s="11"/>
      <c r="GW156" s="11"/>
      <c r="GX156" s="11"/>
      <c r="GY156" s="11"/>
      <c r="GZ156" s="11"/>
      <c r="HA156" s="11"/>
      <c r="HB156" s="11"/>
      <c r="HC156" s="11"/>
      <c r="HD156" s="11"/>
      <c r="HE156" s="11"/>
      <c r="HF156" s="11"/>
      <c r="HG156" s="11"/>
      <c r="HH156" s="11"/>
      <c r="HI156" s="11"/>
      <c r="HJ156" s="11"/>
      <c r="HK156" s="11"/>
      <c r="HL156" s="11"/>
      <c r="HM156" s="11"/>
      <c r="HN156" s="11"/>
      <c r="HO156" s="11"/>
      <c r="HP156" s="11"/>
      <c r="HQ156" s="11"/>
      <c r="HR156" s="11"/>
      <c r="HS156" s="11"/>
      <c r="HT156" s="11"/>
      <c r="HU156" s="11"/>
      <c r="HV156" s="11"/>
      <c r="HW156" s="11"/>
      <c r="HX156" s="11"/>
      <c r="HY156" s="11"/>
      <c r="HZ156" s="11"/>
      <c r="IA156" s="11"/>
      <c r="IB156" s="11"/>
      <c r="IC156" s="11"/>
      <c r="ID156" s="11"/>
      <c r="IE156" s="11"/>
      <c r="IF156" s="11"/>
      <c r="IG156" s="11"/>
      <c r="IH156" s="11"/>
      <c r="II156" s="11"/>
      <c r="IJ156" s="11"/>
      <c r="IK156" s="11"/>
      <c r="IL156" s="11"/>
      <c r="IM156" s="11"/>
      <c r="IN156" s="11"/>
      <c r="IO156" s="11"/>
      <c r="IP156" s="11"/>
      <c r="IQ156" s="11"/>
      <c r="IR156" s="11"/>
      <c r="IS156" s="11"/>
      <c r="IT156" s="11"/>
      <c r="IU156" s="11"/>
      <c r="IV156" s="11"/>
      <c r="IW156" s="11"/>
    </row>
    <row r="157" customFormat="false" ht="15" hidden="true" customHeight="true" outlineLevel="0" collapsed="false">
      <c r="A157" s="53" t="n">
        <v>37012</v>
      </c>
      <c r="B157" s="54" t="n">
        <v>1000000</v>
      </c>
      <c r="C157" s="55" t="n">
        <v>36977</v>
      </c>
      <c r="D157" s="61" t="n">
        <v>5.5875</v>
      </c>
      <c r="E157" s="55" t="n">
        <v>36977</v>
      </c>
      <c r="F157" s="50" t="n">
        <v>5.62</v>
      </c>
      <c r="G157" s="56" t="n">
        <f aca="false">B157*(F157-D157)</f>
        <v>32499.9999999998</v>
      </c>
      <c r="H157" s="56" t="n">
        <f aca="false">H156+G157</f>
        <v>21271797.22</v>
      </c>
      <c r="I157" s="57"/>
      <c r="J157" s="58"/>
      <c r="K157" s="58"/>
      <c r="L157" s="58"/>
      <c r="M157" s="58"/>
      <c r="N157" s="58"/>
      <c r="O157" s="58"/>
      <c r="P157" s="57"/>
      <c r="Q157" s="58"/>
      <c r="R157" s="58"/>
      <c r="S157" s="60"/>
      <c r="T157" s="11"/>
      <c r="U157" s="43" t="n">
        <f aca="false">G157</f>
        <v>32499.9999999998</v>
      </c>
      <c r="V157" s="11"/>
      <c r="W157" s="11"/>
      <c r="X157" s="11"/>
      <c r="Y157" s="11"/>
      <c r="Z157" s="11"/>
      <c r="AA157" s="11"/>
      <c r="AB157" s="11"/>
      <c r="AC157" s="11"/>
      <c r="AD157" s="11"/>
      <c r="AE157" s="16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  <c r="FG157" s="11"/>
      <c r="FH157" s="11"/>
      <c r="FI157" s="11"/>
      <c r="FJ157" s="11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  <c r="GB157" s="11"/>
      <c r="GC157" s="11"/>
      <c r="GD157" s="11"/>
      <c r="GE157" s="11"/>
      <c r="GF157" s="11"/>
      <c r="GG157" s="11"/>
      <c r="GH157" s="11"/>
      <c r="GI157" s="11"/>
      <c r="GJ157" s="11"/>
      <c r="GK157" s="11"/>
      <c r="GL157" s="11"/>
      <c r="GM157" s="11"/>
      <c r="GN157" s="11"/>
      <c r="GO157" s="11"/>
      <c r="GP157" s="11"/>
      <c r="GQ157" s="11"/>
      <c r="GR157" s="11"/>
      <c r="GS157" s="11"/>
      <c r="GT157" s="11"/>
      <c r="GU157" s="11"/>
      <c r="GV157" s="11"/>
      <c r="GW157" s="11"/>
      <c r="GX157" s="11"/>
      <c r="GY157" s="11"/>
      <c r="GZ157" s="11"/>
      <c r="HA157" s="11"/>
      <c r="HB157" s="11"/>
      <c r="HC157" s="11"/>
      <c r="HD157" s="11"/>
      <c r="HE157" s="11"/>
      <c r="HF157" s="11"/>
      <c r="HG157" s="11"/>
      <c r="HH157" s="11"/>
      <c r="HI157" s="11"/>
      <c r="HJ157" s="11"/>
      <c r="HK157" s="11"/>
      <c r="HL157" s="11"/>
      <c r="HM157" s="11"/>
      <c r="HN157" s="11"/>
      <c r="HO157" s="11"/>
      <c r="HP157" s="11"/>
      <c r="HQ157" s="11"/>
      <c r="HR157" s="11"/>
      <c r="HS157" s="11"/>
      <c r="HT157" s="11"/>
      <c r="HU157" s="11"/>
      <c r="HV157" s="11"/>
      <c r="HW157" s="11"/>
      <c r="HX157" s="11"/>
      <c r="HY157" s="11"/>
      <c r="HZ157" s="11"/>
      <c r="IA157" s="11"/>
      <c r="IB157" s="11"/>
      <c r="IC157" s="11"/>
      <c r="ID157" s="11"/>
      <c r="IE157" s="11"/>
      <c r="IF157" s="11"/>
      <c r="IG157" s="11"/>
      <c r="IH157" s="11"/>
      <c r="II157" s="11"/>
      <c r="IJ157" s="11"/>
      <c r="IK157" s="11"/>
      <c r="IL157" s="11"/>
      <c r="IM157" s="11"/>
      <c r="IN157" s="11"/>
      <c r="IO157" s="11"/>
      <c r="IP157" s="11"/>
      <c r="IQ157" s="11"/>
      <c r="IR157" s="11"/>
      <c r="IS157" s="11"/>
      <c r="IT157" s="11"/>
      <c r="IU157" s="11"/>
      <c r="IV157" s="11"/>
      <c r="IW157" s="11"/>
    </row>
    <row r="158" customFormat="false" ht="15" hidden="true" customHeight="true" outlineLevel="0" collapsed="false">
      <c r="A158" s="53" t="n">
        <v>37012</v>
      </c>
      <c r="B158" s="54" t="n">
        <v>2000000</v>
      </c>
      <c r="C158" s="55" t="n">
        <v>36977</v>
      </c>
      <c r="D158" s="61" t="n">
        <v>5.5875</v>
      </c>
      <c r="E158" s="55" t="n">
        <v>36977</v>
      </c>
      <c r="F158" s="50" t="n">
        <v>5.67</v>
      </c>
      <c r="G158" s="56" t="n">
        <f aca="false">B158*(F158-D158)</f>
        <v>164999.999999999</v>
      </c>
      <c r="H158" s="56" t="n">
        <f aca="false">H157+G158</f>
        <v>21436797.22</v>
      </c>
      <c r="I158" s="57"/>
      <c r="J158" s="58"/>
      <c r="K158" s="58"/>
      <c r="L158" s="58"/>
      <c r="M158" s="58"/>
      <c r="N158" s="58"/>
      <c r="O158" s="58"/>
      <c r="P158" s="57"/>
      <c r="Q158" s="58"/>
      <c r="R158" s="58"/>
      <c r="S158" s="60"/>
      <c r="T158" s="11"/>
      <c r="U158" s="43" t="n">
        <f aca="false">G158</f>
        <v>164999.999999999</v>
      </c>
      <c r="V158" s="11"/>
      <c r="W158" s="11"/>
      <c r="X158" s="11"/>
      <c r="Y158" s="11"/>
      <c r="Z158" s="11"/>
      <c r="AA158" s="11"/>
      <c r="AB158" s="11"/>
      <c r="AC158" s="11"/>
      <c r="AD158" s="11"/>
      <c r="AE158" s="16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  <c r="GE158" s="11"/>
      <c r="GF158" s="11"/>
      <c r="GG158" s="11"/>
      <c r="GH158" s="11"/>
      <c r="GI158" s="11"/>
      <c r="GJ158" s="11"/>
      <c r="GK158" s="11"/>
      <c r="GL158" s="11"/>
      <c r="GM158" s="11"/>
      <c r="GN158" s="11"/>
      <c r="GO158" s="11"/>
      <c r="GP158" s="11"/>
      <c r="GQ158" s="11"/>
      <c r="GR158" s="11"/>
      <c r="GS158" s="11"/>
      <c r="GT158" s="11"/>
      <c r="GU158" s="11"/>
      <c r="GV158" s="11"/>
      <c r="GW158" s="11"/>
      <c r="GX158" s="11"/>
      <c r="GY158" s="11"/>
      <c r="GZ158" s="11"/>
      <c r="HA158" s="11"/>
      <c r="HB158" s="11"/>
      <c r="HC158" s="11"/>
      <c r="HD158" s="11"/>
      <c r="HE158" s="11"/>
      <c r="HF158" s="11"/>
      <c r="HG158" s="11"/>
      <c r="HH158" s="11"/>
      <c r="HI158" s="11"/>
      <c r="HJ158" s="11"/>
      <c r="HK158" s="11"/>
      <c r="HL158" s="11"/>
      <c r="HM158" s="11"/>
      <c r="HN158" s="11"/>
      <c r="HO158" s="11"/>
      <c r="HP158" s="11"/>
      <c r="HQ158" s="11"/>
      <c r="HR158" s="11"/>
      <c r="HS158" s="11"/>
      <c r="HT158" s="11"/>
      <c r="HU158" s="11"/>
      <c r="HV158" s="11"/>
      <c r="HW158" s="11"/>
      <c r="HX158" s="11"/>
      <c r="HY158" s="11"/>
      <c r="HZ158" s="11"/>
      <c r="IA158" s="11"/>
      <c r="IB158" s="11"/>
      <c r="IC158" s="11"/>
      <c r="ID158" s="11"/>
      <c r="IE158" s="11"/>
      <c r="IF158" s="11"/>
      <c r="IG158" s="11"/>
      <c r="IH158" s="11"/>
      <c r="II158" s="11"/>
      <c r="IJ158" s="11"/>
      <c r="IK158" s="11"/>
      <c r="IL158" s="11"/>
      <c r="IM158" s="11"/>
      <c r="IN158" s="11"/>
      <c r="IO158" s="11"/>
      <c r="IP158" s="11"/>
      <c r="IQ158" s="11"/>
      <c r="IR158" s="11"/>
      <c r="IS158" s="11"/>
      <c r="IT158" s="11"/>
      <c r="IU158" s="11"/>
      <c r="IV158" s="11"/>
      <c r="IW158" s="11"/>
    </row>
    <row r="159" customFormat="false" ht="15" hidden="true" customHeight="true" outlineLevel="0" collapsed="false">
      <c r="A159" s="53" t="n">
        <v>37012</v>
      </c>
      <c r="B159" s="54" t="n">
        <v>500000</v>
      </c>
      <c r="C159" s="55" t="n">
        <v>36978</v>
      </c>
      <c r="D159" s="61" t="n">
        <v>5.49</v>
      </c>
      <c r="E159" s="55" t="n">
        <v>36978</v>
      </c>
      <c r="F159" s="50" t="n">
        <v>5.69</v>
      </c>
      <c r="G159" s="56" t="n">
        <f aca="false">B159*(F159-D159)</f>
        <v>100000</v>
      </c>
      <c r="H159" s="56" t="n">
        <f aca="false">H158+G159</f>
        <v>21536797.22</v>
      </c>
      <c r="I159" s="57"/>
      <c r="J159" s="58"/>
      <c r="K159" s="58"/>
      <c r="L159" s="58"/>
      <c r="M159" s="58"/>
      <c r="N159" s="58"/>
      <c r="O159" s="58"/>
      <c r="P159" s="57"/>
      <c r="Q159" s="58"/>
      <c r="R159" s="58"/>
      <c r="S159" s="60"/>
      <c r="T159" s="11"/>
      <c r="U159" s="43" t="n">
        <f aca="false">G159</f>
        <v>100000</v>
      </c>
      <c r="V159" s="11"/>
      <c r="W159" s="11"/>
      <c r="X159" s="11"/>
      <c r="Y159" s="11"/>
      <c r="Z159" s="11"/>
      <c r="AA159" s="11"/>
      <c r="AB159" s="11"/>
      <c r="AC159" s="11"/>
      <c r="AD159" s="11"/>
      <c r="AE159" s="16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  <c r="IL159" s="11"/>
      <c r="IM159" s="11"/>
      <c r="IN159" s="11"/>
      <c r="IO159" s="11"/>
      <c r="IP159" s="11"/>
      <c r="IQ159" s="11"/>
      <c r="IR159" s="11"/>
      <c r="IS159" s="11"/>
      <c r="IT159" s="11"/>
      <c r="IU159" s="11"/>
      <c r="IV159" s="11"/>
      <c r="IW159" s="11"/>
    </row>
    <row r="160" customFormat="false" ht="15" hidden="true" customHeight="true" outlineLevel="0" collapsed="false">
      <c r="A160" s="53" t="n">
        <v>37012</v>
      </c>
      <c r="B160" s="54" t="n">
        <v>750000</v>
      </c>
      <c r="C160" s="55" t="n">
        <v>36979</v>
      </c>
      <c r="D160" s="61" t="n">
        <v>5.28</v>
      </c>
      <c r="E160" s="55" t="n">
        <v>36979</v>
      </c>
      <c r="F160" s="50" t="n">
        <v>5.36</v>
      </c>
      <c r="G160" s="56" t="n">
        <f aca="false">B160*(F160-D160)</f>
        <v>60000.0000000001</v>
      </c>
      <c r="H160" s="56" t="n">
        <f aca="false">H159+G160</f>
        <v>21596797.22</v>
      </c>
      <c r="I160" s="57"/>
      <c r="J160" s="58"/>
      <c r="K160" s="58"/>
      <c r="L160" s="58"/>
      <c r="M160" s="58"/>
      <c r="N160" s="58"/>
      <c r="O160" s="58"/>
      <c r="P160" s="57"/>
      <c r="Q160" s="58"/>
      <c r="R160" s="58"/>
      <c r="S160" s="60"/>
      <c r="T160" s="11"/>
      <c r="U160" s="43" t="n">
        <f aca="false">G160</f>
        <v>60000.0000000001</v>
      </c>
      <c r="V160" s="11"/>
      <c r="W160" s="11"/>
      <c r="X160" s="11"/>
      <c r="Y160" s="11"/>
      <c r="Z160" s="11"/>
      <c r="AA160" s="11"/>
      <c r="AB160" s="11"/>
      <c r="AC160" s="11"/>
      <c r="AD160" s="11"/>
      <c r="AE160" s="16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  <c r="GE160" s="11"/>
      <c r="GF160" s="11"/>
      <c r="GG160" s="11"/>
      <c r="GH160" s="11"/>
      <c r="GI160" s="11"/>
      <c r="GJ160" s="11"/>
      <c r="GK160" s="11"/>
      <c r="GL160" s="11"/>
      <c r="GM160" s="11"/>
      <c r="GN160" s="11"/>
      <c r="GO160" s="11"/>
      <c r="GP160" s="11"/>
      <c r="GQ160" s="11"/>
      <c r="GR160" s="11"/>
      <c r="GS160" s="11"/>
      <c r="GT160" s="11"/>
      <c r="GU160" s="11"/>
      <c r="GV160" s="11"/>
      <c r="GW160" s="11"/>
      <c r="GX160" s="11"/>
      <c r="GY160" s="11"/>
      <c r="GZ160" s="11"/>
      <c r="HA160" s="11"/>
      <c r="HB160" s="11"/>
      <c r="HC160" s="11"/>
      <c r="HD160" s="11"/>
      <c r="HE160" s="11"/>
      <c r="HF160" s="11"/>
      <c r="HG160" s="11"/>
      <c r="HH160" s="11"/>
      <c r="HI160" s="11"/>
      <c r="HJ160" s="11"/>
      <c r="HK160" s="11"/>
      <c r="HL160" s="11"/>
      <c r="HM160" s="11"/>
      <c r="HN160" s="11"/>
      <c r="HO160" s="11"/>
      <c r="HP160" s="11"/>
      <c r="HQ160" s="11"/>
      <c r="HR160" s="11"/>
      <c r="HS160" s="11"/>
      <c r="HT160" s="11"/>
      <c r="HU160" s="11"/>
      <c r="HV160" s="11"/>
      <c r="HW160" s="11"/>
      <c r="HX160" s="11"/>
      <c r="HY160" s="11"/>
      <c r="HZ160" s="11"/>
      <c r="IA160" s="11"/>
      <c r="IB160" s="11"/>
      <c r="IC160" s="11"/>
      <c r="ID160" s="11"/>
      <c r="IE160" s="11"/>
      <c r="IF160" s="11"/>
      <c r="IG160" s="11"/>
      <c r="IH160" s="11"/>
      <c r="II160" s="11"/>
      <c r="IJ160" s="11"/>
      <c r="IK160" s="11"/>
      <c r="IL160" s="11"/>
      <c r="IM160" s="11"/>
      <c r="IN160" s="11"/>
      <c r="IO160" s="11"/>
      <c r="IP160" s="11"/>
      <c r="IQ160" s="11"/>
      <c r="IR160" s="11"/>
      <c r="IS160" s="11"/>
      <c r="IT160" s="11"/>
      <c r="IU160" s="11"/>
      <c r="IV160" s="11"/>
      <c r="IW160" s="11"/>
    </row>
    <row r="161" customFormat="false" ht="15" hidden="true" customHeight="true" outlineLevel="0" collapsed="false">
      <c r="A161" s="53" t="n">
        <v>37012</v>
      </c>
      <c r="B161" s="54" t="n">
        <v>500000</v>
      </c>
      <c r="C161" s="55" t="n">
        <v>37001</v>
      </c>
      <c r="D161" s="50" t="n">
        <v>5.02</v>
      </c>
      <c r="E161" s="55" t="n">
        <v>36980</v>
      </c>
      <c r="F161" s="50" t="n">
        <v>5.36</v>
      </c>
      <c r="G161" s="56" t="n">
        <f aca="false">B161*(F161-D161)</f>
        <v>170000</v>
      </c>
      <c r="H161" s="56" t="n">
        <f aca="false">H160+G161</f>
        <v>21766797.22</v>
      </c>
      <c r="I161" s="57"/>
      <c r="J161" s="58"/>
      <c r="K161" s="58"/>
      <c r="L161" s="58"/>
      <c r="M161" s="58"/>
      <c r="N161" s="58"/>
      <c r="O161" s="58"/>
      <c r="P161" s="57"/>
      <c r="Q161" s="58"/>
      <c r="R161" s="58"/>
      <c r="S161" s="60"/>
      <c r="T161" s="11"/>
      <c r="U161" s="43" t="n">
        <f aca="false">G161</f>
        <v>170000</v>
      </c>
      <c r="V161" s="11"/>
      <c r="W161" s="11"/>
      <c r="X161" s="11"/>
      <c r="Y161" s="11"/>
      <c r="Z161" s="11"/>
      <c r="AA161" s="11"/>
      <c r="AB161" s="11"/>
      <c r="AC161" s="11"/>
      <c r="AD161" s="11"/>
      <c r="AE161" s="16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  <c r="GE161" s="11"/>
      <c r="GF161" s="11"/>
      <c r="GG161" s="11"/>
      <c r="GH161" s="11"/>
      <c r="GI161" s="11"/>
      <c r="GJ161" s="11"/>
      <c r="GK161" s="11"/>
      <c r="GL161" s="11"/>
      <c r="GM161" s="11"/>
      <c r="GN161" s="11"/>
      <c r="GO161" s="11"/>
      <c r="GP161" s="11"/>
      <c r="GQ161" s="11"/>
      <c r="GR161" s="11"/>
      <c r="GS161" s="11"/>
      <c r="GT161" s="11"/>
      <c r="GU161" s="11"/>
      <c r="GV161" s="11"/>
      <c r="GW161" s="11"/>
      <c r="GX161" s="11"/>
      <c r="GY161" s="11"/>
      <c r="GZ161" s="11"/>
      <c r="HA161" s="11"/>
      <c r="HB161" s="11"/>
      <c r="HC161" s="11"/>
      <c r="HD161" s="11"/>
      <c r="HE161" s="11"/>
      <c r="HF161" s="11"/>
      <c r="HG161" s="11"/>
      <c r="HH161" s="11"/>
      <c r="HI161" s="11"/>
      <c r="HJ161" s="11"/>
      <c r="HK161" s="11"/>
      <c r="HL161" s="11"/>
      <c r="HM161" s="11"/>
      <c r="HN161" s="11"/>
      <c r="HO161" s="11"/>
      <c r="HP161" s="11"/>
      <c r="HQ161" s="11"/>
      <c r="HR161" s="11"/>
      <c r="HS161" s="11"/>
      <c r="HT161" s="11"/>
      <c r="HU161" s="11"/>
      <c r="HV161" s="11"/>
      <c r="HW161" s="11"/>
      <c r="HX161" s="11"/>
      <c r="HY161" s="11"/>
      <c r="HZ161" s="11"/>
      <c r="IA161" s="11"/>
      <c r="IB161" s="11"/>
      <c r="IC161" s="11"/>
      <c r="ID161" s="11"/>
      <c r="IE161" s="11"/>
      <c r="IF161" s="11"/>
      <c r="IG161" s="11"/>
      <c r="IH161" s="11"/>
      <c r="II161" s="11"/>
      <c r="IJ161" s="11"/>
      <c r="IK161" s="11"/>
      <c r="IL161" s="11"/>
      <c r="IM161" s="11"/>
      <c r="IN161" s="11"/>
      <c r="IO161" s="11"/>
      <c r="IP161" s="11"/>
      <c r="IQ161" s="11"/>
      <c r="IR161" s="11"/>
      <c r="IS161" s="11"/>
      <c r="IT161" s="11"/>
      <c r="IU161" s="11"/>
      <c r="IV161" s="11"/>
      <c r="IW161" s="11"/>
    </row>
    <row r="162" customFormat="false" ht="15" hidden="true" customHeight="true" outlineLevel="0" collapsed="false">
      <c r="A162" s="53" t="n">
        <v>37012</v>
      </c>
      <c r="B162" s="54" t="n">
        <v>500000</v>
      </c>
      <c r="C162" s="45" t="n">
        <v>36999</v>
      </c>
      <c r="D162" s="50" t="n">
        <v>5.07</v>
      </c>
      <c r="E162" s="55" t="n">
        <v>36980</v>
      </c>
      <c r="F162" s="50" t="n">
        <v>5.36</v>
      </c>
      <c r="G162" s="56" t="n">
        <f aca="false">B162*(F162-D162)</f>
        <v>145000</v>
      </c>
      <c r="H162" s="56" t="n">
        <f aca="false">H161+G162</f>
        <v>21911797.22</v>
      </c>
      <c r="I162" s="57"/>
      <c r="J162" s="58"/>
      <c r="K162" s="58"/>
      <c r="L162" s="58"/>
      <c r="M162" s="58"/>
      <c r="N162" s="58"/>
      <c r="O162" s="58"/>
      <c r="P162" s="57"/>
      <c r="Q162" s="58"/>
      <c r="R162" s="58"/>
      <c r="S162" s="60"/>
      <c r="T162" s="11"/>
      <c r="U162" s="43" t="n">
        <f aca="false">G162</f>
        <v>145000</v>
      </c>
      <c r="V162" s="11"/>
      <c r="W162" s="11"/>
      <c r="X162" s="11"/>
      <c r="Y162" s="11"/>
      <c r="Z162" s="11"/>
      <c r="AA162" s="11"/>
      <c r="AB162" s="11"/>
      <c r="AC162" s="11"/>
      <c r="AD162" s="11"/>
      <c r="AE162" s="16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  <c r="GB162" s="11"/>
      <c r="GC162" s="11"/>
      <c r="GD162" s="11"/>
      <c r="GE162" s="11"/>
      <c r="GF162" s="11"/>
      <c r="GG162" s="11"/>
      <c r="GH162" s="11"/>
      <c r="GI162" s="11"/>
      <c r="GJ162" s="11"/>
      <c r="GK162" s="11"/>
      <c r="GL162" s="11"/>
      <c r="GM162" s="11"/>
      <c r="GN162" s="11"/>
      <c r="GO162" s="11"/>
      <c r="GP162" s="11"/>
      <c r="GQ162" s="11"/>
      <c r="GR162" s="11"/>
      <c r="GS162" s="11"/>
      <c r="GT162" s="11"/>
      <c r="GU162" s="11"/>
      <c r="GV162" s="11"/>
      <c r="GW162" s="11"/>
      <c r="GX162" s="11"/>
      <c r="GY162" s="11"/>
      <c r="GZ162" s="11"/>
      <c r="HA162" s="11"/>
      <c r="HB162" s="11"/>
      <c r="HC162" s="11"/>
      <c r="HD162" s="11"/>
      <c r="HE162" s="11"/>
      <c r="HF162" s="11"/>
      <c r="HG162" s="11"/>
      <c r="HH162" s="11"/>
      <c r="HI162" s="11"/>
      <c r="HJ162" s="11"/>
      <c r="HK162" s="11"/>
      <c r="HL162" s="11"/>
      <c r="HM162" s="11"/>
      <c r="HN162" s="11"/>
      <c r="HO162" s="11"/>
      <c r="HP162" s="11"/>
      <c r="HQ162" s="11"/>
      <c r="HR162" s="11"/>
      <c r="HS162" s="11"/>
      <c r="HT162" s="11"/>
      <c r="HU162" s="11"/>
      <c r="HV162" s="11"/>
      <c r="HW162" s="11"/>
      <c r="HX162" s="11"/>
      <c r="HY162" s="11"/>
      <c r="HZ162" s="11"/>
      <c r="IA162" s="11"/>
      <c r="IB162" s="11"/>
      <c r="IC162" s="11"/>
      <c r="ID162" s="11"/>
      <c r="IE162" s="11"/>
      <c r="IF162" s="11"/>
      <c r="IG162" s="11"/>
      <c r="IH162" s="11"/>
      <c r="II162" s="11"/>
      <c r="IJ162" s="11"/>
      <c r="IK162" s="11"/>
      <c r="IL162" s="11"/>
      <c r="IM162" s="11"/>
      <c r="IN162" s="11"/>
      <c r="IO162" s="11"/>
      <c r="IP162" s="11"/>
      <c r="IQ162" s="11"/>
      <c r="IR162" s="11"/>
      <c r="IS162" s="11"/>
      <c r="IT162" s="11"/>
      <c r="IU162" s="11"/>
      <c r="IV162" s="11"/>
      <c r="IW162" s="11"/>
    </row>
    <row r="163" customFormat="false" ht="15" hidden="true" customHeight="true" outlineLevel="0" collapsed="false">
      <c r="A163" s="53" t="n">
        <v>37012</v>
      </c>
      <c r="B163" s="54" t="n">
        <v>500000</v>
      </c>
      <c r="C163" s="45" t="n">
        <v>36998</v>
      </c>
      <c r="D163" s="50" t="n">
        <v>5.27</v>
      </c>
      <c r="E163" s="55" t="n">
        <v>36983</v>
      </c>
      <c r="F163" s="50" t="n">
        <v>5.11</v>
      </c>
      <c r="G163" s="56" t="n">
        <f aca="false">B163*(F163-D163)</f>
        <v>-79999.9999999996</v>
      </c>
      <c r="H163" s="56" t="n">
        <f aca="false">H162+G163</f>
        <v>21831797.22</v>
      </c>
      <c r="I163" s="57"/>
      <c r="J163" s="58"/>
      <c r="K163" s="58"/>
      <c r="L163" s="58"/>
      <c r="M163" s="58"/>
      <c r="N163" s="58"/>
      <c r="O163" s="58"/>
      <c r="P163" s="57"/>
      <c r="Q163" s="58"/>
      <c r="R163" s="58"/>
      <c r="S163" s="60"/>
      <c r="T163" s="11"/>
      <c r="U163" s="43" t="n">
        <f aca="false">G163</f>
        <v>-79999.9999999996</v>
      </c>
      <c r="V163" s="11"/>
      <c r="W163" s="11"/>
      <c r="X163" s="11"/>
      <c r="Y163" s="11"/>
      <c r="Z163" s="11"/>
      <c r="AA163" s="11"/>
      <c r="AB163" s="11"/>
      <c r="AC163" s="11"/>
      <c r="AD163" s="11"/>
      <c r="AE163" s="16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  <c r="FG163" s="11"/>
      <c r="FH163" s="11"/>
      <c r="FI163" s="11"/>
      <c r="FJ163" s="11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  <c r="GB163" s="11"/>
      <c r="GC163" s="11"/>
      <c r="GD163" s="11"/>
      <c r="GE163" s="11"/>
      <c r="GF163" s="11"/>
      <c r="GG163" s="11"/>
      <c r="GH163" s="11"/>
      <c r="GI163" s="11"/>
      <c r="GJ163" s="11"/>
      <c r="GK163" s="11"/>
      <c r="GL163" s="11"/>
      <c r="GM163" s="11"/>
      <c r="GN163" s="11"/>
      <c r="GO163" s="11"/>
      <c r="GP163" s="11"/>
      <c r="GQ163" s="11"/>
      <c r="GR163" s="11"/>
      <c r="GS163" s="11"/>
      <c r="GT163" s="11"/>
      <c r="GU163" s="11"/>
      <c r="GV163" s="11"/>
      <c r="GW163" s="11"/>
      <c r="GX163" s="11"/>
      <c r="GY163" s="11"/>
      <c r="GZ163" s="11"/>
      <c r="HA163" s="11"/>
      <c r="HB163" s="11"/>
      <c r="HC163" s="11"/>
      <c r="HD163" s="11"/>
      <c r="HE163" s="11"/>
      <c r="HF163" s="11"/>
      <c r="HG163" s="11"/>
      <c r="HH163" s="11"/>
      <c r="HI163" s="11"/>
      <c r="HJ163" s="11"/>
      <c r="HK163" s="11"/>
      <c r="HL163" s="11"/>
      <c r="HM163" s="11"/>
      <c r="HN163" s="11"/>
      <c r="HO163" s="11"/>
      <c r="HP163" s="11"/>
      <c r="HQ163" s="11"/>
      <c r="HR163" s="11"/>
      <c r="HS163" s="11"/>
      <c r="HT163" s="11"/>
      <c r="HU163" s="11"/>
      <c r="HV163" s="11"/>
      <c r="HW163" s="11"/>
      <c r="HX163" s="11"/>
      <c r="HY163" s="11"/>
      <c r="HZ163" s="11"/>
      <c r="IA163" s="11"/>
      <c r="IB163" s="11"/>
      <c r="IC163" s="11"/>
      <c r="ID163" s="11"/>
      <c r="IE163" s="11"/>
      <c r="IF163" s="11"/>
      <c r="IG163" s="11"/>
      <c r="IH163" s="11"/>
      <c r="II163" s="11"/>
      <c r="IJ163" s="11"/>
      <c r="IK163" s="11"/>
      <c r="IL163" s="11"/>
      <c r="IM163" s="11"/>
      <c r="IN163" s="11"/>
      <c r="IO163" s="11"/>
      <c r="IP163" s="11"/>
      <c r="IQ163" s="11"/>
      <c r="IR163" s="11"/>
      <c r="IS163" s="11"/>
      <c r="IT163" s="11"/>
      <c r="IU163" s="11"/>
      <c r="IV163" s="11"/>
      <c r="IW163" s="11"/>
    </row>
    <row r="164" customFormat="false" ht="15" hidden="true" customHeight="true" outlineLevel="0" collapsed="false">
      <c r="A164" s="53" t="n">
        <v>37012</v>
      </c>
      <c r="B164" s="54" t="n">
        <v>500000</v>
      </c>
      <c r="C164" s="55" t="n">
        <v>36984</v>
      </c>
      <c r="D164" s="50" t="n">
        <v>5.095</v>
      </c>
      <c r="E164" s="55" t="n">
        <v>36983</v>
      </c>
      <c r="F164" s="50" t="n">
        <v>5.11</v>
      </c>
      <c r="G164" s="56" t="n">
        <f aca="false">B164*(F164-D164)</f>
        <v>7500.00000000028</v>
      </c>
      <c r="H164" s="56" t="n">
        <f aca="false">H163+G164</f>
        <v>21839297.22</v>
      </c>
      <c r="I164" s="57"/>
      <c r="J164" s="58"/>
      <c r="K164" s="58"/>
      <c r="L164" s="58"/>
      <c r="M164" s="58"/>
      <c r="N164" s="58"/>
      <c r="O164" s="58"/>
      <c r="P164" s="57"/>
      <c r="Q164" s="58"/>
      <c r="R164" s="58"/>
      <c r="S164" s="60"/>
      <c r="T164" s="11"/>
      <c r="U164" s="43" t="n">
        <f aca="false">G164</f>
        <v>7500.00000000028</v>
      </c>
      <c r="V164" s="11"/>
      <c r="W164" s="11"/>
      <c r="X164" s="11"/>
      <c r="Y164" s="11"/>
      <c r="Z164" s="11"/>
      <c r="AA164" s="11"/>
      <c r="AB164" s="11"/>
      <c r="AC164" s="11"/>
      <c r="AD164" s="11"/>
      <c r="AE164" s="16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  <c r="GE164" s="11"/>
      <c r="GF164" s="11"/>
      <c r="GG164" s="11"/>
      <c r="GH164" s="11"/>
      <c r="GI164" s="11"/>
      <c r="GJ164" s="11"/>
      <c r="GK164" s="11"/>
      <c r="GL164" s="11"/>
      <c r="GM164" s="11"/>
      <c r="GN164" s="11"/>
      <c r="GO164" s="11"/>
      <c r="GP164" s="11"/>
      <c r="GQ164" s="11"/>
      <c r="GR164" s="11"/>
      <c r="GS164" s="11"/>
      <c r="GT164" s="11"/>
      <c r="GU164" s="11"/>
      <c r="GV164" s="11"/>
      <c r="GW164" s="11"/>
      <c r="GX164" s="11"/>
      <c r="GY164" s="11"/>
      <c r="GZ164" s="11"/>
      <c r="HA164" s="11"/>
      <c r="HB164" s="11"/>
      <c r="HC164" s="11"/>
      <c r="HD164" s="11"/>
      <c r="HE164" s="11"/>
      <c r="HF164" s="11"/>
      <c r="HG164" s="11"/>
      <c r="HH164" s="11"/>
      <c r="HI164" s="11"/>
      <c r="HJ164" s="11"/>
      <c r="HK164" s="11"/>
      <c r="HL164" s="11"/>
      <c r="HM164" s="11"/>
      <c r="HN164" s="11"/>
      <c r="HO164" s="11"/>
      <c r="HP164" s="11"/>
      <c r="HQ164" s="11"/>
      <c r="HR164" s="11"/>
      <c r="HS164" s="11"/>
      <c r="HT164" s="11"/>
      <c r="HU164" s="11"/>
      <c r="HV164" s="11"/>
      <c r="HW164" s="11"/>
      <c r="HX164" s="11"/>
      <c r="HY164" s="11"/>
      <c r="HZ164" s="11"/>
      <c r="IA164" s="11"/>
      <c r="IB164" s="11"/>
      <c r="IC164" s="11"/>
      <c r="ID164" s="11"/>
      <c r="IE164" s="11"/>
      <c r="IF164" s="11"/>
      <c r="IG164" s="11"/>
      <c r="IH164" s="11"/>
      <c r="II164" s="11"/>
      <c r="IJ164" s="11"/>
      <c r="IK164" s="11"/>
      <c r="IL164" s="11"/>
      <c r="IM164" s="11"/>
      <c r="IN164" s="11"/>
      <c r="IO164" s="11"/>
      <c r="IP164" s="11"/>
      <c r="IQ164" s="11"/>
      <c r="IR164" s="11"/>
      <c r="IS164" s="11"/>
      <c r="IT164" s="11"/>
      <c r="IU164" s="11"/>
      <c r="IV164" s="11"/>
      <c r="IW164" s="11"/>
    </row>
    <row r="165" customFormat="false" ht="15" hidden="true" customHeight="true" outlineLevel="0" collapsed="false">
      <c r="A165" s="53" t="n">
        <v>37012</v>
      </c>
      <c r="B165" s="54" t="n">
        <v>500000</v>
      </c>
      <c r="C165" s="55" t="n">
        <v>36984</v>
      </c>
      <c r="D165" s="50" t="n">
        <v>5.125</v>
      </c>
      <c r="E165" s="55" t="n">
        <v>36984</v>
      </c>
      <c r="F165" s="50" t="n">
        <v>5.155</v>
      </c>
      <c r="G165" s="56" t="n">
        <f aca="false">B165*(F165-D165)</f>
        <v>15000.0000000001</v>
      </c>
      <c r="H165" s="56" t="n">
        <f aca="false">H164+G165</f>
        <v>21854297.22</v>
      </c>
      <c r="I165" s="57"/>
      <c r="J165" s="58"/>
      <c r="K165" s="58"/>
      <c r="L165" s="58"/>
      <c r="M165" s="58"/>
      <c r="N165" s="58"/>
      <c r="O165" s="58"/>
      <c r="P165" s="57"/>
      <c r="Q165" s="58"/>
      <c r="R165" s="58"/>
      <c r="S165" s="60"/>
      <c r="T165" s="11"/>
      <c r="U165" s="43" t="n">
        <f aca="false">G165</f>
        <v>15000.0000000001</v>
      </c>
      <c r="V165" s="11"/>
      <c r="W165" s="11"/>
      <c r="X165" s="11"/>
      <c r="Y165" s="11"/>
      <c r="Z165" s="11"/>
      <c r="AA165" s="11"/>
      <c r="AB165" s="11"/>
      <c r="AC165" s="11"/>
      <c r="AD165" s="11"/>
      <c r="AE165" s="16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  <c r="IR165" s="11"/>
      <c r="IS165" s="11"/>
      <c r="IT165" s="11"/>
      <c r="IU165" s="11"/>
      <c r="IV165" s="11"/>
      <c r="IW165" s="11"/>
    </row>
    <row r="166" customFormat="false" ht="15" hidden="true" customHeight="true" outlineLevel="0" collapsed="false">
      <c r="A166" s="53" t="n">
        <v>37012</v>
      </c>
      <c r="B166" s="54" t="n">
        <v>500000</v>
      </c>
      <c r="C166" s="55" t="n">
        <v>36984</v>
      </c>
      <c r="D166" s="50" t="n">
        <v>5.125</v>
      </c>
      <c r="E166" s="55" t="n">
        <v>36984</v>
      </c>
      <c r="F166" s="50" t="n">
        <v>5.11</v>
      </c>
      <c r="G166" s="56" t="n">
        <f aca="false">B166*(F166-D166)</f>
        <v>-7499.99999999984</v>
      </c>
      <c r="H166" s="56" t="n">
        <f aca="false">H165+G166</f>
        <v>21846797.22</v>
      </c>
      <c r="I166" s="57"/>
      <c r="J166" s="58"/>
      <c r="K166" s="58"/>
      <c r="L166" s="58"/>
      <c r="M166" s="58"/>
      <c r="N166" s="58"/>
      <c r="O166" s="58"/>
      <c r="P166" s="57"/>
      <c r="Q166" s="58"/>
      <c r="R166" s="58"/>
      <c r="S166" s="60"/>
      <c r="T166" s="11"/>
      <c r="U166" s="43" t="n">
        <f aca="false">G166</f>
        <v>-7499.99999999984</v>
      </c>
      <c r="V166" s="11"/>
      <c r="W166" s="11"/>
      <c r="X166" s="11"/>
      <c r="Y166" s="11"/>
      <c r="Z166" s="11"/>
      <c r="AA166" s="11"/>
      <c r="AB166" s="11"/>
      <c r="AC166" s="11"/>
      <c r="AD166" s="11"/>
      <c r="AE166" s="16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  <c r="IR166" s="11"/>
      <c r="IS166" s="11"/>
      <c r="IT166" s="11"/>
      <c r="IU166" s="11"/>
      <c r="IV166" s="11"/>
      <c r="IW166" s="11"/>
    </row>
    <row r="167" customFormat="false" ht="15" hidden="true" customHeight="true" outlineLevel="0" collapsed="false">
      <c r="A167" s="53" t="n">
        <v>37012</v>
      </c>
      <c r="B167" s="54" t="n">
        <v>1000000</v>
      </c>
      <c r="C167" s="45" t="n">
        <v>36998</v>
      </c>
      <c r="D167" s="50" t="n">
        <v>5.27</v>
      </c>
      <c r="E167" s="45" t="n">
        <v>36998</v>
      </c>
      <c r="F167" s="50" t="n">
        <v>5.37</v>
      </c>
      <c r="G167" s="56" t="n">
        <f aca="false">B167*(F167-D167)</f>
        <v>100000.000000001</v>
      </c>
      <c r="H167" s="56" t="n">
        <f aca="false">H166+G167</f>
        <v>21946797.22</v>
      </c>
      <c r="I167" s="57"/>
      <c r="J167" s="58"/>
      <c r="K167" s="58"/>
      <c r="L167" s="58"/>
      <c r="M167" s="58"/>
      <c r="N167" s="58"/>
      <c r="O167" s="58"/>
      <c r="P167" s="57"/>
      <c r="Q167" s="58"/>
      <c r="R167" s="58"/>
      <c r="S167" s="60"/>
      <c r="T167" s="11"/>
      <c r="U167" s="43" t="n">
        <f aca="false">G167</f>
        <v>100000.000000001</v>
      </c>
      <c r="V167" s="11"/>
      <c r="W167" s="11"/>
      <c r="X167" s="11"/>
      <c r="Y167" s="11"/>
      <c r="Z167" s="11"/>
      <c r="AA167" s="11"/>
      <c r="AB167" s="11"/>
      <c r="AC167" s="11"/>
      <c r="AD167" s="11"/>
      <c r="AE167" s="16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  <c r="GE167" s="11"/>
      <c r="GF167" s="11"/>
      <c r="GG167" s="11"/>
      <c r="GH167" s="11"/>
      <c r="GI167" s="11"/>
      <c r="GJ167" s="11"/>
      <c r="GK167" s="11"/>
      <c r="GL167" s="11"/>
      <c r="GM167" s="11"/>
      <c r="GN167" s="11"/>
      <c r="GO167" s="11"/>
      <c r="GP167" s="11"/>
      <c r="GQ167" s="11"/>
      <c r="GR167" s="11"/>
      <c r="GS167" s="11"/>
      <c r="GT167" s="11"/>
      <c r="GU167" s="11"/>
      <c r="GV167" s="11"/>
      <c r="GW167" s="11"/>
      <c r="GX167" s="11"/>
      <c r="GY167" s="11"/>
      <c r="GZ167" s="11"/>
      <c r="HA167" s="11"/>
      <c r="HB167" s="11"/>
      <c r="HC167" s="11"/>
      <c r="HD167" s="11"/>
      <c r="HE167" s="11"/>
      <c r="HF167" s="11"/>
      <c r="HG167" s="11"/>
      <c r="HH167" s="11"/>
      <c r="HI167" s="11"/>
      <c r="HJ167" s="11"/>
      <c r="HK167" s="11"/>
      <c r="HL167" s="11"/>
      <c r="HM167" s="11"/>
      <c r="HN167" s="11"/>
      <c r="HO167" s="11"/>
      <c r="HP167" s="11"/>
      <c r="HQ167" s="11"/>
      <c r="HR167" s="11"/>
      <c r="HS167" s="11"/>
      <c r="HT167" s="11"/>
      <c r="HU167" s="11"/>
      <c r="HV167" s="11"/>
      <c r="HW167" s="11"/>
      <c r="HX167" s="11"/>
      <c r="HY167" s="11"/>
      <c r="HZ167" s="11"/>
      <c r="IA167" s="11"/>
      <c r="IB167" s="11"/>
      <c r="IC167" s="11"/>
      <c r="ID167" s="11"/>
      <c r="IE167" s="11"/>
      <c r="IF167" s="11"/>
      <c r="IG167" s="11"/>
      <c r="IH167" s="11"/>
      <c r="II167" s="11"/>
      <c r="IJ167" s="11"/>
      <c r="IK167" s="11"/>
      <c r="IL167" s="11"/>
      <c r="IM167" s="11"/>
      <c r="IN167" s="11"/>
      <c r="IO167" s="11"/>
      <c r="IP167" s="11"/>
      <c r="IQ167" s="11"/>
      <c r="IR167" s="11"/>
      <c r="IS167" s="11"/>
      <c r="IT167" s="11"/>
      <c r="IU167" s="11"/>
      <c r="IV167" s="11"/>
      <c r="IW167" s="11"/>
    </row>
    <row r="168" customFormat="false" ht="15" hidden="true" customHeight="true" outlineLevel="0" collapsed="false">
      <c r="A168" s="53" t="n">
        <v>37012</v>
      </c>
      <c r="B168" s="54" t="n">
        <v>1000000</v>
      </c>
      <c r="C168" s="45" t="n">
        <v>36999</v>
      </c>
      <c r="D168" s="50" t="n">
        <v>5.07</v>
      </c>
      <c r="E168" s="45" t="n">
        <v>36998</v>
      </c>
      <c r="F168" s="50" t="n">
        <v>5.1</v>
      </c>
      <c r="G168" s="56" t="n">
        <f aca="false">B168*(F168-D168)</f>
        <v>29999.9999999994</v>
      </c>
      <c r="H168" s="56" t="n">
        <f aca="false">H167+G168</f>
        <v>21976797.22</v>
      </c>
      <c r="I168" s="57"/>
      <c r="J168" s="58"/>
      <c r="K168" s="58"/>
      <c r="L168" s="58"/>
      <c r="M168" s="58"/>
      <c r="N168" s="58"/>
      <c r="O168" s="58"/>
      <c r="P168" s="57"/>
      <c r="Q168" s="58"/>
      <c r="R168" s="58"/>
      <c r="S168" s="60"/>
      <c r="T168" s="11"/>
      <c r="U168" s="43" t="n">
        <f aca="false">G168</f>
        <v>29999.9999999994</v>
      </c>
      <c r="V168" s="11"/>
      <c r="W168" s="11"/>
      <c r="X168" s="11"/>
      <c r="Y168" s="11"/>
      <c r="Z168" s="11"/>
      <c r="AA168" s="11"/>
      <c r="AB168" s="11"/>
      <c r="AC168" s="11"/>
      <c r="AD168" s="11"/>
      <c r="AE168" s="16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  <c r="GB168" s="11"/>
      <c r="GC168" s="11"/>
      <c r="GD168" s="11"/>
      <c r="GE168" s="11"/>
      <c r="GF168" s="11"/>
      <c r="GG168" s="11"/>
      <c r="GH168" s="11"/>
      <c r="GI168" s="11"/>
      <c r="GJ168" s="11"/>
      <c r="GK168" s="11"/>
      <c r="GL168" s="11"/>
      <c r="GM168" s="11"/>
      <c r="GN168" s="11"/>
      <c r="GO168" s="11"/>
      <c r="GP168" s="11"/>
      <c r="GQ168" s="11"/>
      <c r="GR168" s="11"/>
      <c r="GS168" s="11"/>
      <c r="GT168" s="11"/>
      <c r="GU168" s="11"/>
      <c r="GV168" s="11"/>
      <c r="GW168" s="11"/>
      <c r="GX168" s="11"/>
      <c r="GY168" s="11"/>
      <c r="GZ168" s="11"/>
      <c r="HA168" s="11"/>
      <c r="HB168" s="11"/>
      <c r="HC168" s="11"/>
      <c r="HD168" s="11"/>
      <c r="HE168" s="11"/>
      <c r="HF168" s="11"/>
      <c r="HG168" s="11"/>
      <c r="HH168" s="11"/>
      <c r="HI168" s="11"/>
      <c r="HJ168" s="11"/>
      <c r="HK168" s="11"/>
      <c r="HL168" s="11"/>
      <c r="HM168" s="11"/>
      <c r="HN168" s="11"/>
      <c r="HO168" s="11"/>
      <c r="HP168" s="11"/>
      <c r="HQ168" s="11"/>
      <c r="HR168" s="11"/>
      <c r="HS168" s="11"/>
      <c r="HT168" s="11"/>
      <c r="HU168" s="11"/>
      <c r="HV168" s="11"/>
      <c r="HW168" s="11"/>
      <c r="HX168" s="11"/>
      <c r="HY168" s="11"/>
      <c r="HZ168" s="11"/>
      <c r="IA168" s="11"/>
      <c r="IB168" s="11"/>
      <c r="IC168" s="11"/>
      <c r="ID168" s="11"/>
      <c r="IE168" s="11"/>
      <c r="IF168" s="11"/>
      <c r="IG168" s="11"/>
      <c r="IH168" s="11"/>
      <c r="II168" s="11"/>
      <c r="IJ168" s="11"/>
      <c r="IK168" s="11"/>
      <c r="IL168" s="11"/>
      <c r="IM168" s="11"/>
      <c r="IN168" s="11"/>
      <c r="IO168" s="11"/>
      <c r="IP168" s="11"/>
      <c r="IQ168" s="11"/>
      <c r="IR168" s="11"/>
      <c r="IS168" s="11"/>
      <c r="IT168" s="11"/>
      <c r="IU168" s="11"/>
      <c r="IV168" s="11"/>
      <c r="IW168" s="11"/>
    </row>
    <row r="169" customFormat="false" ht="15" hidden="true" customHeight="true" outlineLevel="0" collapsed="false">
      <c r="A169" s="53" t="n">
        <v>37012</v>
      </c>
      <c r="B169" s="54" t="n">
        <v>500000</v>
      </c>
      <c r="C169" s="55" t="n">
        <v>37006</v>
      </c>
      <c r="D169" s="50" t="n">
        <v>4.98</v>
      </c>
      <c r="E169" s="55" t="n">
        <v>37001</v>
      </c>
      <c r="F169" s="50" t="n">
        <v>5.12</v>
      </c>
      <c r="G169" s="56" t="n">
        <f aca="false">B169*(F169-D169)</f>
        <v>69999.9999999998</v>
      </c>
      <c r="H169" s="56" t="n">
        <f aca="false">H168+G169</f>
        <v>22046797.22</v>
      </c>
      <c r="I169" s="57"/>
      <c r="J169" s="58"/>
      <c r="K169" s="58"/>
      <c r="L169" s="58"/>
      <c r="M169" s="58"/>
      <c r="N169" s="58"/>
      <c r="O169" s="58"/>
      <c r="P169" s="57"/>
      <c r="Q169" s="58"/>
      <c r="R169" s="58"/>
      <c r="S169" s="60"/>
      <c r="T169" s="11"/>
      <c r="U169" s="43" t="n">
        <f aca="false">G169</f>
        <v>69999.9999999998</v>
      </c>
      <c r="V169" s="11"/>
      <c r="W169" s="11"/>
      <c r="X169" s="11"/>
      <c r="Y169" s="11"/>
      <c r="Z169" s="11"/>
      <c r="AA169" s="11"/>
      <c r="AB169" s="11"/>
      <c r="AC169" s="11"/>
      <c r="AD169" s="11"/>
      <c r="AE169" s="16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  <c r="FG169" s="11"/>
      <c r="FH169" s="11"/>
      <c r="FI169" s="11"/>
      <c r="FJ169" s="11"/>
      <c r="FK169" s="11"/>
      <c r="FL169" s="11"/>
      <c r="FM169" s="11"/>
      <c r="FN169" s="11"/>
      <c r="FO169" s="11"/>
      <c r="FP169" s="11"/>
      <c r="FQ169" s="11"/>
      <c r="FR169" s="11"/>
      <c r="FS169" s="11"/>
      <c r="FT169" s="11"/>
      <c r="FU169" s="11"/>
      <c r="FV169" s="11"/>
      <c r="FW169" s="11"/>
      <c r="FX169" s="11"/>
      <c r="FY169" s="11"/>
      <c r="FZ169" s="11"/>
      <c r="GA169" s="11"/>
      <c r="GB169" s="11"/>
      <c r="GC169" s="11"/>
      <c r="GD169" s="11"/>
      <c r="GE169" s="11"/>
      <c r="GF169" s="11"/>
      <c r="GG169" s="11"/>
      <c r="GH169" s="11"/>
      <c r="GI169" s="11"/>
      <c r="GJ169" s="11"/>
      <c r="GK169" s="11"/>
      <c r="GL169" s="11"/>
      <c r="GM169" s="11"/>
      <c r="GN169" s="11"/>
      <c r="GO169" s="11"/>
      <c r="GP169" s="11"/>
      <c r="GQ169" s="11"/>
      <c r="GR169" s="11"/>
      <c r="GS169" s="11"/>
      <c r="GT169" s="11"/>
      <c r="GU169" s="11"/>
      <c r="GV169" s="11"/>
      <c r="GW169" s="11"/>
      <c r="GX169" s="11"/>
      <c r="GY169" s="11"/>
      <c r="GZ169" s="11"/>
      <c r="HA169" s="11"/>
      <c r="HB169" s="11"/>
      <c r="HC169" s="11"/>
      <c r="HD169" s="11"/>
      <c r="HE169" s="11"/>
      <c r="HF169" s="11"/>
      <c r="HG169" s="11"/>
      <c r="HH169" s="11"/>
      <c r="HI169" s="11"/>
      <c r="HJ169" s="11"/>
      <c r="HK169" s="11"/>
      <c r="HL169" s="11"/>
      <c r="HM169" s="11"/>
      <c r="HN169" s="11"/>
      <c r="HO169" s="11"/>
      <c r="HP169" s="11"/>
      <c r="HQ169" s="11"/>
      <c r="HR169" s="11"/>
      <c r="HS169" s="11"/>
      <c r="HT169" s="11"/>
      <c r="HU169" s="11"/>
      <c r="HV169" s="11"/>
      <c r="HW169" s="11"/>
      <c r="HX169" s="11"/>
      <c r="HY169" s="11"/>
      <c r="HZ169" s="11"/>
      <c r="IA169" s="11"/>
      <c r="IB169" s="11"/>
      <c r="IC169" s="11"/>
      <c r="ID169" s="11"/>
      <c r="IE169" s="11"/>
      <c r="IF169" s="11"/>
      <c r="IG169" s="11"/>
      <c r="IH169" s="11"/>
      <c r="II169" s="11"/>
      <c r="IJ169" s="11"/>
      <c r="IK169" s="11"/>
      <c r="IL169" s="11"/>
      <c r="IM169" s="11"/>
      <c r="IN169" s="11"/>
      <c r="IO169" s="11"/>
      <c r="IP169" s="11"/>
      <c r="IQ169" s="11"/>
      <c r="IR169" s="11"/>
      <c r="IS169" s="11"/>
      <c r="IT169" s="11"/>
      <c r="IU169" s="11"/>
      <c r="IV169" s="11"/>
      <c r="IW169" s="11"/>
    </row>
    <row r="170" customFormat="false" ht="15" hidden="true" customHeight="true" outlineLevel="0" collapsed="false">
      <c r="A170" s="53" t="n">
        <v>37012</v>
      </c>
      <c r="B170" s="54" t="n">
        <v>120000</v>
      </c>
      <c r="C170" s="55" t="n">
        <v>37006</v>
      </c>
      <c r="D170" s="50" t="n">
        <v>4.98</v>
      </c>
      <c r="E170" s="55" t="n">
        <v>37001</v>
      </c>
      <c r="F170" s="50" t="n">
        <v>5.145</v>
      </c>
      <c r="G170" s="56" t="n">
        <f aca="false">B170*(F170-D170)</f>
        <v>19799.9999999999</v>
      </c>
      <c r="H170" s="56" t="n">
        <f aca="false">H169+G170</f>
        <v>22066597.22</v>
      </c>
      <c r="I170" s="57"/>
      <c r="J170" s="58"/>
      <c r="K170" s="58"/>
      <c r="L170" s="58"/>
      <c r="M170" s="58"/>
      <c r="N170" s="58"/>
      <c r="O170" s="58"/>
      <c r="P170" s="57"/>
      <c r="Q170" s="58"/>
      <c r="R170" s="58"/>
      <c r="S170" s="60"/>
      <c r="T170" s="11"/>
      <c r="U170" s="43" t="n">
        <f aca="false">G170</f>
        <v>19799.9999999999</v>
      </c>
      <c r="V170" s="11"/>
      <c r="W170" s="11"/>
      <c r="X170" s="11"/>
      <c r="Y170" s="11"/>
      <c r="Z170" s="11"/>
      <c r="AA170" s="11"/>
      <c r="AB170" s="11"/>
      <c r="AC170" s="11"/>
      <c r="AD170" s="11"/>
      <c r="AE170" s="16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  <c r="FG170" s="11"/>
      <c r="FH170" s="11"/>
      <c r="FI170" s="11"/>
      <c r="FJ170" s="11"/>
      <c r="FK170" s="11"/>
      <c r="FL170" s="11"/>
      <c r="FM170" s="11"/>
      <c r="FN170" s="11"/>
      <c r="FO170" s="11"/>
      <c r="FP170" s="11"/>
      <c r="FQ170" s="11"/>
      <c r="FR170" s="11"/>
      <c r="FS170" s="11"/>
      <c r="FT170" s="11"/>
      <c r="FU170" s="11"/>
      <c r="FV170" s="11"/>
      <c r="FW170" s="11"/>
      <c r="FX170" s="11"/>
      <c r="FY170" s="11"/>
      <c r="FZ170" s="11"/>
      <c r="GA170" s="11"/>
      <c r="GB170" s="11"/>
      <c r="GC170" s="11"/>
      <c r="GD170" s="11"/>
      <c r="GE170" s="11"/>
      <c r="GF170" s="11"/>
      <c r="GG170" s="11"/>
      <c r="GH170" s="11"/>
      <c r="GI170" s="11"/>
      <c r="GJ170" s="11"/>
      <c r="GK170" s="11"/>
      <c r="GL170" s="11"/>
      <c r="GM170" s="11"/>
      <c r="GN170" s="11"/>
      <c r="GO170" s="11"/>
      <c r="GP170" s="11"/>
      <c r="GQ170" s="11"/>
      <c r="GR170" s="11"/>
      <c r="GS170" s="11"/>
      <c r="GT170" s="11"/>
      <c r="GU170" s="11"/>
      <c r="GV170" s="11"/>
      <c r="GW170" s="11"/>
      <c r="GX170" s="11"/>
      <c r="GY170" s="11"/>
      <c r="GZ170" s="11"/>
      <c r="HA170" s="11"/>
      <c r="HB170" s="11"/>
      <c r="HC170" s="11"/>
      <c r="HD170" s="11"/>
      <c r="HE170" s="11"/>
      <c r="HF170" s="11"/>
      <c r="HG170" s="11"/>
      <c r="HH170" s="11"/>
      <c r="HI170" s="11"/>
      <c r="HJ170" s="11"/>
      <c r="HK170" s="11"/>
      <c r="HL170" s="11"/>
      <c r="HM170" s="11"/>
      <c r="HN170" s="11"/>
      <c r="HO170" s="11"/>
      <c r="HP170" s="11"/>
      <c r="HQ170" s="11"/>
      <c r="HR170" s="11"/>
      <c r="HS170" s="11"/>
      <c r="HT170" s="11"/>
      <c r="HU170" s="11"/>
      <c r="HV170" s="11"/>
      <c r="HW170" s="11"/>
      <c r="HX170" s="11"/>
      <c r="HY170" s="11"/>
      <c r="HZ170" s="11"/>
      <c r="IA170" s="11"/>
      <c r="IB170" s="11"/>
      <c r="IC170" s="11"/>
      <c r="ID170" s="11"/>
      <c r="IE170" s="11"/>
      <c r="IF170" s="11"/>
      <c r="IG170" s="11"/>
      <c r="IH170" s="11"/>
      <c r="II170" s="11"/>
      <c r="IJ170" s="11"/>
      <c r="IK170" s="11"/>
      <c r="IL170" s="11"/>
      <c r="IM170" s="11"/>
      <c r="IN170" s="11"/>
      <c r="IO170" s="11"/>
      <c r="IP170" s="11"/>
      <c r="IQ170" s="11"/>
      <c r="IR170" s="11"/>
      <c r="IS170" s="11"/>
      <c r="IT170" s="11"/>
      <c r="IU170" s="11"/>
      <c r="IV170" s="11"/>
      <c r="IW170" s="11"/>
    </row>
    <row r="171" customFormat="false" ht="15" hidden="true" customHeight="true" outlineLevel="0" collapsed="false">
      <c r="A171" s="53" t="n">
        <v>37043</v>
      </c>
      <c r="B171" s="54" t="n">
        <v>1000000</v>
      </c>
      <c r="C171" s="55" t="n">
        <v>37013</v>
      </c>
      <c r="D171" s="50" t="n">
        <v>4.475</v>
      </c>
      <c r="E171" s="55" t="n">
        <v>37013</v>
      </c>
      <c r="F171" s="50" t="n">
        <v>4.565</v>
      </c>
      <c r="G171" s="56" t="n">
        <f aca="false">B171*(F171-D171)</f>
        <v>90000.0000000007</v>
      </c>
      <c r="H171" s="56" t="n">
        <f aca="false">H170+G171</f>
        <v>22156597.22</v>
      </c>
      <c r="I171" s="57"/>
      <c r="J171" s="58"/>
      <c r="K171" s="58"/>
      <c r="L171" s="58"/>
      <c r="M171" s="58"/>
      <c r="N171" s="58"/>
      <c r="O171" s="58"/>
      <c r="P171" s="57"/>
      <c r="Q171" s="58"/>
      <c r="R171" s="58"/>
      <c r="S171" s="60"/>
      <c r="T171" s="11"/>
      <c r="U171" s="43"/>
      <c r="V171" s="43" t="n">
        <f aca="false">G171</f>
        <v>90000.0000000007</v>
      </c>
      <c r="W171" s="11"/>
      <c r="X171" s="11"/>
      <c r="Y171" s="11"/>
      <c r="Z171" s="11"/>
      <c r="AA171" s="11"/>
      <c r="AB171" s="11"/>
      <c r="AC171" s="11"/>
      <c r="AD171" s="11"/>
      <c r="AE171" s="16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  <c r="FD171" s="11"/>
      <c r="FE171" s="11"/>
      <c r="FF171" s="11"/>
      <c r="FG171" s="11"/>
      <c r="FH171" s="11"/>
      <c r="FI171" s="11"/>
      <c r="FJ171" s="11"/>
      <c r="FK171" s="11"/>
      <c r="FL171" s="11"/>
      <c r="FM171" s="11"/>
      <c r="FN171" s="11"/>
      <c r="FO171" s="11"/>
      <c r="FP171" s="11"/>
      <c r="FQ171" s="11"/>
      <c r="FR171" s="11"/>
      <c r="FS171" s="11"/>
      <c r="FT171" s="11"/>
      <c r="FU171" s="11"/>
      <c r="FV171" s="11"/>
      <c r="FW171" s="11"/>
      <c r="FX171" s="11"/>
      <c r="FY171" s="11"/>
      <c r="FZ171" s="11"/>
      <c r="GA171" s="11"/>
      <c r="GB171" s="11"/>
      <c r="GC171" s="11"/>
      <c r="GD171" s="11"/>
      <c r="GE171" s="11"/>
      <c r="GF171" s="11"/>
      <c r="GG171" s="11"/>
      <c r="GH171" s="11"/>
      <c r="GI171" s="11"/>
      <c r="GJ171" s="11"/>
      <c r="GK171" s="11"/>
      <c r="GL171" s="11"/>
      <c r="GM171" s="11"/>
      <c r="GN171" s="11"/>
      <c r="GO171" s="11"/>
      <c r="GP171" s="11"/>
      <c r="GQ171" s="11"/>
      <c r="GR171" s="11"/>
      <c r="GS171" s="11"/>
      <c r="GT171" s="11"/>
      <c r="GU171" s="11"/>
      <c r="GV171" s="11"/>
      <c r="GW171" s="11"/>
      <c r="GX171" s="11"/>
      <c r="GY171" s="11"/>
      <c r="GZ171" s="11"/>
      <c r="HA171" s="11"/>
      <c r="HB171" s="11"/>
      <c r="HC171" s="11"/>
      <c r="HD171" s="11"/>
      <c r="HE171" s="11"/>
      <c r="HF171" s="11"/>
      <c r="HG171" s="11"/>
      <c r="HH171" s="11"/>
      <c r="HI171" s="11"/>
      <c r="HJ171" s="11"/>
      <c r="HK171" s="11"/>
      <c r="HL171" s="11"/>
      <c r="HM171" s="11"/>
      <c r="HN171" s="11"/>
      <c r="HO171" s="11"/>
      <c r="HP171" s="11"/>
      <c r="HQ171" s="11"/>
      <c r="HR171" s="11"/>
      <c r="HS171" s="11"/>
      <c r="HT171" s="11"/>
      <c r="HU171" s="11"/>
      <c r="HV171" s="11"/>
      <c r="HW171" s="11"/>
      <c r="HX171" s="11"/>
      <c r="HY171" s="11"/>
      <c r="HZ171" s="11"/>
      <c r="IA171" s="11"/>
      <c r="IB171" s="11"/>
      <c r="IC171" s="11"/>
      <c r="ID171" s="11"/>
      <c r="IE171" s="11"/>
      <c r="IF171" s="11"/>
      <c r="IG171" s="11"/>
      <c r="IH171" s="11"/>
      <c r="II171" s="11"/>
      <c r="IJ171" s="11"/>
      <c r="IK171" s="11"/>
      <c r="IL171" s="11"/>
      <c r="IM171" s="11"/>
      <c r="IN171" s="11"/>
      <c r="IO171" s="11"/>
      <c r="IP171" s="11"/>
      <c r="IQ171" s="11"/>
      <c r="IR171" s="11"/>
      <c r="IS171" s="11"/>
      <c r="IT171" s="11"/>
      <c r="IU171" s="11"/>
      <c r="IV171" s="11"/>
      <c r="IW171" s="11"/>
    </row>
    <row r="172" customFormat="false" ht="15" hidden="true" customHeight="true" outlineLevel="0" collapsed="false">
      <c r="A172" s="53" t="n">
        <v>37043</v>
      </c>
      <c r="B172" s="54" t="n">
        <v>1000000</v>
      </c>
      <c r="C172" s="55" t="n">
        <v>37018</v>
      </c>
      <c r="D172" s="50" t="n">
        <v>5.26</v>
      </c>
      <c r="E172" s="55" t="n">
        <v>37018</v>
      </c>
      <c r="F172" s="50" t="n">
        <v>5.36</v>
      </c>
      <c r="G172" s="56" t="n">
        <f aca="false">B172*(F172-D172)</f>
        <v>100000.000000001</v>
      </c>
      <c r="H172" s="56" t="n">
        <f aca="false">H171+G172</f>
        <v>22256597.22</v>
      </c>
      <c r="I172" s="57"/>
      <c r="J172" s="58"/>
      <c r="K172" s="58"/>
      <c r="L172" s="58"/>
      <c r="M172" s="58"/>
      <c r="N172" s="58"/>
      <c r="O172" s="58"/>
      <c r="P172" s="57"/>
      <c r="Q172" s="58"/>
      <c r="R172" s="58"/>
      <c r="S172" s="60"/>
      <c r="T172" s="11"/>
      <c r="U172" s="43"/>
      <c r="V172" s="43" t="n">
        <f aca="false">G172</f>
        <v>100000.000000001</v>
      </c>
      <c r="W172" s="11"/>
      <c r="X172" s="11"/>
      <c r="Y172" s="11"/>
      <c r="Z172" s="11"/>
      <c r="AA172" s="11"/>
      <c r="AB172" s="11"/>
      <c r="AC172" s="11"/>
      <c r="AD172" s="11"/>
      <c r="AE172" s="16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  <c r="GB172" s="11"/>
      <c r="GC172" s="11"/>
      <c r="GD172" s="11"/>
      <c r="GE172" s="11"/>
      <c r="GF172" s="11"/>
      <c r="GG172" s="11"/>
      <c r="GH172" s="11"/>
      <c r="GI172" s="11"/>
      <c r="GJ172" s="11"/>
      <c r="GK172" s="11"/>
      <c r="GL172" s="11"/>
      <c r="GM172" s="11"/>
      <c r="GN172" s="11"/>
      <c r="GO172" s="11"/>
      <c r="GP172" s="11"/>
      <c r="GQ172" s="11"/>
      <c r="GR172" s="11"/>
      <c r="GS172" s="11"/>
      <c r="GT172" s="11"/>
      <c r="GU172" s="11"/>
      <c r="GV172" s="11"/>
      <c r="GW172" s="11"/>
      <c r="GX172" s="11"/>
      <c r="GY172" s="11"/>
      <c r="GZ172" s="11"/>
      <c r="HA172" s="11"/>
      <c r="HB172" s="11"/>
      <c r="HC172" s="11"/>
      <c r="HD172" s="11"/>
      <c r="HE172" s="11"/>
      <c r="HF172" s="11"/>
      <c r="HG172" s="11"/>
      <c r="HH172" s="11"/>
      <c r="HI172" s="11"/>
      <c r="HJ172" s="11"/>
      <c r="HK172" s="11"/>
      <c r="HL172" s="11"/>
      <c r="HM172" s="11"/>
      <c r="HN172" s="11"/>
      <c r="HO172" s="11"/>
      <c r="HP172" s="11"/>
      <c r="HQ172" s="11"/>
      <c r="HR172" s="11"/>
      <c r="HS172" s="11"/>
      <c r="HT172" s="11"/>
      <c r="HU172" s="11"/>
      <c r="HV172" s="11"/>
      <c r="HW172" s="11"/>
      <c r="HX172" s="11"/>
      <c r="HY172" s="11"/>
      <c r="HZ172" s="11"/>
      <c r="IA172" s="11"/>
      <c r="IB172" s="11"/>
      <c r="IC172" s="11"/>
      <c r="ID172" s="11"/>
      <c r="IE172" s="11"/>
      <c r="IF172" s="11"/>
      <c r="IG172" s="11"/>
      <c r="IH172" s="11"/>
      <c r="II172" s="11"/>
      <c r="IJ172" s="11"/>
      <c r="IK172" s="11"/>
      <c r="IL172" s="11"/>
      <c r="IM172" s="11"/>
      <c r="IN172" s="11"/>
      <c r="IO172" s="11"/>
      <c r="IP172" s="11"/>
      <c r="IQ172" s="11"/>
      <c r="IR172" s="11"/>
      <c r="IS172" s="11"/>
      <c r="IT172" s="11"/>
      <c r="IU172" s="11"/>
      <c r="IV172" s="11"/>
      <c r="IW172" s="11"/>
    </row>
    <row r="173" customFormat="false" ht="15" hidden="true" customHeight="true" outlineLevel="0" collapsed="false">
      <c r="A173" s="53" t="n">
        <v>37043</v>
      </c>
      <c r="B173" s="54" t="n">
        <v>1000000</v>
      </c>
      <c r="C173" s="55" t="n">
        <v>37040</v>
      </c>
      <c r="D173" s="50" t="n">
        <v>3.738</v>
      </c>
      <c r="E173" s="55" t="n">
        <v>37018</v>
      </c>
      <c r="F173" s="50" t="n">
        <v>4.31</v>
      </c>
      <c r="G173" s="56" t="n">
        <f aca="false">B173*(F173-D173)</f>
        <v>572000</v>
      </c>
      <c r="H173" s="56" t="n">
        <f aca="false">H172+G173</f>
        <v>22828597.22</v>
      </c>
      <c r="I173" s="57"/>
      <c r="J173" s="58"/>
      <c r="K173" s="58"/>
      <c r="L173" s="58"/>
      <c r="M173" s="58"/>
      <c r="N173" s="58"/>
      <c r="O173" s="58"/>
      <c r="P173" s="57"/>
      <c r="Q173" s="58"/>
      <c r="R173" s="58"/>
      <c r="S173" s="60"/>
      <c r="T173" s="11"/>
      <c r="U173" s="43"/>
      <c r="V173" s="43" t="n">
        <f aca="false">G173</f>
        <v>572000</v>
      </c>
      <c r="W173" s="11"/>
      <c r="X173" s="11"/>
      <c r="Y173" s="11"/>
      <c r="Z173" s="11"/>
      <c r="AA173" s="11"/>
      <c r="AB173" s="11"/>
      <c r="AC173" s="11"/>
      <c r="AD173" s="11"/>
      <c r="AE173" s="16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  <c r="IL173" s="11"/>
      <c r="IM173" s="11"/>
      <c r="IN173" s="11"/>
      <c r="IO173" s="11"/>
      <c r="IP173" s="11"/>
      <c r="IQ173" s="11"/>
      <c r="IR173" s="11"/>
      <c r="IS173" s="11"/>
      <c r="IT173" s="11"/>
      <c r="IU173" s="11"/>
      <c r="IV173" s="11"/>
      <c r="IW173" s="11"/>
    </row>
    <row r="174" customFormat="false" ht="15" hidden="true" customHeight="true" outlineLevel="0" collapsed="false">
      <c r="A174" s="53" t="n">
        <v>37043</v>
      </c>
      <c r="B174" s="54" t="n">
        <v>500000</v>
      </c>
      <c r="C174" s="55" t="n">
        <v>37040</v>
      </c>
      <c r="D174" s="50" t="n">
        <v>3.738</v>
      </c>
      <c r="E174" s="55" t="n">
        <v>37021</v>
      </c>
      <c r="F174" s="50" t="n">
        <v>4.35</v>
      </c>
      <c r="G174" s="56" t="n">
        <f aca="false">B174*(F174-D174)</f>
        <v>306000</v>
      </c>
      <c r="H174" s="56" t="n">
        <f aca="false">H173+G174</f>
        <v>23134597.22</v>
      </c>
      <c r="I174" s="57"/>
      <c r="J174" s="58"/>
      <c r="K174" s="58"/>
      <c r="L174" s="58"/>
      <c r="M174" s="58"/>
      <c r="N174" s="58"/>
      <c r="O174" s="58"/>
      <c r="P174" s="57"/>
      <c r="Q174" s="58"/>
      <c r="R174" s="58"/>
      <c r="S174" s="60"/>
      <c r="T174" s="11"/>
      <c r="U174" s="43"/>
      <c r="V174" s="43" t="n">
        <f aca="false">G174</f>
        <v>306000</v>
      </c>
      <c r="W174" s="11"/>
      <c r="X174" s="11"/>
      <c r="Y174" s="11"/>
      <c r="Z174" s="11"/>
      <c r="AA174" s="11"/>
      <c r="AB174" s="11"/>
      <c r="AC174" s="11"/>
      <c r="AD174" s="11"/>
      <c r="AE174" s="16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  <c r="GO174" s="11"/>
      <c r="GP174" s="11"/>
      <c r="GQ174" s="11"/>
      <c r="GR174" s="11"/>
      <c r="GS174" s="11"/>
      <c r="GT174" s="11"/>
      <c r="GU174" s="11"/>
      <c r="GV174" s="11"/>
      <c r="GW174" s="11"/>
      <c r="GX174" s="11"/>
      <c r="GY174" s="11"/>
      <c r="GZ174" s="11"/>
      <c r="HA174" s="11"/>
      <c r="HB174" s="11"/>
      <c r="HC174" s="11"/>
      <c r="HD174" s="11"/>
      <c r="HE174" s="11"/>
      <c r="HF174" s="11"/>
      <c r="HG174" s="11"/>
      <c r="HH174" s="11"/>
      <c r="HI174" s="11"/>
      <c r="HJ174" s="11"/>
      <c r="HK174" s="11"/>
      <c r="HL174" s="11"/>
      <c r="HM174" s="11"/>
      <c r="HN174" s="11"/>
      <c r="HO174" s="11"/>
      <c r="HP174" s="11"/>
      <c r="HQ174" s="11"/>
      <c r="HR174" s="11"/>
      <c r="HS174" s="11"/>
      <c r="HT174" s="11"/>
      <c r="HU174" s="11"/>
      <c r="HV174" s="11"/>
      <c r="HW174" s="11"/>
      <c r="HX174" s="11"/>
      <c r="HY174" s="11"/>
      <c r="HZ174" s="11"/>
      <c r="IA174" s="11"/>
      <c r="IB174" s="11"/>
      <c r="IC174" s="11"/>
      <c r="ID174" s="11"/>
      <c r="IE174" s="11"/>
      <c r="IF174" s="11"/>
      <c r="IG174" s="11"/>
      <c r="IH174" s="11"/>
      <c r="II174" s="11"/>
      <c r="IJ174" s="11"/>
      <c r="IK174" s="11"/>
      <c r="IL174" s="11"/>
      <c r="IM174" s="11"/>
      <c r="IN174" s="11"/>
      <c r="IO174" s="11"/>
      <c r="IP174" s="11"/>
      <c r="IQ174" s="11"/>
      <c r="IR174" s="11"/>
      <c r="IS174" s="11"/>
      <c r="IT174" s="11"/>
      <c r="IU174" s="11"/>
      <c r="IV174" s="11"/>
      <c r="IW174" s="11"/>
    </row>
    <row r="175" customFormat="false" ht="15" hidden="false" customHeight="true" outlineLevel="0" collapsed="false">
      <c r="A175" s="53" t="n">
        <v>37073</v>
      </c>
      <c r="B175" s="54" t="n">
        <v>1000000</v>
      </c>
      <c r="C175" s="55" t="n">
        <v>37027</v>
      </c>
      <c r="D175" s="50" t="n">
        <v>4.37</v>
      </c>
      <c r="E175" s="55" t="n">
        <v>37012</v>
      </c>
      <c r="F175" s="50" t="n">
        <v>4.415</v>
      </c>
      <c r="G175" s="56" t="n">
        <f aca="false">B175*(F175-D175)</f>
        <v>44999.9999999999</v>
      </c>
      <c r="H175" s="56" t="n">
        <f aca="false">H174+G175</f>
        <v>23179597.22</v>
      </c>
      <c r="I175" s="57"/>
      <c r="J175" s="58"/>
      <c r="K175" s="58"/>
      <c r="L175" s="58"/>
      <c r="M175" s="58"/>
      <c r="N175" s="58"/>
      <c r="O175" s="58"/>
      <c r="P175" s="57"/>
      <c r="Q175" s="58"/>
      <c r="R175" s="58"/>
      <c r="S175" s="60"/>
      <c r="T175" s="11"/>
      <c r="U175" s="43"/>
      <c r="V175" s="11"/>
      <c r="W175" s="43" t="n">
        <f aca="false">G175</f>
        <v>44999.9999999999</v>
      </c>
      <c r="X175" s="11"/>
      <c r="Y175" s="11"/>
      <c r="Z175" s="11"/>
      <c r="AA175" s="11"/>
      <c r="AB175" s="11"/>
      <c r="AC175" s="11"/>
      <c r="AD175" s="11"/>
      <c r="AE175" s="16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  <c r="GO175" s="11"/>
      <c r="GP175" s="11"/>
      <c r="GQ175" s="11"/>
      <c r="GR175" s="11"/>
      <c r="GS175" s="11"/>
      <c r="GT175" s="11"/>
      <c r="GU175" s="11"/>
      <c r="GV175" s="11"/>
      <c r="GW175" s="11"/>
      <c r="GX175" s="11"/>
      <c r="GY175" s="11"/>
      <c r="GZ175" s="11"/>
      <c r="HA175" s="11"/>
      <c r="HB175" s="11"/>
      <c r="HC175" s="11"/>
      <c r="HD175" s="11"/>
      <c r="HE175" s="11"/>
      <c r="HF175" s="11"/>
      <c r="HG175" s="11"/>
      <c r="HH175" s="11"/>
      <c r="HI175" s="11"/>
      <c r="HJ175" s="11"/>
      <c r="HK175" s="11"/>
      <c r="HL175" s="11"/>
      <c r="HM175" s="11"/>
      <c r="HN175" s="11"/>
      <c r="HO175" s="11"/>
      <c r="HP175" s="11"/>
      <c r="HQ175" s="11"/>
      <c r="HR175" s="11"/>
      <c r="HS175" s="11"/>
      <c r="HT175" s="11"/>
      <c r="HU175" s="11"/>
      <c r="HV175" s="11"/>
      <c r="HW175" s="11"/>
      <c r="HX175" s="11"/>
      <c r="HY175" s="11"/>
      <c r="HZ175" s="11"/>
      <c r="IA175" s="11"/>
      <c r="IB175" s="11"/>
      <c r="IC175" s="11"/>
      <c r="ID175" s="11"/>
      <c r="IE175" s="11"/>
      <c r="IF175" s="11"/>
      <c r="IG175" s="11"/>
      <c r="IH175" s="11"/>
      <c r="II175" s="11"/>
      <c r="IJ175" s="11"/>
      <c r="IK175" s="11"/>
      <c r="IL175" s="11"/>
      <c r="IM175" s="11"/>
      <c r="IN175" s="11"/>
      <c r="IO175" s="11"/>
      <c r="IP175" s="11"/>
      <c r="IQ175" s="11"/>
      <c r="IR175" s="11"/>
      <c r="IS175" s="11"/>
      <c r="IT175" s="11"/>
      <c r="IU175" s="11"/>
      <c r="IV175" s="11"/>
      <c r="IW175" s="11"/>
    </row>
    <row r="176" customFormat="false" ht="15" hidden="true" customHeight="true" outlineLevel="0" collapsed="false">
      <c r="A176" s="53" t="n">
        <v>37043</v>
      </c>
      <c r="B176" s="54" t="n">
        <v>1000000</v>
      </c>
      <c r="C176" s="55" t="n">
        <v>37027</v>
      </c>
      <c r="D176" s="50" t="n">
        <v>4.31</v>
      </c>
      <c r="E176" s="55" t="n">
        <v>37027</v>
      </c>
      <c r="F176" s="50" t="n">
        <v>4.34</v>
      </c>
      <c r="G176" s="56" t="n">
        <f aca="false">B176*(F176-D176)</f>
        <v>30000.0000000002</v>
      </c>
      <c r="H176" s="56" t="n">
        <f aca="false">H175+G176</f>
        <v>23209597.22</v>
      </c>
      <c r="I176" s="57"/>
      <c r="J176" s="58"/>
      <c r="K176" s="58"/>
      <c r="L176" s="58"/>
      <c r="M176" s="58"/>
      <c r="N176" s="58"/>
      <c r="O176" s="58"/>
      <c r="P176" s="57"/>
      <c r="Q176" s="58"/>
      <c r="R176" s="58"/>
      <c r="S176" s="60"/>
      <c r="T176" s="11"/>
      <c r="U176" s="43"/>
      <c r="V176" s="43" t="n">
        <f aca="false">G176</f>
        <v>30000.0000000002</v>
      </c>
      <c r="W176" s="11"/>
      <c r="X176" s="11"/>
      <c r="Y176" s="11"/>
      <c r="Z176" s="11"/>
      <c r="AA176" s="11"/>
      <c r="AB176" s="11"/>
      <c r="AC176" s="11"/>
      <c r="AD176" s="11"/>
      <c r="AE176" s="16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  <c r="IR176" s="11"/>
      <c r="IS176" s="11"/>
      <c r="IT176" s="11"/>
      <c r="IU176" s="11"/>
      <c r="IV176" s="11"/>
      <c r="IW176" s="11"/>
    </row>
    <row r="177" customFormat="false" ht="15" hidden="true" customHeight="true" outlineLevel="0" collapsed="false">
      <c r="A177" s="53" t="n">
        <v>37043</v>
      </c>
      <c r="B177" s="54" t="n">
        <v>1000000</v>
      </c>
      <c r="C177" s="55" t="n">
        <v>37032</v>
      </c>
      <c r="D177" s="50" t="n">
        <v>4.205</v>
      </c>
      <c r="E177" s="55" t="n">
        <v>37018</v>
      </c>
      <c r="F177" s="50" t="n">
        <v>4.28</v>
      </c>
      <c r="G177" s="56" t="n">
        <f aca="false">B177*(F177-D177)</f>
        <v>75000.0000000002</v>
      </c>
      <c r="H177" s="56" t="n">
        <f aca="false">H176+G177</f>
        <v>23284597.22</v>
      </c>
      <c r="I177" s="57"/>
      <c r="J177" s="58"/>
      <c r="K177" s="58"/>
      <c r="L177" s="58"/>
      <c r="M177" s="58"/>
      <c r="N177" s="58"/>
      <c r="O177" s="58"/>
      <c r="P177" s="57"/>
      <c r="Q177" s="58"/>
      <c r="R177" s="58"/>
      <c r="S177" s="60"/>
      <c r="T177" s="11"/>
      <c r="U177" s="43"/>
      <c r="V177" s="43" t="n">
        <f aca="false">G177</f>
        <v>75000.0000000002</v>
      </c>
      <c r="W177" s="11"/>
      <c r="X177" s="11"/>
      <c r="Y177" s="11"/>
      <c r="Z177" s="11"/>
      <c r="AA177" s="11"/>
      <c r="AB177" s="11"/>
      <c r="AC177" s="11"/>
      <c r="AD177" s="11"/>
      <c r="AE177" s="16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  <c r="GE177" s="11"/>
      <c r="GF177" s="11"/>
      <c r="GG177" s="11"/>
      <c r="GH177" s="11"/>
      <c r="GI177" s="11"/>
      <c r="GJ177" s="11"/>
      <c r="GK177" s="11"/>
      <c r="GL177" s="11"/>
      <c r="GM177" s="11"/>
      <c r="GN177" s="11"/>
      <c r="GO177" s="11"/>
      <c r="GP177" s="11"/>
      <c r="GQ177" s="11"/>
      <c r="GR177" s="11"/>
      <c r="GS177" s="11"/>
      <c r="GT177" s="11"/>
      <c r="GU177" s="11"/>
      <c r="GV177" s="11"/>
      <c r="GW177" s="11"/>
      <c r="GX177" s="11"/>
      <c r="GY177" s="11"/>
      <c r="GZ177" s="11"/>
      <c r="HA177" s="11"/>
      <c r="HB177" s="11"/>
      <c r="HC177" s="11"/>
      <c r="HD177" s="11"/>
      <c r="HE177" s="11"/>
      <c r="HF177" s="11"/>
      <c r="HG177" s="11"/>
      <c r="HH177" s="11"/>
      <c r="HI177" s="11"/>
      <c r="HJ177" s="11"/>
      <c r="HK177" s="11"/>
      <c r="HL177" s="11"/>
      <c r="HM177" s="11"/>
      <c r="HN177" s="11"/>
      <c r="HO177" s="11"/>
      <c r="HP177" s="11"/>
      <c r="HQ177" s="11"/>
      <c r="HR177" s="11"/>
      <c r="HS177" s="11"/>
      <c r="HT177" s="11"/>
      <c r="HU177" s="11"/>
      <c r="HV177" s="11"/>
      <c r="HW177" s="11"/>
      <c r="HX177" s="11"/>
      <c r="HY177" s="11"/>
      <c r="HZ177" s="11"/>
      <c r="IA177" s="11"/>
      <c r="IB177" s="11"/>
      <c r="IC177" s="11"/>
      <c r="ID177" s="11"/>
      <c r="IE177" s="11"/>
      <c r="IF177" s="11"/>
      <c r="IG177" s="11"/>
      <c r="IH177" s="11"/>
      <c r="II177" s="11"/>
      <c r="IJ177" s="11"/>
      <c r="IK177" s="11"/>
      <c r="IL177" s="11"/>
      <c r="IM177" s="11"/>
      <c r="IN177" s="11"/>
      <c r="IO177" s="11"/>
      <c r="IP177" s="11"/>
      <c r="IQ177" s="11"/>
      <c r="IR177" s="11"/>
      <c r="IS177" s="11"/>
      <c r="IT177" s="11"/>
      <c r="IU177" s="11"/>
      <c r="IV177" s="11"/>
      <c r="IW177" s="11"/>
    </row>
    <row r="178" customFormat="false" ht="15" hidden="true" customHeight="true" outlineLevel="0" collapsed="false">
      <c r="A178" s="53" t="n">
        <v>37043</v>
      </c>
      <c r="B178" s="54" t="n">
        <v>1000000</v>
      </c>
      <c r="C178" s="55" t="n">
        <v>37036</v>
      </c>
      <c r="D178" s="50" t="n">
        <v>3.96</v>
      </c>
      <c r="E178" s="55" t="n">
        <v>37033</v>
      </c>
      <c r="F178" s="50" t="n">
        <v>4.1</v>
      </c>
      <c r="G178" s="56" t="n">
        <f aca="false">B178*(F178-D178)</f>
        <v>140000</v>
      </c>
      <c r="H178" s="56" t="n">
        <f aca="false">H177+G178</f>
        <v>23424597.22</v>
      </c>
      <c r="I178" s="57"/>
      <c r="J178" s="58"/>
      <c r="K178" s="58"/>
      <c r="L178" s="58"/>
      <c r="M178" s="58"/>
      <c r="N178" s="58"/>
      <c r="O178" s="58"/>
      <c r="P178" s="57"/>
      <c r="Q178" s="58"/>
      <c r="R178" s="58"/>
      <c r="S178" s="60"/>
      <c r="T178" s="11"/>
      <c r="U178" s="43"/>
      <c r="V178" s="43" t="n">
        <f aca="false">G178</f>
        <v>140000</v>
      </c>
      <c r="W178" s="11"/>
      <c r="X178" s="11"/>
      <c r="Y178" s="11"/>
      <c r="Z178" s="11"/>
      <c r="AA178" s="11"/>
      <c r="AB178" s="11"/>
      <c r="AC178" s="11"/>
      <c r="AD178" s="11"/>
      <c r="AE178" s="16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  <c r="FG178" s="11"/>
      <c r="FH178" s="11"/>
      <c r="FI178" s="11"/>
      <c r="FJ178" s="11"/>
      <c r="FK178" s="11"/>
      <c r="FL178" s="11"/>
      <c r="FM178" s="11"/>
      <c r="FN178" s="11"/>
      <c r="FO178" s="11"/>
      <c r="FP178" s="11"/>
      <c r="FQ178" s="11"/>
      <c r="FR178" s="11"/>
      <c r="FS178" s="11"/>
      <c r="FT178" s="11"/>
      <c r="FU178" s="11"/>
      <c r="FV178" s="11"/>
      <c r="FW178" s="11"/>
      <c r="FX178" s="11"/>
      <c r="FY178" s="11"/>
      <c r="FZ178" s="11"/>
      <c r="GA178" s="11"/>
      <c r="GB178" s="11"/>
      <c r="GC178" s="11"/>
      <c r="GD178" s="11"/>
      <c r="GE178" s="11"/>
      <c r="GF178" s="11"/>
      <c r="GG178" s="11"/>
      <c r="GH178" s="11"/>
      <c r="GI178" s="11"/>
      <c r="GJ178" s="11"/>
      <c r="GK178" s="11"/>
      <c r="GL178" s="11"/>
      <c r="GM178" s="11"/>
      <c r="GN178" s="11"/>
      <c r="GO178" s="11"/>
      <c r="GP178" s="11"/>
      <c r="GQ178" s="11"/>
      <c r="GR178" s="11"/>
      <c r="GS178" s="11"/>
      <c r="GT178" s="11"/>
      <c r="GU178" s="11"/>
      <c r="GV178" s="11"/>
      <c r="GW178" s="11"/>
      <c r="GX178" s="11"/>
      <c r="GY178" s="11"/>
      <c r="GZ178" s="11"/>
      <c r="HA178" s="11"/>
      <c r="HB178" s="11"/>
      <c r="HC178" s="11"/>
      <c r="HD178" s="11"/>
      <c r="HE178" s="11"/>
      <c r="HF178" s="11"/>
      <c r="HG178" s="11"/>
      <c r="HH178" s="11"/>
      <c r="HI178" s="11"/>
      <c r="HJ178" s="11"/>
      <c r="HK178" s="11"/>
      <c r="HL178" s="11"/>
      <c r="HM178" s="11"/>
      <c r="HN178" s="11"/>
      <c r="HO178" s="11"/>
      <c r="HP178" s="11"/>
      <c r="HQ178" s="11"/>
      <c r="HR178" s="11"/>
      <c r="HS178" s="11"/>
      <c r="HT178" s="11"/>
      <c r="HU178" s="11"/>
      <c r="HV178" s="11"/>
      <c r="HW178" s="11"/>
      <c r="HX178" s="11"/>
      <c r="HY178" s="11"/>
      <c r="HZ178" s="11"/>
      <c r="IA178" s="11"/>
      <c r="IB178" s="11"/>
      <c r="IC178" s="11"/>
      <c r="ID178" s="11"/>
      <c r="IE178" s="11"/>
      <c r="IF178" s="11"/>
      <c r="IG178" s="11"/>
      <c r="IH178" s="11"/>
      <c r="II178" s="11"/>
      <c r="IJ178" s="11"/>
      <c r="IK178" s="11"/>
      <c r="IL178" s="11"/>
      <c r="IM178" s="11"/>
      <c r="IN178" s="11"/>
      <c r="IO178" s="11"/>
      <c r="IP178" s="11"/>
      <c r="IQ178" s="11"/>
      <c r="IR178" s="11"/>
      <c r="IS178" s="11"/>
      <c r="IT178" s="11"/>
      <c r="IU178" s="11"/>
      <c r="IV178" s="11"/>
      <c r="IW178" s="11"/>
    </row>
    <row r="179" customFormat="false" ht="15" hidden="true" customHeight="true" outlineLevel="0" collapsed="false">
      <c r="A179" s="53" t="n">
        <v>37043</v>
      </c>
      <c r="B179" s="54" t="n">
        <v>500000</v>
      </c>
      <c r="C179" s="55" t="n">
        <v>37035</v>
      </c>
      <c r="D179" s="50" t="n">
        <v>4.085</v>
      </c>
      <c r="E179" s="55" t="n">
        <v>37035</v>
      </c>
      <c r="F179" s="50" t="n">
        <v>4.185</v>
      </c>
      <c r="G179" s="56" t="n">
        <f aca="false">B179*(F179-D179)</f>
        <v>49999.9999999998</v>
      </c>
      <c r="H179" s="56" t="n">
        <f aca="false">H178+G179</f>
        <v>23474597.22</v>
      </c>
      <c r="I179" s="57"/>
      <c r="J179" s="58"/>
      <c r="K179" s="58"/>
      <c r="L179" s="58"/>
      <c r="M179" s="58"/>
      <c r="N179" s="58"/>
      <c r="O179" s="58"/>
      <c r="P179" s="57"/>
      <c r="Q179" s="58"/>
      <c r="R179" s="58"/>
      <c r="S179" s="60"/>
      <c r="T179" s="11"/>
      <c r="U179" s="43"/>
      <c r="V179" s="43" t="n">
        <f aca="false">G179</f>
        <v>49999.9999999998</v>
      </c>
      <c r="W179" s="11"/>
      <c r="X179" s="11"/>
      <c r="Y179" s="11"/>
      <c r="Z179" s="11"/>
      <c r="AA179" s="11"/>
      <c r="AB179" s="11"/>
      <c r="AC179" s="11"/>
      <c r="AD179" s="11"/>
      <c r="AE179" s="16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N179" s="11"/>
      <c r="FO179" s="11"/>
      <c r="FP179" s="11"/>
      <c r="FQ179" s="11"/>
      <c r="FR179" s="11"/>
      <c r="FS179" s="11"/>
      <c r="FT179" s="11"/>
      <c r="FU179" s="11"/>
      <c r="FV179" s="11"/>
      <c r="FW179" s="11"/>
      <c r="FX179" s="11"/>
      <c r="FY179" s="11"/>
      <c r="FZ179" s="11"/>
      <c r="GA179" s="11"/>
      <c r="GB179" s="11"/>
      <c r="GC179" s="11"/>
      <c r="GD179" s="11"/>
      <c r="GE179" s="11"/>
      <c r="GF179" s="11"/>
      <c r="GG179" s="11"/>
      <c r="GH179" s="11"/>
      <c r="GI179" s="11"/>
      <c r="GJ179" s="11"/>
      <c r="GK179" s="11"/>
      <c r="GL179" s="11"/>
      <c r="GM179" s="11"/>
      <c r="GN179" s="11"/>
      <c r="GO179" s="11"/>
      <c r="GP179" s="11"/>
      <c r="GQ179" s="11"/>
      <c r="GR179" s="11"/>
      <c r="GS179" s="11"/>
      <c r="GT179" s="11"/>
      <c r="GU179" s="11"/>
      <c r="GV179" s="11"/>
      <c r="GW179" s="11"/>
      <c r="GX179" s="11"/>
      <c r="GY179" s="11"/>
      <c r="GZ179" s="11"/>
      <c r="HA179" s="11"/>
      <c r="HB179" s="11"/>
      <c r="HC179" s="11"/>
      <c r="HD179" s="11"/>
      <c r="HE179" s="11"/>
      <c r="HF179" s="11"/>
      <c r="HG179" s="11"/>
      <c r="HH179" s="11"/>
      <c r="HI179" s="11"/>
      <c r="HJ179" s="11"/>
      <c r="HK179" s="11"/>
      <c r="HL179" s="11"/>
      <c r="HM179" s="11"/>
      <c r="HN179" s="11"/>
      <c r="HO179" s="11"/>
      <c r="HP179" s="11"/>
      <c r="HQ179" s="11"/>
      <c r="HR179" s="11"/>
      <c r="HS179" s="11"/>
      <c r="HT179" s="11"/>
      <c r="HU179" s="11"/>
      <c r="HV179" s="11"/>
      <c r="HW179" s="11"/>
      <c r="HX179" s="11"/>
      <c r="HY179" s="11"/>
      <c r="HZ179" s="11"/>
      <c r="IA179" s="11"/>
      <c r="IB179" s="11"/>
      <c r="IC179" s="11"/>
      <c r="ID179" s="11"/>
      <c r="IE179" s="11"/>
      <c r="IF179" s="11"/>
      <c r="IG179" s="11"/>
      <c r="IH179" s="11"/>
      <c r="II179" s="11"/>
      <c r="IJ179" s="11"/>
      <c r="IK179" s="11"/>
      <c r="IL179" s="11"/>
      <c r="IM179" s="11"/>
      <c r="IN179" s="11"/>
      <c r="IO179" s="11"/>
      <c r="IP179" s="11"/>
      <c r="IQ179" s="11"/>
      <c r="IR179" s="11"/>
      <c r="IS179" s="11"/>
      <c r="IT179" s="11"/>
      <c r="IU179" s="11"/>
      <c r="IV179" s="11"/>
      <c r="IW179" s="11"/>
    </row>
    <row r="180" customFormat="false" ht="15" hidden="true" customHeight="true" outlineLevel="0" collapsed="false">
      <c r="A180" s="53" t="n">
        <v>37043</v>
      </c>
      <c r="B180" s="54" t="n">
        <v>600000</v>
      </c>
      <c r="C180" s="55" t="n">
        <v>37040</v>
      </c>
      <c r="D180" s="50" t="n">
        <v>3.738</v>
      </c>
      <c r="E180" s="55" t="n">
        <v>37040</v>
      </c>
      <c r="F180" s="50" t="n">
        <v>3.87</v>
      </c>
      <c r="G180" s="56" t="n">
        <f aca="false">B180*(F180-D180)</f>
        <v>79200.0000000001</v>
      </c>
      <c r="H180" s="56" t="n">
        <f aca="false">H179+G180</f>
        <v>23553797.22</v>
      </c>
      <c r="I180" s="57"/>
      <c r="J180" s="58"/>
      <c r="K180" s="58"/>
      <c r="L180" s="58"/>
      <c r="M180" s="58"/>
      <c r="N180" s="58"/>
      <c r="O180" s="58"/>
      <c r="P180" s="57"/>
      <c r="Q180" s="58"/>
      <c r="R180" s="58"/>
      <c r="S180" s="60"/>
      <c r="T180" s="11"/>
      <c r="U180" s="43"/>
      <c r="V180" s="43" t="n">
        <f aca="false">G180</f>
        <v>79200.0000000001</v>
      </c>
      <c r="W180" s="11"/>
      <c r="X180" s="11"/>
      <c r="Y180" s="11"/>
      <c r="Z180" s="11"/>
      <c r="AA180" s="11"/>
      <c r="AB180" s="11"/>
      <c r="AC180" s="11"/>
      <c r="AD180" s="11"/>
      <c r="AE180" s="16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  <c r="FG180" s="11"/>
      <c r="FH180" s="11"/>
      <c r="FI180" s="11"/>
      <c r="FJ180" s="11"/>
      <c r="FK180" s="11"/>
      <c r="FL180" s="11"/>
      <c r="FM180" s="11"/>
      <c r="FN180" s="11"/>
      <c r="FO180" s="11"/>
      <c r="FP180" s="11"/>
      <c r="FQ180" s="11"/>
      <c r="FR180" s="11"/>
      <c r="FS180" s="11"/>
      <c r="FT180" s="11"/>
      <c r="FU180" s="11"/>
      <c r="FV180" s="11"/>
      <c r="FW180" s="11"/>
      <c r="FX180" s="11"/>
      <c r="FY180" s="11"/>
      <c r="FZ180" s="11"/>
      <c r="GA180" s="11"/>
      <c r="GB180" s="11"/>
      <c r="GC180" s="11"/>
      <c r="GD180" s="11"/>
      <c r="GE180" s="11"/>
      <c r="GF180" s="11"/>
      <c r="GG180" s="11"/>
      <c r="GH180" s="11"/>
      <c r="GI180" s="11"/>
      <c r="GJ180" s="11"/>
      <c r="GK180" s="11"/>
      <c r="GL180" s="11"/>
      <c r="GM180" s="11"/>
      <c r="GN180" s="11"/>
      <c r="GO180" s="11"/>
      <c r="GP180" s="11"/>
      <c r="GQ180" s="11"/>
      <c r="GR180" s="11"/>
      <c r="GS180" s="11"/>
      <c r="GT180" s="11"/>
      <c r="GU180" s="11"/>
      <c r="GV180" s="11"/>
      <c r="GW180" s="11"/>
      <c r="GX180" s="11"/>
      <c r="GY180" s="11"/>
      <c r="GZ180" s="11"/>
      <c r="HA180" s="11"/>
      <c r="HB180" s="11"/>
      <c r="HC180" s="11"/>
      <c r="HD180" s="11"/>
      <c r="HE180" s="11"/>
      <c r="HF180" s="11"/>
      <c r="HG180" s="11"/>
      <c r="HH180" s="11"/>
      <c r="HI180" s="11"/>
      <c r="HJ180" s="11"/>
      <c r="HK180" s="11"/>
      <c r="HL180" s="11"/>
      <c r="HM180" s="11"/>
      <c r="HN180" s="11"/>
      <c r="HO180" s="11"/>
      <c r="HP180" s="11"/>
      <c r="HQ180" s="11"/>
      <c r="HR180" s="11"/>
      <c r="HS180" s="11"/>
      <c r="HT180" s="11"/>
      <c r="HU180" s="11"/>
      <c r="HV180" s="11"/>
      <c r="HW180" s="11"/>
      <c r="HX180" s="11"/>
      <c r="HY180" s="11"/>
      <c r="HZ180" s="11"/>
      <c r="IA180" s="11"/>
      <c r="IB180" s="11"/>
      <c r="IC180" s="11"/>
      <c r="ID180" s="11"/>
      <c r="IE180" s="11"/>
      <c r="IF180" s="11"/>
      <c r="IG180" s="11"/>
      <c r="IH180" s="11"/>
      <c r="II180" s="11"/>
      <c r="IJ180" s="11"/>
      <c r="IK180" s="11"/>
      <c r="IL180" s="11"/>
      <c r="IM180" s="11"/>
      <c r="IN180" s="11"/>
      <c r="IO180" s="11"/>
      <c r="IP180" s="11"/>
      <c r="IQ180" s="11"/>
      <c r="IR180" s="11"/>
      <c r="IS180" s="11"/>
      <c r="IT180" s="11"/>
      <c r="IU180" s="11"/>
      <c r="IV180" s="11"/>
      <c r="IW180" s="11"/>
    </row>
    <row r="181" customFormat="false" ht="15" hidden="true" customHeight="true" outlineLevel="0" collapsed="false">
      <c r="A181" s="53" t="n">
        <v>37043</v>
      </c>
      <c r="B181" s="54" t="n">
        <v>400000</v>
      </c>
      <c r="C181" s="55" t="n">
        <v>37040</v>
      </c>
      <c r="D181" s="50" t="n">
        <v>3.738</v>
      </c>
      <c r="E181" s="55" t="n">
        <v>37040</v>
      </c>
      <c r="F181" s="50" t="n">
        <v>3.805</v>
      </c>
      <c r="G181" s="56" t="n">
        <f aca="false">B181*(F181-D181)</f>
        <v>26800.0000000001</v>
      </c>
      <c r="H181" s="56" t="n">
        <f aca="false">H180+G181</f>
        <v>23580597.22</v>
      </c>
      <c r="I181" s="57"/>
      <c r="J181" s="58"/>
      <c r="K181" s="58"/>
      <c r="L181" s="58"/>
      <c r="M181" s="58"/>
      <c r="N181" s="58"/>
      <c r="O181" s="58"/>
      <c r="P181" s="57"/>
      <c r="Q181" s="58"/>
      <c r="R181" s="58"/>
      <c r="S181" s="60"/>
      <c r="T181" s="11"/>
      <c r="U181" s="43"/>
      <c r="V181" s="43" t="n">
        <f aca="false">G181</f>
        <v>26800.0000000001</v>
      </c>
      <c r="W181" s="11"/>
      <c r="X181" s="11"/>
      <c r="Y181" s="11"/>
      <c r="Z181" s="11"/>
      <c r="AA181" s="11"/>
      <c r="AB181" s="11"/>
      <c r="AC181" s="11"/>
      <c r="AD181" s="11"/>
      <c r="AE181" s="16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  <c r="GE181" s="11"/>
      <c r="GF181" s="11"/>
      <c r="GG181" s="11"/>
      <c r="GH181" s="11"/>
      <c r="GI181" s="11"/>
      <c r="GJ181" s="11"/>
      <c r="GK181" s="11"/>
      <c r="GL181" s="11"/>
      <c r="GM181" s="11"/>
      <c r="GN181" s="11"/>
      <c r="GO181" s="11"/>
      <c r="GP181" s="11"/>
      <c r="GQ181" s="11"/>
      <c r="GR181" s="11"/>
      <c r="GS181" s="11"/>
      <c r="GT181" s="11"/>
      <c r="GU181" s="11"/>
      <c r="GV181" s="11"/>
      <c r="GW181" s="11"/>
      <c r="GX181" s="11"/>
      <c r="GY181" s="11"/>
      <c r="GZ181" s="11"/>
      <c r="HA181" s="11"/>
      <c r="HB181" s="11"/>
      <c r="HC181" s="11"/>
      <c r="HD181" s="11"/>
      <c r="HE181" s="11"/>
      <c r="HF181" s="11"/>
      <c r="HG181" s="11"/>
      <c r="HH181" s="11"/>
      <c r="HI181" s="11"/>
      <c r="HJ181" s="11"/>
      <c r="HK181" s="11"/>
      <c r="HL181" s="11"/>
      <c r="HM181" s="11"/>
      <c r="HN181" s="11"/>
      <c r="HO181" s="11"/>
      <c r="HP181" s="11"/>
      <c r="HQ181" s="11"/>
      <c r="HR181" s="11"/>
      <c r="HS181" s="11"/>
      <c r="HT181" s="11"/>
      <c r="HU181" s="11"/>
      <c r="HV181" s="11"/>
      <c r="HW181" s="11"/>
      <c r="HX181" s="11"/>
      <c r="HY181" s="11"/>
      <c r="HZ181" s="11"/>
      <c r="IA181" s="11"/>
      <c r="IB181" s="11"/>
      <c r="IC181" s="11"/>
      <c r="ID181" s="11"/>
      <c r="IE181" s="11"/>
      <c r="IF181" s="11"/>
      <c r="IG181" s="11"/>
      <c r="IH181" s="11"/>
      <c r="II181" s="11"/>
      <c r="IJ181" s="11"/>
      <c r="IK181" s="11"/>
      <c r="IL181" s="11"/>
      <c r="IM181" s="11"/>
      <c r="IN181" s="11"/>
      <c r="IO181" s="11"/>
      <c r="IP181" s="11"/>
      <c r="IQ181" s="11"/>
      <c r="IR181" s="11"/>
      <c r="IS181" s="11"/>
      <c r="IT181" s="11"/>
      <c r="IU181" s="11"/>
      <c r="IV181" s="11"/>
      <c r="IW181" s="11"/>
    </row>
    <row r="182" customFormat="false" ht="15" hidden="false" customHeight="true" outlineLevel="0" collapsed="false">
      <c r="A182" s="53" t="n">
        <v>37073</v>
      </c>
      <c r="B182" s="54" t="n">
        <v>1000000</v>
      </c>
      <c r="C182" s="55" t="n">
        <v>37042</v>
      </c>
      <c r="D182" s="50" t="n">
        <v>3.8</v>
      </c>
      <c r="E182" s="55" t="n">
        <v>37040</v>
      </c>
      <c r="F182" s="50" t="n">
        <v>3.87</v>
      </c>
      <c r="G182" s="56" t="n">
        <f aca="false">B182*(F182-D182)</f>
        <v>70000.0000000003</v>
      </c>
      <c r="H182" s="56" t="n">
        <f aca="false">H181+G182</f>
        <v>23650597.22</v>
      </c>
      <c r="I182" s="57"/>
      <c r="J182" s="58"/>
      <c r="K182" s="58"/>
      <c r="L182" s="58"/>
      <c r="M182" s="58"/>
      <c r="N182" s="58"/>
      <c r="O182" s="58"/>
      <c r="P182" s="57"/>
      <c r="Q182" s="58"/>
      <c r="R182" s="58"/>
      <c r="S182" s="60"/>
      <c r="T182" s="11"/>
      <c r="U182" s="43"/>
      <c r="V182" s="43"/>
      <c r="W182" s="43" t="n">
        <f aca="false">G182</f>
        <v>70000.0000000003</v>
      </c>
      <c r="X182" s="11"/>
      <c r="Y182" s="11"/>
      <c r="Z182" s="11"/>
      <c r="AA182" s="11"/>
      <c r="AB182" s="11"/>
      <c r="AC182" s="11"/>
      <c r="AD182" s="11"/>
      <c r="AE182" s="16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  <c r="FG182" s="11"/>
      <c r="FH182" s="11"/>
      <c r="FI182" s="11"/>
      <c r="FJ182" s="11"/>
      <c r="FK182" s="11"/>
      <c r="FL182" s="11"/>
      <c r="FM182" s="11"/>
      <c r="FN182" s="11"/>
      <c r="FO182" s="11"/>
      <c r="FP182" s="11"/>
      <c r="FQ182" s="11"/>
      <c r="FR182" s="11"/>
      <c r="FS182" s="11"/>
      <c r="FT182" s="11"/>
      <c r="FU182" s="11"/>
      <c r="FV182" s="11"/>
      <c r="FW182" s="11"/>
      <c r="FX182" s="11"/>
      <c r="FY182" s="11"/>
      <c r="FZ182" s="11"/>
      <c r="GA182" s="11"/>
      <c r="GB182" s="11"/>
      <c r="GC182" s="11"/>
      <c r="GD182" s="11"/>
      <c r="GE182" s="11"/>
      <c r="GF182" s="11"/>
      <c r="GG182" s="11"/>
      <c r="GH182" s="11"/>
      <c r="GI182" s="11"/>
      <c r="GJ182" s="11"/>
      <c r="GK182" s="11"/>
      <c r="GL182" s="11"/>
      <c r="GM182" s="11"/>
      <c r="GN182" s="11"/>
      <c r="GO182" s="11"/>
      <c r="GP182" s="11"/>
      <c r="GQ182" s="11"/>
      <c r="GR182" s="11"/>
      <c r="GS182" s="11"/>
      <c r="GT182" s="11"/>
      <c r="GU182" s="11"/>
      <c r="GV182" s="11"/>
      <c r="GW182" s="11"/>
      <c r="GX182" s="11"/>
      <c r="GY182" s="11"/>
      <c r="GZ182" s="11"/>
      <c r="HA182" s="11"/>
      <c r="HB182" s="11"/>
      <c r="HC182" s="11"/>
      <c r="HD182" s="11"/>
      <c r="HE182" s="11"/>
      <c r="HF182" s="11"/>
      <c r="HG182" s="11"/>
      <c r="HH182" s="11"/>
      <c r="HI182" s="11"/>
      <c r="HJ182" s="11"/>
      <c r="HK182" s="11"/>
      <c r="HL182" s="11"/>
      <c r="HM182" s="11"/>
      <c r="HN182" s="11"/>
      <c r="HO182" s="11"/>
      <c r="HP182" s="11"/>
      <c r="HQ182" s="11"/>
      <c r="HR182" s="11"/>
      <c r="HS182" s="11"/>
      <c r="HT182" s="11"/>
      <c r="HU182" s="11"/>
      <c r="HV182" s="11"/>
      <c r="HW182" s="11"/>
      <c r="HX182" s="11"/>
      <c r="HY182" s="11"/>
      <c r="HZ182" s="11"/>
      <c r="IA182" s="11"/>
      <c r="IB182" s="11"/>
      <c r="IC182" s="11"/>
      <c r="ID182" s="11"/>
      <c r="IE182" s="11"/>
      <c r="IF182" s="11"/>
      <c r="IG182" s="11"/>
      <c r="IH182" s="11"/>
      <c r="II182" s="11"/>
      <c r="IJ182" s="11"/>
      <c r="IK182" s="11"/>
      <c r="IL182" s="11"/>
      <c r="IM182" s="11"/>
      <c r="IN182" s="11"/>
      <c r="IO182" s="11"/>
      <c r="IP182" s="11"/>
      <c r="IQ182" s="11"/>
      <c r="IR182" s="11"/>
      <c r="IS182" s="11"/>
      <c r="IT182" s="11"/>
      <c r="IU182" s="11"/>
      <c r="IV182" s="11"/>
      <c r="IW182" s="11"/>
    </row>
    <row r="183" customFormat="false" ht="15" hidden="false" customHeight="true" outlineLevel="0" collapsed="false">
      <c r="A183" s="53" t="n">
        <v>37073</v>
      </c>
      <c r="B183" s="54" t="n">
        <v>1000000</v>
      </c>
      <c r="C183" s="55" t="n">
        <v>37042</v>
      </c>
      <c r="D183" s="50" t="n">
        <v>3.9</v>
      </c>
      <c r="E183" s="55" t="n">
        <v>37040</v>
      </c>
      <c r="F183" s="50" t="n">
        <v>3.95</v>
      </c>
      <c r="G183" s="56" t="n">
        <f aca="false">B183*(F183-D183)</f>
        <v>50000.0000000003</v>
      </c>
      <c r="H183" s="56" t="n">
        <f aca="false">H182+G183</f>
        <v>23700597.22</v>
      </c>
      <c r="I183" s="57"/>
      <c r="J183" s="58"/>
      <c r="K183" s="58"/>
      <c r="L183" s="58"/>
      <c r="M183" s="58"/>
      <c r="N183" s="58"/>
      <c r="O183" s="58"/>
      <c r="P183" s="57"/>
      <c r="Q183" s="58"/>
      <c r="R183" s="58"/>
      <c r="S183" s="60"/>
      <c r="T183" s="11"/>
      <c r="U183" s="43"/>
      <c r="V183" s="43"/>
      <c r="W183" s="43" t="n">
        <f aca="false">G183</f>
        <v>50000.0000000003</v>
      </c>
      <c r="X183" s="11"/>
      <c r="Y183" s="11"/>
      <c r="Z183" s="11"/>
      <c r="AA183" s="11"/>
      <c r="AB183" s="11"/>
      <c r="AC183" s="11"/>
      <c r="AD183" s="11"/>
      <c r="AE183" s="16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  <c r="FG183" s="11"/>
      <c r="FH183" s="11"/>
      <c r="FI183" s="11"/>
      <c r="FJ183" s="11"/>
      <c r="FK183" s="11"/>
      <c r="FL183" s="11"/>
      <c r="FM183" s="11"/>
      <c r="FN183" s="11"/>
      <c r="FO183" s="11"/>
      <c r="FP183" s="11"/>
      <c r="FQ183" s="11"/>
      <c r="FR183" s="11"/>
      <c r="FS183" s="11"/>
      <c r="FT183" s="11"/>
      <c r="FU183" s="11"/>
      <c r="FV183" s="11"/>
      <c r="FW183" s="11"/>
      <c r="FX183" s="11"/>
      <c r="FY183" s="11"/>
      <c r="FZ183" s="11"/>
      <c r="GA183" s="11"/>
      <c r="GB183" s="11"/>
      <c r="GC183" s="11"/>
      <c r="GD183" s="11"/>
      <c r="GE183" s="11"/>
      <c r="GF183" s="11"/>
      <c r="GG183" s="11"/>
      <c r="GH183" s="11"/>
      <c r="GI183" s="11"/>
      <c r="GJ183" s="11"/>
      <c r="GK183" s="11"/>
      <c r="GL183" s="11"/>
      <c r="GM183" s="11"/>
      <c r="GN183" s="11"/>
      <c r="GO183" s="11"/>
      <c r="GP183" s="11"/>
      <c r="GQ183" s="11"/>
      <c r="GR183" s="11"/>
      <c r="GS183" s="11"/>
      <c r="GT183" s="11"/>
      <c r="GU183" s="11"/>
      <c r="GV183" s="11"/>
      <c r="GW183" s="11"/>
      <c r="GX183" s="11"/>
      <c r="GY183" s="11"/>
      <c r="GZ183" s="11"/>
      <c r="HA183" s="11"/>
      <c r="HB183" s="11"/>
      <c r="HC183" s="11"/>
      <c r="HD183" s="11"/>
      <c r="HE183" s="11"/>
      <c r="HF183" s="11"/>
      <c r="HG183" s="11"/>
      <c r="HH183" s="11"/>
      <c r="HI183" s="11"/>
      <c r="HJ183" s="11"/>
      <c r="HK183" s="11"/>
      <c r="HL183" s="11"/>
      <c r="HM183" s="11"/>
      <c r="HN183" s="11"/>
      <c r="HO183" s="11"/>
      <c r="HP183" s="11"/>
      <c r="HQ183" s="11"/>
      <c r="HR183" s="11"/>
      <c r="HS183" s="11"/>
      <c r="HT183" s="11"/>
      <c r="HU183" s="11"/>
      <c r="HV183" s="11"/>
      <c r="HW183" s="11"/>
      <c r="HX183" s="11"/>
      <c r="HY183" s="11"/>
      <c r="HZ183" s="11"/>
      <c r="IA183" s="11"/>
      <c r="IB183" s="11"/>
      <c r="IC183" s="11"/>
      <c r="ID183" s="11"/>
      <c r="IE183" s="11"/>
      <c r="IF183" s="11"/>
      <c r="IG183" s="11"/>
      <c r="IH183" s="11"/>
      <c r="II183" s="11"/>
      <c r="IJ183" s="11"/>
      <c r="IK183" s="11"/>
      <c r="IL183" s="11"/>
      <c r="IM183" s="11"/>
      <c r="IN183" s="11"/>
      <c r="IO183" s="11"/>
      <c r="IP183" s="11"/>
      <c r="IQ183" s="11"/>
      <c r="IR183" s="11"/>
      <c r="IS183" s="11"/>
      <c r="IT183" s="11"/>
      <c r="IU183" s="11"/>
      <c r="IV183" s="11"/>
      <c r="IW183" s="11"/>
    </row>
    <row r="184" customFormat="false" ht="15" hidden="false" customHeight="true" outlineLevel="0" collapsed="false">
      <c r="A184" s="53" t="n">
        <v>37073</v>
      </c>
      <c r="B184" s="54" t="n">
        <v>500000</v>
      </c>
      <c r="C184" s="55" t="n">
        <v>37049</v>
      </c>
      <c r="D184" s="62" t="n">
        <v>3.775</v>
      </c>
      <c r="E184" s="55" t="n">
        <v>37049</v>
      </c>
      <c r="F184" s="50" t="n">
        <v>3.825</v>
      </c>
      <c r="G184" s="56" t="n">
        <f aca="false">B184*(F184-D184)</f>
        <v>25000.0000000001</v>
      </c>
      <c r="H184" s="56" t="n">
        <f aca="false">H183+G184</f>
        <v>23725597.22</v>
      </c>
      <c r="I184" s="57"/>
      <c r="J184" s="58"/>
      <c r="K184" s="58"/>
      <c r="L184" s="58"/>
      <c r="M184" s="58"/>
      <c r="N184" s="58"/>
      <c r="O184" s="58"/>
      <c r="P184" s="57"/>
      <c r="Q184" s="58"/>
      <c r="R184" s="58"/>
      <c r="S184" s="60"/>
      <c r="T184" s="11"/>
      <c r="U184" s="43"/>
      <c r="V184" s="43"/>
      <c r="W184" s="43" t="n">
        <f aca="false">G184</f>
        <v>25000.0000000001</v>
      </c>
      <c r="X184" s="11"/>
      <c r="Y184" s="11"/>
      <c r="Z184" s="11"/>
      <c r="AA184" s="11"/>
      <c r="AB184" s="11"/>
      <c r="AC184" s="11"/>
      <c r="AD184" s="11"/>
      <c r="AE184" s="16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M184" s="11"/>
      <c r="FN184" s="11"/>
      <c r="FO184" s="11"/>
      <c r="FP184" s="11"/>
      <c r="FQ184" s="11"/>
      <c r="FR184" s="11"/>
      <c r="FS184" s="11"/>
      <c r="FT184" s="11"/>
      <c r="FU184" s="11"/>
      <c r="FV184" s="11"/>
      <c r="FW184" s="11"/>
      <c r="FX184" s="11"/>
      <c r="FY184" s="11"/>
      <c r="FZ184" s="11"/>
      <c r="GA184" s="11"/>
      <c r="GB184" s="11"/>
      <c r="GC184" s="11"/>
      <c r="GD184" s="11"/>
      <c r="GE184" s="11"/>
      <c r="GF184" s="11"/>
      <c r="GG184" s="11"/>
      <c r="GH184" s="11"/>
      <c r="GI184" s="11"/>
      <c r="GJ184" s="11"/>
      <c r="GK184" s="11"/>
      <c r="GL184" s="11"/>
      <c r="GM184" s="11"/>
      <c r="GN184" s="11"/>
      <c r="GO184" s="11"/>
      <c r="GP184" s="11"/>
      <c r="GQ184" s="11"/>
      <c r="GR184" s="11"/>
      <c r="GS184" s="11"/>
      <c r="GT184" s="11"/>
      <c r="GU184" s="11"/>
      <c r="GV184" s="11"/>
      <c r="GW184" s="11"/>
      <c r="GX184" s="11"/>
      <c r="GY184" s="11"/>
      <c r="GZ184" s="11"/>
      <c r="HA184" s="11"/>
      <c r="HB184" s="11"/>
      <c r="HC184" s="11"/>
      <c r="HD184" s="11"/>
      <c r="HE184" s="11"/>
      <c r="HF184" s="11"/>
      <c r="HG184" s="11"/>
      <c r="HH184" s="11"/>
      <c r="HI184" s="11"/>
      <c r="HJ184" s="11"/>
      <c r="HK184" s="11"/>
      <c r="HL184" s="11"/>
      <c r="HM184" s="11"/>
      <c r="HN184" s="11"/>
      <c r="HO184" s="11"/>
      <c r="HP184" s="11"/>
      <c r="HQ184" s="11"/>
      <c r="HR184" s="11"/>
      <c r="HS184" s="11"/>
      <c r="HT184" s="11"/>
      <c r="HU184" s="11"/>
      <c r="HV184" s="11"/>
      <c r="HW184" s="11"/>
      <c r="HX184" s="11"/>
      <c r="HY184" s="11"/>
      <c r="HZ184" s="11"/>
      <c r="IA184" s="11"/>
      <c r="IB184" s="11"/>
      <c r="IC184" s="11"/>
      <c r="ID184" s="11"/>
      <c r="IE184" s="11"/>
      <c r="IF184" s="11"/>
      <c r="IG184" s="11"/>
      <c r="IH184" s="11"/>
      <c r="II184" s="11"/>
      <c r="IJ184" s="11"/>
      <c r="IK184" s="11"/>
      <c r="IL184" s="11"/>
      <c r="IM184" s="11"/>
      <c r="IN184" s="11"/>
      <c r="IO184" s="11"/>
      <c r="IP184" s="11"/>
      <c r="IQ184" s="11"/>
      <c r="IR184" s="11"/>
      <c r="IS184" s="11"/>
      <c r="IT184" s="11"/>
      <c r="IU184" s="11"/>
      <c r="IV184" s="11"/>
      <c r="IW184" s="11"/>
    </row>
    <row r="185" customFormat="false" ht="15" hidden="false" customHeight="true" outlineLevel="0" collapsed="false">
      <c r="A185" s="53" t="n">
        <v>37073</v>
      </c>
      <c r="B185" s="54" t="n">
        <v>500000</v>
      </c>
      <c r="C185" s="55" t="n">
        <v>37050</v>
      </c>
      <c r="D185" s="62" t="n">
        <v>3.765</v>
      </c>
      <c r="E185" s="55" t="n">
        <v>37048</v>
      </c>
      <c r="F185" s="50" t="n">
        <v>3.825</v>
      </c>
      <c r="G185" s="56" t="n">
        <f aca="false">B185*(F185-D185)</f>
        <v>30000</v>
      </c>
      <c r="H185" s="56" t="n">
        <f aca="false">H184+G185</f>
        <v>23755597.22</v>
      </c>
      <c r="I185" s="57"/>
      <c r="J185" s="58"/>
      <c r="K185" s="58"/>
      <c r="L185" s="58"/>
      <c r="M185" s="58"/>
      <c r="N185" s="58"/>
      <c r="O185" s="58"/>
      <c r="P185" s="57"/>
      <c r="Q185" s="58"/>
      <c r="R185" s="58"/>
      <c r="S185" s="60"/>
      <c r="T185" s="11"/>
      <c r="U185" s="43"/>
      <c r="V185" s="43"/>
      <c r="W185" s="43" t="n">
        <f aca="false">G185</f>
        <v>30000</v>
      </c>
      <c r="X185" s="11"/>
      <c r="Y185" s="11"/>
      <c r="Z185" s="11"/>
      <c r="AA185" s="11"/>
      <c r="AB185" s="11"/>
      <c r="AC185" s="11"/>
      <c r="AD185" s="11"/>
      <c r="AE185" s="16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  <c r="GE185" s="11"/>
      <c r="GF185" s="11"/>
      <c r="GG185" s="11"/>
      <c r="GH185" s="11"/>
      <c r="GI185" s="11"/>
      <c r="GJ185" s="11"/>
      <c r="GK185" s="11"/>
      <c r="GL185" s="11"/>
      <c r="GM185" s="11"/>
      <c r="GN185" s="11"/>
      <c r="GO185" s="11"/>
      <c r="GP185" s="11"/>
      <c r="GQ185" s="11"/>
      <c r="GR185" s="11"/>
      <c r="GS185" s="11"/>
      <c r="GT185" s="11"/>
      <c r="GU185" s="11"/>
      <c r="GV185" s="11"/>
      <c r="GW185" s="11"/>
      <c r="GX185" s="11"/>
      <c r="GY185" s="11"/>
      <c r="GZ185" s="11"/>
      <c r="HA185" s="11"/>
      <c r="HB185" s="11"/>
      <c r="HC185" s="11"/>
      <c r="HD185" s="11"/>
      <c r="HE185" s="11"/>
      <c r="HF185" s="11"/>
      <c r="HG185" s="11"/>
      <c r="HH185" s="11"/>
      <c r="HI185" s="11"/>
      <c r="HJ185" s="11"/>
      <c r="HK185" s="11"/>
      <c r="HL185" s="11"/>
      <c r="HM185" s="11"/>
      <c r="HN185" s="11"/>
      <c r="HO185" s="11"/>
      <c r="HP185" s="11"/>
      <c r="HQ185" s="11"/>
      <c r="HR185" s="11"/>
      <c r="HS185" s="11"/>
      <c r="HT185" s="11"/>
      <c r="HU185" s="11"/>
      <c r="HV185" s="11"/>
      <c r="HW185" s="11"/>
      <c r="HX185" s="11"/>
      <c r="HY185" s="11"/>
      <c r="HZ185" s="11"/>
      <c r="IA185" s="11"/>
      <c r="IB185" s="11"/>
      <c r="IC185" s="11"/>
      <c r="ID185" s="11"/>
      <c r="IE185" s="11"/>
      <c r="IF185" s="11"/>
      <c r="IG185" s="11"/>
      <c r="IH185" s="11"/>
      <c r="II185" s="11"/>
      <c r="IJ185" s="11"/>
      <c r="IK185" s="11"/>
      <c r="IL185" s="11"/>
      <c r="IM185" s="11"/>
      <c r="IN185" s="11"/>
      <c r="IO185" s="11"/>
      <c r="IP185" s="11"/>
      <c r="IQ185" s="11"/>
      <c r="IR185" s="11"/>
      <c r="IS185" s="11"/>
      <c r="IT185" s="11"/>
      <c r="IU185" s="11"/>
      <c r="IV185" s="11"/>
      <c r="IW185" s="11"/>
    </row>
    <row r="186" customFormat="false" ht="15" hidden="false" customHeight="true" outlineLevel="0" collapsed="false">
      <c r="A186" s="53" t="n">
        <v>37073</v>
      </c>
      <c r="B186" s="54" t="n">
        <v>2000000</v>
      </c>
      <c r="C186" s="55" t="n">
        <v>37062</v>
      </c>
      <c r="D186" s="63" t="n">
        <v>3.75</v>
      </c>
      <c r="E186" s="55" t="n">
        <v>37056</v>
      </c>
      <c r="F186" s="50" t="n">
        <v>4.04</v>
      </c>
      <c r="G186" s="56" t="n">
        <f aca="false">B186*(F186-D186)</f>
        <v>580000</v>
      </c>
      <c r="H186" s="56" t="n">
        <f aca="false">H185+G186</f>
        <v>24335597.22</v>
      </c>
      <c r="I186" s="57"/>
      <c r="J186" s="58"/>
      <c r="K186" s="58"/>
      <c r="L186" s="58"/>
      <c r="M186" s="58"/>
      <c r="N186" s="58"/>
      <c r="O186" s="58"/>
      <c r="P186" s="57"/>
      <c r="Q186" s="58"/>
      <c r="R186" s="58"/>
      <c r="S186" s="60"/>
      <c r="T186" s="11"/>
      <c r="U186" s="43"/>
      <c r="V186" s="43"/>
      <c r="W186" s="43" t="n">
        <f aca="false">G186</f>
        <v>580000</v>
      </c>
      <c r="X186" s="11"/>
      <c r="Y186" s="11"/>
      <c r="Z186" s="11"/>
      <c r="AA186" s="11"/>
      <c r="AB186" s="11"/>
      <c r="AC186" s="11"/>
      <c r="AD186" s="11"/>
      <c r="AE186" s="16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  <c r="FG186" s="11"/>
      <c r="FH186" s="11"/>
      <c r="FI186" s="11"/>
      <c r="FJ186" s="11"/>
      <c r="FK186" s="11"/>
      <c r="FL186" s="11"/>
      <c r="FM186" s="11"/>
      <c r="FN186" s="11"/>
      <c r="FO186" s="11"/>
      <c r="FP186" s="11"/>
      <c r="FQ186" s="11"/>
      <c r="FR186" s="11"/>
      <c r="FS186" s="11"/>
      <c r="FT186" s="11"/>
      <c r="FU186" s="11"/>
      <c r="FV186" s="11"/>
      <c r="FW186" s="11"/>
      <c r="FX186" s="11"/>
      <c r="FY186" s="11"/>
      <c r="FZ186" s="11"/>
      <c r="GA186" s="11"/>
      <c r="GB186" s="11"/>
      <c r="GC186" s="11"/>
      <c r="GD186" s="11"/>
      <c r="GE186" s="11"/>
      <c r="GF186" s="11"/>
      <c r="GG186" s="11"/>
      <c r="GH186" s="11"/>
      <c r="GI186" s="11"/>
      <c r="GJ186" s="11"/>
      <c r="GK186" s="11"/>
      <c r="GL186" s="11"/>
      <c r="GM186" s="11"/>
      <c r="GN186" s="11"/>
      <c r="GO186" s="11"/>
      <c r="GP186" s="11"/>
      <c r="GQ186" s="11"/>
      <c r="GR186" s="11"/>
      <c r="GS186" s="11"/>
      <c r="GT186" s="11"/>
      <c r="GU186" s="11"/>
      <c r="GV186" s="11"/>
      <c r="GW186" s="11"/>
      <c r="GX186" s="11"/>
      <c r="GY186" s="11"/>
      <c r="GZ186" s="11"/>
      <c r="HA186" s="11"/>
      <c r="HB186" s="11"/>
      <c r="HC186" s="11"/>
      <c r="HD186" s="11"/>
      <c r="HE186" s="11"/>
      <c r="HF186" s="11"/>
      <c r="HG186" s="11"/>
      <c r="HH186" s="11"/>
      <c r="HI186" s="11"/>
      <c r="HJ186" s="11"/>
      <c r="HK186" s="11"/>
      <c r="HL186" s="11"/>
      <c r="HM186" s="11"/>
      <c r="HN186" s="11"/>
      <c r="HO186" s="11"/>
      <c r="HP186" s="11"/>
      <c r="HQ186" s="11"/>
      <c r="HR186" s="11"/>
      <c r="HS186" s="11"/>
      <c r="HT186" s="11"/>
      <c r="HU186" s="11"/>
      <c r="HV186" s="11"/>
      <c r="HW186" s="11"/>
      <c r="HX186" s="11"/>
      <c r="HY186" s="11"/>
      <c r="HZ186" s="11"/>
      <c r="IA186" s="11"/>
      <c r="IB186" s="11"/>
      <c r="IC186" s="11"/>
      <c r="ID186" s="11"/>
      <c r="IE186" s="11"/>
      <c r="IF186" s="11"/>
      <c r="IG186" s="11"/>
      <c r="IH186" s="11"/>
      <c r="II186" s="11"/>
      <c r="IJ186" s="11"/>
      <c r="IK186" s="11"/>
      <c r="IL186" s="11"/>
      <c r="IM186" s="11"/>
      <c r="IN186" s="11"/>
      <c r="IO186" s="11"/>
      <c r="IP186" s="11"/>
      <c r="IQ186" s="11"/>
      <c r="IR186" s="11"/>
      <c r="IS186" s="11"/>
      <c r="IT186" s="11"/>
      <c r="IU186" s="11"/>
      <c r="IV186" s="11"/>
      <c r="IW186" s="11"/>
    </row>
    <row r="187" customFormat="false" ht="15" hidden="false" customHeight="true" outlineLevel="0" collapsed="false">
      <c r="A187" s="53" t="n">
        <v>37073</v>
      </c>
      <c r="B187" s="54" t="n">
        <v>500000</v>
      </c>
      <c r="C187" s="55" t="n">
        <v>37062</v>
      </c>
      <c r="D187" s="63" t="n">
        <v>3.75</v>
      </c>
      <c r="E187" s="55" t="n">
        <v>37057</v>
      </c>
      <c r="F187" s="50" t="n">
        <v>3.98</v>
      </c>
      <c r="G187" s="56" t="n">
        <f aca="false">B187*(F187-D187)</f>
        <v>115000</v>
      </c>
      <c r="H187" s="56" t="n">
        <f aca="false">H186+G187</f>
        <v>24450597.22</v>
      </c>
      <c r="I187" s="57"/>
      <c r="J187" s="58"/>
      <c r="K187" s="58"/>
      <c r="L187" s="58"/>
      <c r="M187" s="58"/>
      <c r="N187" s="58"/>
      <c r="O187" s="58"/>
      <c r="P187" s="57"/>
      <c r="Q187" s="58"/>
      <c r="R187" s="58"/>
      <c r="S187" s="60"/>
      <c r="T187" s="11"/>
      <c r="U187" s="43"/>
      <c r="V187" s="43"/>
      <c r="W187" s="43" t="n">
        <f aca="false">G187</f>
        <v>115000</v>
      </c>
      <c r="X187" s="11"/>
      <c r="Y187" s="11"/>
      <c r="Z187" s="11"/>
      <c r="AA187" s="11"/>
      <c r="AB187" s="11"/>
      <c r="AC187" s="11"/>
      <c r="AD187" s="11"/>
      <c r="AE187" s="16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/>
      <c r="FQ187" s="11"/>
      <c r="FR187" s="11"/>
      <c r="FS187" s="11"/>
      <c r="FT187" s="11"/>
      <c r="FU187" s="11"/>
      <c r="FV187" s="11"/>
      <c r="FW187" s="11"/>
      <c r="FX187" s="11"/>
      <c r="FY187" s="11"/>
      <c r="FZ187" s="11"/>
      <c r="GA187" s="11"/>
      <c r="GB187" s="11"/>
      <c r="GC187" s="11"/>
      <c r="GD187" s="11"/>
      <c r="GE187" s="11"/>
      <c r="GF187" s="11"/>
      <c r="GG187" s="11"/>
      <c r="GH187" s="11"/>
      <c r="GI187" s="11"/>
      <c r="GJ187" s="11"/>
      <c r="GK187" s="11"/>
      <c r="GL187" s="11"/>
      <c r="GM187" s="11"/>
      <c r="GN187" s="11"/>
      <c r="GO187" s="11"/>
      <c r="GP187" s="11"/>
      <c r="GQ187" s="11"/>
      <c r="GR187" s="11"/>
      <c r="GS187" s="11"/>
      <c r="GT187" s="11"/>
      <c r="GU187" s="11"/>
      <c r="GV187" s="11"/>
      <c r="GW187" s="11"/>
      <c r="GX187" s="11"/>
      <c r="GY187" s="11"/>
      <c r="GZ187" s="11"/>
      <c r="HA187" s="11"/>
      <c r="HB187" s="11"/>
      <c r="HC187" s="11"/>
      <c r="HD187" s="11"/>
      <c r="HE187" s="11"/>
      <c r="HF187" s="11"/>
      <c r="HG187" s="11"/>
      <c r="HH187" s="11"/>
      <c r="HI187" s="11"/>
      <c r="HJ187" s="11"/>
      <c r="HK187" s="11"/>
      <c r="HL187" s="11"/>
      <c r="HM187" s="11"/>
      <c r="HN187" s="11"/>
      <c r="HO187" s="11"/>
      <c r="HP187" s="11"/>
      <c r="HQ187" s="11"/>
      <c r="HR187" s="11"/>
      <c r="HS187" s="11"/>
      <c r="HT187" s="11"/>
      <c r="HU187" s="11"/>
      <c r="HV187" s="11"/>
      <c r="HW187" s="11"/>
      <c r="HX187" s="11"/>
      <c r="HY187" s="11"/>
      <c r="HZ187" s="11"/>
      <c r="IA187" s="11"/>
      <c r="IB187" s="11"/>
      <c r="IC187" s="11"/>
      <c r="ID187" s="11"/>
      <c r="IE187" s="11"/>
      <c r="IF187" s="11"/>
      <c r="IG187" s="11"/>
      <c r="IH187" s="11"/>
      <c r="II187" s="11"/>
      <c r="IJ187" s="11"/>
      <c r="IK187" s="11"/>
      <c r="IL187" s="11"/>
      <c r="IM187" s="11"/>
      <c r="IN187" s="11"/>
      <c r="IO187" s="11"/>
      <c r="IP187" s="11"/>
      <c r="IQ187" s="11"/>
      <c r="IR187" s="11"/>
      <c r="IS187" s="11"/>
      <c r="IT187" s="11"/>
      <c r="IU187" s="11"/>
      <c r="IV187" s="11"/>
      <c r="IW187" s="11"/>
    </row>
    <row r="188" customFormat="false" ht="15" hidden="false" customHeight="true" outlineLevel="0" collapsed="false">
      <c r="A188" s="53" t="n">
        <v>37073</v>
      </c>
      <c r="B188" s="54" t="n">
        <v>500000</v>
      </c>
      <c r="C188" s="55" t="n">
        <v>37069</v>
      </c>
      <c r="D188" s="63" t="n">
        <v>3.39</v>
      </c>
      <c r="E188" s="55" t="n">
        <v>37067</v>
      </c>
      <c r="F188" s="50" t="n">
        <v>3.625</v>
      </c>
      <c r="G188" s="56" t="n">
        <f aca="false">B188*(F188-D188)</f>
        <v>117500</v>
      </c>
      <c r="H188" s="56" t="n">
        <f aca="false">H187+G188</f>
        <v>24568097.22</v>
      </c>
      <c r="I188" s="57"/>
      <c r="J188" s="58"/>
      <c r="K188" s="58"/>
      <c r="L188" s="58"/>
      <c r="M188" s="58"/>
      <c r="N188" s="58"/>
      <c r="O188" s="58"/>
      <c r="P188" s="57"/>
      <c r="Q188" s="58"/>
      <c r="R188" s="58"/>
      <c r="S188" s="60"/>
      <c r="T188" s="11"/>
      <c r="U188" s="43"/>
      <c r="V188" s="43"/>
      <c r="W188" s="43" t="n">
        <f aca="false">G188</f>
        <v>117500</v>
      </c>
      <c r="X188" s="11"/>
      <c r="Y188" s="11"/>
      <c r="Z188" s="11"/>
      <c r="AA188" s="11"/>
      <c r="AB188" s="11"/>
      <c r="AC188" s="11"/>
      <c r="AD188" s="11"/>
      <c r="AE188" s="16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  <c r="GD188" s="11"/>
      <c r="GE188" s="11"/>
      <c r="GF188" s="11"/>
      <c r="GG188" s="11"/>
      <c r="GH188" s="11"/>
      <c r="GI188" s="11"/>
      <c r="GJ188" s="11"/>
      <c r="GK188" s="11"/>
      <c r="GL188" s="11"/>
      <c r="GM188" s="11"/>
      <c r="GN188" s="11"/>
      <c r="GO188" s="11"/>
      <c r="GP188" s="11"/>
      <c r="GQ188" s="11"/>
      <c r="GR188" s="11"/>
      <c r="GS188" s="11"/>
      <c r="GT188" s="11"/>
      <c r="GU188" s="11"/>
      <c r="GV188" s="11"/>
      <c r="GW188" s="11"/>
      <c r="GX188" s="11"/>
      <c r="GY188" s="11"/>
      <c r="GZ188" s="11"/>
      <c r="HA188" s="11"/>
      <c r="HB188" s="11"/>
      <c r="HC188" s="11"/>
      <c r="HD188" s="11"/>
      <c r="HE188" s="11"/>
      <c r="HF188" s="11"/>
      <c r="HG188" s="11"/>
      <c r="HH188" s="11"/>
      <c r="HI188" s="11"/>
      <c r="HJ188" s="11"/>
      <c r="HK188" s="11"/>
      <c r="HL188" s="11"/>
      <c r="HM188" s="11"/>
      <c r="HN188" s="11"/>
      <c r="HO188" s="11"/>
      <c r="HP188" s="11"/>
      <c r="HQ188" s="11"/>
      <c r="HR188" s="11"/>
      <c r="HS188" s="11"/>
      <c r="HT188" s="11"/>
      <c r="HU188" s="11"/>
      <c r="HV188" s="11"/>
      <c r="HW188" s="11"/>
      <c r="HX188" s="11"/>
      <c r="HY188" s="11"/>
      <c r="HZ188" s="11"/>
      <c r="IA188" s="11"/>
      <c r="IB188" s="11"/>
      <c r="IC188" s="11"/>
      <c r="ID188" s="11"/>
      <c r="IE188" s="11"/>
      <c r="IF188" s="11"/>
      <c r="IG188" s="11"/>
      <c r="IH188" s="11"/>
      <c r="II188" s="11"/>
      <c r="IJ188" s="11"/>
      <c r="IK188" s="11"/>
      <c r="IL188" s="11"/>
      <c r="IM188" s="11"/>
      <c r="IN188" s="11"/>
      <c r="IO188" s="11"/>
      <c r="IP188" s="11"/>
      <c r="IQ188" s="11"/>
      <c r="IR188" s="11"/>
      <c r="IS188" s="11"/>
      <c r="IT188" s="11"/>
      <c r="IU188" s="11"/>
      <c r="IV188" s="11"/>
      <c r="IW188" s="11"/>
    </row>
    <row r="189" customFormat="false" ht="15" hidden="false" customHeight="true" outlineLevel="0" collapsed="false">
      <c r="A189" s="53" t="n">
        <v>37073</v>
      </c>
      <c r="B189" s="54" t="n">
        <v>1000000</v>
      </c>
      <c r="C189" s="55" t="n">
        <v>37069</v>
      </c>
      <c r="D189" s="63" t="n">
        <v>3.39</v>
      </c>
      <c r="E189" s="55" t="n">
        <v>37067</v>
      </c>
      <c r="F189" s="50" t="n">
        <v>3.61</v>
      </c>
      <c r="G189" s="56" t="n">
        <f aca="false">B189*(F189-D189)</f>
        <v>220000</v>
      </c>
      <c r="H189" s="56" t="n">
        <f aca="false">H188+G189</f>
        <v>24788097.22</v>
      </c>
      <c r="I189" s="57"/>
      <c r="J189" s="58"/>
      <c r="K189" s="58"/>
      <c r="L189" s="58"/>
      <c r="M189" s="58"/>
      <c r="N189" s="58"/>
      <c r="O189" s="58"/>
      <c r="P189" s="57"/>
      <c r="Q189" s="58"/>
      <c r="R189" s="58"/>
      <c r="S189" s="60"/>
      <c r="T189" s="11"/>
      <c r="U189" s="43"/>
      <c r="V189" s="43"/>
      <c r="W189" s="43" t="n">
        <f aca="false">G189</f>
        <v>220000</v>
      </c>
      <c r="X189" s="11"/>
      <c r="Y189" s="11"/>
      <c r="Z189" s="11"/>
      <c r="AA189" s="11"/>
      <c r="AB189" s="11"/>
      <c r="AC189" s="11"/>
      <c r="AD189" s="11"/>
      <c r="AE189" s="16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/>
      <c r="FQ189" s="11"/>
      <c r="FR189" s="11"/>
      <c r="FS189" s="11"/>
      <c r="FT189" s="11"/>
      <c r="FU189" s="11"/>
      <c r="FV189" s="11"/>
      <c r="FW189" s="11"/>
      <c r="FX189" s="11"/>
      <c r="FY189" s="11"/>
      <c r="FZ189" s="11"/>
      <c r="GA189" s="11"/>
      <c r="GB189" s="11"/>
      <c r="GC189" s="11"/>
      <c r="GD189" s="11"/>
      <c r="GE189" s="11"/>
      <c r="GF189" s="11"/>
      <c r="GG189" s="11"/>
      <c r="GH189" s="11"/>
      <c r="GI189" s="11"/>
      <c r="GJ189" s="11"/>
      <c r="GK189" s="11"/>
      <c r="GL189" s="11"/>
      <c r="GM189" s="11"/>
      <c r="GN189" s="11"/>
      <c r="GO189" s="11"/>
      <c r="GP189" s="11"/>
      <c r="GQ189" s="11"/>
      <c r="GR189" s="11"/>
      <c r="GS189" s="11"/>
      <c r="GT189" s="11"/>
      <c r="GU189" s="11"/>
      <c r="GV189" s="11"/>
      <c r="GW189" s="11"/>
      <c r="GX189" s="11"/>
      <c r="GY189" s="11"/>
      <c r="GZ189" s="11"/>
      <c r="HA189" s="11"/>
      <c r="HB189" s="11"/>
      <c r="HC189" s="11"/>
      <c r="HD189" s="11"/>
      <c r="HE189" s="11"/>
      <c r="HF189" s="11"/>
      <c r="HG189" s="11"/>
      <c r="HH189" s="11"/>
      <c r="HI189" s="11"/>
      <c r="HJ189" s="11"/>
      <c r="HK189" s="11"/>
      <c r="HL189" s="11"/>
      <c r="HM189" s="11"/>
      <c r="HN189" s="11"/>
      <c r="HO189" s="11"/>
      <c r="HP189" s="11"/>
      <c r="HQ189" s="11"/>
      <c r="HR189" s="11"/>
      <c r="HS189" s="11"/>
      <c r="HT189" s="11"/>
      <c r="HU189" s="11"/>
      <c r="HV189" s="11"/>
      <c r="HW189" s="11"/>
      <c r="HX189" s="11"/>
      <c r="HY189" s="11"/>
      <c r="HZ189" s="11"/>
      <c r="IA189" s="11"/>
      <c r="IB189" s="11"/>
      <c r="IC189" s="11"/>
      <c r="ID189" s="11"/>
      <c r="IE189" s="11"/>
      <c r="IF189" s="11"/>
      <c r="IG189" s="11"/>
      <c r="IH189" s="11"/>
      <c r="II189" s="11"/>
      <c r="IJ189" s="11"/>
      <c r="IK189" s="11"/>
      <c r="IL189" s="11"/>
      <c r="IM189" s="11"/>
      <c r="IN189" s="11"/>
      <c r="IO189" s="11"/>
      <c r="IP189" s="11"/>
      <c r="IQ189" s="11"/>
      <c r="IR189" s="11"/>
      <c r="IS189" s="11"/>
      <c r="IT189" s="11"/>
      <c r="IU189" s="11"/>
      <c r="IV189" s="11"/>
      <c r="IW189" s="11"/>
    </row>
    <row r="190" customFormat="false" ht="15" hidden="false" customHeight="true" outlineLevel="0" collapsed="false">
      <c r="A190" s="53" t="n">
        <v>37073</v>
      </c>
      <c r="B190" s="54" t="n">
        <v>500000</v>
      </c>
      <c r="C190" s="55" t="n">
        <v>37069</v>
      </c>
      <c r="D190" s="63" t="n">
        <v>3.39</v>
      </c>
      <c r="E190" s="55" t="n">
        <v>37067</v>
      </c>
      <c r="F190" s="50" t="n">
        <v>3.53</v>
      </c>
      <c r="G190" s="56" t="n">
        <f aca="false">B190*(F190-D190)</f>
        <v>69999.9999999998</v>
      </c>
      <c r="H190" s="56" t="n">
        <f aca="false">H189+G190</f>
        <v>24858097.22</v>
      </c>
      <c r="I190" s="57"/>
      <c r="J190" s="58"/>
      <c r="K190" s="58"/>
      <c r="L190" s="58"/>
      <c r="M190" s="58"/>
      <c r="N190" s="58"/>
      <c r="O190" s="58"/>
      <c r="P190" s="57"/>
      <c r="Q190" s="58"/>
      <c r="R190" s="58"/>
      <c r="S190" s="60"/>
      <c r="T190" s="11"/>
      <c r="U190" s="43"/>
      <c r="V190" s="43"/>
      <c r="W190" s="43" t="n">
        <f aca="false">G190</f>
        <v>69999.9999999998</v>
      </c>
      <c r="X190" s="11"/>
      <c r="Y190" s="11"/>
      <c r="Z190" s="11"/>
      <c r="AA190" s="11"/>
      <c r="AB190" s="11"/>
      <c r="AC190" s="11"/>
      <c r="AD190" s="11"/>
      <c r="AE190" s="16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  <c r="GE190" s="11"/>
      <c r="GF190" s="11"/>
      <c r="GG190" s="11"/>
      <c r="GH190" s="11"/>
      <c r="GI190" s="11"/>
      <c r="GJ190" s="11"/>
      <c r="GK190" s="11"/>
      <c r="GL190" s="11"/>
      <c r="GM190" s="11"/>
      <c r="GN190" s="11"/>
      <c r="GO190" s="11"/>
      <c r="GP190" s="11"/>
      <c r="GQ190" s="11"/>
      <c r="GR190" s="11"/>
      <c r="GS190" s="11"/>
      <c r="GT190" s="11"/>
      <c r="GU190" s="11"/>
      <c r="GV190" s="11"/>
      <c r="GW190" s="11"/>
      <c r="GX190" s="11"/>
      <c r="GY190" s="11"/>
      <c r="GZ190" s="11"/>
      <c r="HA190" s="11"/>
      <c r="HB190" s="11"/>
      <c r="HC190" s="11"/>
      <c r="HD190" s="11"/>
      <c r="HE190" s="11"/>
      <c r="HF190" s="11"/>
      <c r="HG190" s="11"/>
      <c r="HH190" s="11"/>
      <c r="HI190" s="11"/>
      <c r="HJ190" s="11"/>
      <c r="HK190" s="11"/>
      <c r="HL190" s="11"/>
      <c r="HM190" s="11"/>
      <c r="HN190" s="11"/>
      <c r="HO190" s="11"/>
      <c r="HP190" s="11"/>
      <c r="HQ190" s="11"/>
      <c r="HR190" s="11"/>
      <c r="HS190" s="11"/>
      <c r="HT190" s="11"/>
      <c r="HU190" s="11"/>
      <c r="HV190" s="11"/>
      <c r="HW190" s="11"/>
      <c r="HX190" s="11"/>
      <c r="HY190" s="11"/>
      <c r="HZ190" s="11"/>
      <c r="IA190" s="11"/>
      <c r="IB190" s="11"/>
      <c r="IC190" s="11"/>
      <c r="ID190" s="11"/>
      <c r="IE190" s="11"/>
      <c r="IF190" s="11"/>
      <c r="IG190" s="11"/>
      <c r="IH190" s="11"/>
      <c r="II190" s="11"/>
      <c r="IJ190" s="11"/>
      <c r="IK190" s="11"/>
      <c r="IL190" s="11"/>
      <c r="IM190" s="11"/>
      <c r="IN190" s="11"/>
      <c r="IO190" s="11"/>
      <c r="IP190" s="11"/>
      <c r="IQ190" s="11"/>
      <c r="IR190" s="11"/>
      <c r="IS190" s="11"/>
      <c r="IT190" s="11"/>
      <c r="IU190" s="11"/>
      <c r="IV190" s="11"/>
      <c r="IW190" s="11"/>
    </row>
    <row r="191" customFormat="false" ht="15" hidden="false" customHeight="true" outlineLevel="0" collapsed="false">
      <c r="A191" s="53" t="n">
        <v>37104</v>
      </c>
      <c r="B191" s="54" t="n">
        <v>1000000</v>
      </c>
      <c r="C191" s="55" t="n">
        <v>37083</v>
      </c>
      <c r="D191" s="63" t="n">
        <v>3.23</v>
      </c>
      <c r="E191" s="55" t="n">
        <v>37083</v>
      </c>
      <c r="F191" s="50" t="n">
        <v>3.295</v>
      </c>
      <c r="G191" s="56" t="n">
        <f aca="false">B191*(F191-D191)</f>
        <v>65000</v>
      </c>
      <c r="H191" s="56" t="n">
        <f aca="false">H190+G191</f>
        <v>24923097.22</v>
      </c>
      <c r="I191" s="57"/>
      <c r="J191" s="58"/>
      <c r="K191" s="58"/>
      <c r="L191" s="58"/>
      <c r="M191" s="58"/>
      <c r="N191" s="58"/>
      <c r="O191" s="58"/>
      <c r="P191" s="57"/>
      <c r="Q191" s="58"/>
      <c r="R191" s="58"/>
      <c r="S191" s="60"/>
      <c r="T191" s="11"/>
      <c r="U191" s="43"/>
      <c r="V191" s="43"/>
      <c r="W191" s="43"/>
      <c r="X191" s="43" t="n">
        <f aca="false">G191</f>
        <v>65000</v>
      </c>
      <c r="Y191" s="11"/>
      <c r="Z191" s="11"/>
      <c r="AA191" s="11"/>
      <c r="AB191" s="11"/>
      <c r="AC191" s="11"/>
      <c r="AD191" s="11"/>
      <c r="AE191" s="16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  <c r="GD191" s="11"/>
      <c r="GE191" s="11"/>
      <c r="GF191" s="11"/>
      <c r="GG191" s="11"/>
      <c r="GH191" s="11"/>
      <c r="GI191" s="11"/>
      <c r="GJ191" s="11"/>
      <c r="GK191" s="11"/>
      <c r="GL191" s="11"/>
      <c r="GM191" s="11"/>
      <c r="GN191" s="11"/>
      <c r="GO191" s="11"/>
      <c r="GP191" s="11"/>
      <c r="GQ191" s="11"/>
      <c r="GR191" s="11"/>
      <c r="GS191" s="11"/>
      <c r="GT191" s="11"/>
      <c r="GU191" s="11"/>
      <c r="GV191" s="11"/>
      <c r="GW191" s="11"/>
      <c r="GX191" s="11"/>
      <c r="GY191" s="11"/>
      <c r="GZ191" s="11"/>
      <c r="HA191" s="11"/>
      <c r="HB191" s="11"/>
      <c r="HC191" s="11"/>
      <c r="HD191" s="11"/>
      <c r="HE191" s="11"/>
      <c r="HF191" s="11"/>
      <c r="HG191" s="11"/>
      <c r="HH191" s="11"/>
      <c r="HI191" s="11"/>
      <c r="HJ191" s="11"/>
      <c r="HK191" s="11"/>
      <c r="HL191" s="11"/>
      <c r="HM191" s="11"/>
      <c r="HN191" s="11"/>
      <c r="HO191" s="11"/>
      <c r="HP191" s="11"/>
      <c r="HQ191" s="11"/>
      <c r="HR191" s="11"/>
      <c r="HS191" s="11"/>
      <c r="HT191" s="11"/>
      <c r="HU191" s="11"/>
      <c r="HV191" s="11"/>
      <c r="HW191" s="11"/>
      <c r="HX191" s="11"/>
      <c r="HY191" s="11"/>
      <c r="HZ191" s="11"/>
      <c r="IA191" s="11"/>
      <c r="IB191" s="11"/>
      <c r="IC191" s="11"/>
      <c r="ID191" s="11"/>
      <c r="IE191" s="11"/>
      <c r="IF191" s="11"/>
      <c r="IG191" s="11"/>
      <c r="IH191" s="11"/>
      <c r="II191" s="11"/>
      <c r="IJ191" s="11"/>
      <c r="IK191" s="11"/>
      <c r="IL191" s="11"/>
      <c r="IM191" s="11"/>
      <c r="IN191" s="11"/>
      <c r="IO191" s="11"/>
      <c r="IP191" s="11"/>
      <c r="IQ191" s="11"/>
      <c r="IR191" s="11"/>
      <c r="IS191" s="11"/>
      <c r="IT191" s="11"/>
      <c r="IU191" s="11"/>
      <c r="IV191" s="11"/>
      <c r="IW191" s="11"/>
    </row>
    <row r="192" customFormat="false" ht="15" hidden="false" customHeight="true" outlineLevel="0" collapsed="false">
      <c r="A192" s="53" t="n">
        <v>37104</v>
      </c>
      <c r="B192" s="54" t="n">
        <v>2500000</v>
      </c>
      <c r="C192" s="55" t="n">
        <v>36977</v>
      </c>
      <c r="D192" s="63" t="n">
        <v>3.07</v>
      </c>
      <c r="E192" s="55" t="n">
        <v>37095</v>
      </c>
      <c r="F192" s="50" t="n">
        <v>2.97</v>
      </c>
      <c r="G192" s="56" t="n">
        <f aca="false">B192*(F192-D192)</f>
        <v>-249999.999999999</v>
      </c>
      <c r="H192" s="56" t="n">
        <f aca="false">H191+G192</f>
        <v>24673097.22</v>
      </c>
      <c r="I192" s="57"/>
      <c r="J192" s="58"/>
      <c r="K192" s="58"/>
      <c r="L192" s="58"/>
      <c r="M192" s="58"/>
      <c r="N192" s="58"/>
      <c r="O192" s="58"/>
      <c r="P192" s="57"/>
      <c r="Q192" s="58"/>
      <c r="R192" s="58"/>
      <c r="S192" s="60"/>
      <c r="T192" s="11"/>
      <c r="U192" s="43"/>
      <c r="V192" s="43"/>
      <c r="W192" s="43"/>
      <c r="X192" s="43" t="n">
        <f aca="false">G192</f>
        <v>-249999.999999999</v>
      </c>
      <c r="Y192" s="11"/>
      <c r="Z192" s="11"/>
      <c r="AA192" s="11"/>
      <c r="AB192" s="11"/>
      <c r="AC192" s="11"/>
      <c r="AD192" s="11"/>
      <c r="AE192" s="16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  <c r="GD192" s="11"/>
      <c r="GE192" s="11"/>
      <c r="GF192" s="11"/>
      <c r="GG192" s="11"/>
      <c r="GH192" s="11"/>
      <c r="GI192" s="11"/>
      <c r="GJ192" s="11"/>
      <c r="GK192" s="11"/>
      <c r="GL192" s="11"/>
      <c r="GM192" s="11"/>
      <c r="GN192" s="11"/>
      <c r="GO192" s="11"/>
      <c r="GP192" s="11"/>
      <c r="GQ192" s="11"/>
      <c r="GR192" s="11"/>
      <c r="GS192" s="11"/>
      <c r="GT192" s="11"/>
      <c r="GU192" s="11"/>
      <c r="GV192" s="11"/>
      <c r="GW192" s="11"/>
      <c r="GX192" s="11"/>
      <c r="GY192" s="11"/>
      <c r="GZ192" s="11"/>
      <c r="HA192" s="11"/>
      <c r="HB192" s="11"/>
      <c r="HC192" s="11"/>
      <c r="HD192" s="11"/>
      <c r="HE192" s="11"/>
      <c r="HF192" s="11"/>
      <c r="HG192" s="11"/>
      <c r="HH192" s="11"/>
      <c r="HI192" s="11"/>
      <c r="HJ192" s="11"/>
      <c r="HK192" s="11"/>
      <c r="HL192" s="11"/>
      <c r="HM192" s="11"/>
      <c r="HN192" s="11"/>
      <c r="HO192" s="11"/>
      <c r="HP192" s="11"/>
      <c r="HQ192" s="11"/>
      <c r="HR192" s="11"/>
      <c r="HS192" s="11"/>
      <c r="HT192" s="11"/>
      <c r="HU192" s="11"/>
      <c r="HV192" s="11"/>
      <c r="HW192" s="11"/>
      <c r="HX192" s="11"/>
      <c r="HY192" s="11"/>
      <c r="HZ192" s="11"/>
      <c r="IA192" s="11"/>
      <c r="IB192" s="11"/>
      <c r="IC192" s="11"/>
      <c r="ID192" s="11"/>
      <c r="IE192" s="11"/>
      <c r="IF192" s="11"/>
      <c r="IG192" s="11"/>
      <c r="IH192" s="11"/>
      <c r="II192" s="11"/>
      <c r="IJ192" s="11"/>
      <c r="IK192" s="11"/>
      <c r="IL192" s="11"/>
      <c r="IM192" s="11"/>
      <c r="IN192" s="11"/>
      <c r="IO192" s="11"/>
      <c r="IP192" s="11"/>
      <c r="IQ192" s="11"/>
      <c r="IR192" s="11"/>
      <c r="IS192" s="11"/>
      <c r="IT192" s="11"/>
      <c r="IU192" s="11"/>
      <c r="IV192" s="11"/>
      <c r="IW192" s="11"/>
    </row>
    <row r="193" customFormat="false" ht="15" hidden="false" customHeight="true" outlineLevel="0" collapsed="false">
      <c r="A193" s="53" t="n">
        <v>37104</v>
      </c>
      <c r="B193" s="54" t="n">
        <v>1000000</v>
      </c>
      <c r="C193" s="55" t="n">
        <v>37097</v>
      </c>
      <c r="D193" s="63" t="n">
        <v>3.02</v>
      </c>
      <c r="E193" s="55" t="n">
        <v>37097</v>
      </c>
      <c r="F193" s="50" t="n">
        <v>3.22</v>
      </c>
      <c r="G193" s="56" t="n">
        <f aca="false">B193*(F193-D193)</f>
        <v>200000</v>
      </c>
      <c r="H193" s="56" t="n">
        <f aca="false">H192+G193</f>
        <v>24873097.22</v>
      </c>
      <c r="I193" s="57"/>
      <c r="J193" s="58"/>
      <c r="K193" s="58"/>
      <c r="L193" s="58"/>
      <c r="M193" s="58"/>
      <c r="N193" s="58"/>
      <c r="O193" s="58"/>
      <c r="P193" s="57"/>
      <c r="Q193" s="58"/>
      <c r="R193" s="58"/>
      <c r="S193" s="60"/>
      <c r="T193" s="11"/>
      <c r="U193" s="43"/>
      <c r="V193" s="43"/>
      <c r="W193" s="43"/>
      <c r="X193" s="43" t="n">
        <f aca="false">G193</f>
        <v>200000</v>
      </c>
      <c r="Y193" s="11"/>
      <c r="Z193" s="11"/>
      <c r="AA193" s="11"/>
      <c r="AB193" s="11"/>
      <c r="AC193" s="11"/>
      <c r="AD193" s="11"/>
      <c r="AE193" s="16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/>
      <c r="FQ193" s="11"/>
      <c r="FR193" s="11"/>
      <c r="FS193" s="11"/>
      <c r="FT193" s="11"/>
      <c r="FU193" s="11"/>
      <c r="FV193" s="11"/>
      <c r="FW193" s="11"/>
      <c r="FX193" s="11"/>
      <c r="FY193" s="11"/>
      <c r="FZ193" s="11"/>
      <c r="GA193" s="11"/>
      <c r="GB193" s="11"/>
      <c r="GC193" s="11"/>
      <c r="GD193" s="11"/>
      <c r="GE193" s="11"/>
      <c r="GF193" s="11"/>
      <c r="GG193" s="11"/>
      <c r="GH193" s="11"/>
      <c r="GI193" s="11"/>
      <c r="GJ193" s="11"/>
      <c r="GK193" s="11"/>
      <c r="GL193" s="11"/>
      <c r="GM193" s="11"/>
      <c r="GN193" s="11"/>
      <c r="GO193" s="11"/>
      <c r="GP193" s="11"/>
      <c r="GQ193" s="11"/>
      <c r="GR193" s="11"/>
      <c r="GS193" s="11"/>
      <c r="GT193" s="11"/>
      <c r="GU193" s="11"/>
      <c r="GV193" s="11"/>
      <c r="GW193" s="11"/>
      <c r="GX193" s="11"/>
      <c r="GY193" s="11"/>
      <c r="GZ193" s="11"/>
      <c r="HA193" s="11"/>
      <c r="HB193" s="11"/>
      <c r="HC193" s="11"/>
      <c r="HD193" s="11"/>
      <c r="HE193" s="11"/>
      <c r="HF193" s="11"/>
      <c r="HG193" s="11"/>
      <c r="HH193" s="11"/>
      <c r="HI193" s="11"/>
      <c r="HJ193" s="11"/>
      <c r="HK193" s="11"/>
      <c r="HL193" s="11"/>
      <c r="HM193" s="11"/>
      <c r="HN193" s="11"/>
      <c r="HO193" s="11"/>
      <c r="HP193" s="11"/>
      <c r="HQ193" s="11"/>
      <c r="HR193" s="11"/>
      <c r="HS193" s="11"/>
      <c r="HT193" s="11"/>
      <c r="HU193" s="11"/>
      <c r="HV193" s="11"/>
      <c r="HW193" s="11"/>
      <c r="HX193" s="11"/>
      <c r="HY193" s="11"/>
      <c r="HZ193" s="11"/>
      <c r="IA193" s="11"/>
      <c r="IB193" s="11"/>
      <c r="IC193" s="11"/>
      <c r="ID193" s="11"/>
      <c r="IE193" s="11"/>
      <c r="IF193" s="11"/>
      <c r="IG193" s="11"/>
      <c r="IH193" s="11"/>
      <c r="II193" s="11"/>
      <c r="IJ193" s="11"/>
      <c r="IK193" s="11"/>
      <c r="IL193" s="11"/>
      <c r="IM193" s="11"/>
      <c r="IN193" s="11"/>
      <c r="IO193" s="11"/>
      <c r="IP193" s="11"/>
      <c r="IQ193" s="11"/>
      <c r="IR193" s="11"/>
      <c r="IS193" s="11"/>
      <c r="IT193" s="11"/>
      <c r="IU193" s="11"/>
      <c r="IV193" s="11"/>
      <c r="IW193" s="11"/>
    </row>
    <row r="194" customFormat="false" ht="15" hidden="false" customHeight="true" outlineLevel="0" collapsed="false">
      <c r="A194" s="53" t="n">
        <v>37135</v>
      </c>
      <c r="B194" s="54" t="n">
        <v>2050000</v>
      </c>
      <c r="C194" s="55" t="n">
        <v>37109</v>
      </c>
      <c r="D194" s="63" t="n">
        <v>3.005</v>
      </c>
      <c r="E194" s="55" t="n">
        <v>37099</v>
      </c>
      <c r="F194" s="50" t="n">
        <v>3.16</v>
      </c>
      <c r="G194" s="56" t="n">
        <f aca="false">B194*(F194-D194)</f>
        <v>317750.000000001</v>
      </c>
      <c r="H194" s="56"/>
      <c r="I194" s="57"/>
      <c r="J194" s="58"/>
      <c r="K194" s="58"/>
      <c r="L194" s="58"/>
      <c r="M194" s="58"/>
      <c r="N194" s="58"/>
      <c r="O194" s="58"/>
      <c r="P194" s="57"/>
      <c r="Q194" s="58"/>
      <c r="R194" s="58"/>
      <c r="S194" s="60"/>
      <c r="T194" s="11"/>
      <c r="U194" s="43"/>
      <c r="V194" s="43"/>
      <c r="W194" s="43"/>
      <c r="X194" s="43"/>
      <c r="Y194" s="43" t="n">
        <f aca="false">G194</f>
        <v>317750.000000001</v>
      </c>
      <c r="Z194" s="11"/>
      <c r="AA194" s="11"/>
      <c r="AB194" s="11"/>
      <c r="AC194" s="11"/>
      <c r="AD194" s="11"/>
      <c r="AE194" s="16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N194" s="11"/>
      <c r="FO194" s="11"/>
      <c r="FP194" s="11"/>
      <c r="FQ194" s="11"/>
      <c r="FR194" s="11"/>
      <c r="FS194" s="11"/>
      <c r="FT194" s="11"/>
      <c r="FU194" s="11"/>
      <c r="FV194" s="11"/>
      <c r="FW194" s="11"/>
      <c r="FX194" s="11"/>
      <c r="FY194" s="11"/>
      <c r="FZ194" s="11"/>
      <c r="GA194" s="11"/>
      <c r="GB194" s="11"/>
      <c r="GC194" s="11"/>
      <c r="GD194" s="11"/>
      <c r="GE194" s="11"/>
      <c r="GF194" s="11"/>
      <c r="GG194" s="11"/>
      <c r="GH194" s="11"/>
      <c r="GI194" s="11"/>
      <c r="GJ194" s="11"/>
      <c r="GK194" s="11"/>
      <c r="GL194" s="11"/>
      <c r="GM194" s="11"/>
      <c r="GN194" s="11"/>
      <c r="GO194" s="11"/>
      <c r="GP194" s="11"/>
      <c r="GQ194" s="11"/>
      <c r="GR194" s="11"/>
      <c r="GS194" s="11"/>
      <c r="GT194" s="11"/>
      <c r="GU194" s="11"/>
      <c r="GV194" s="11"/>
      <c r="GW194" s="11"/>
      <c r="GX194" s="11"/>
      <c r="GY194" s="11"/>
      <c r="GZ194" s="11"/>
      <c r="HA194" s="11"/>
      <c r="HB194" s="11"/>
      <c r="HC194" s="11"/>
      <c r="HD194" s="11"/>
      <c r="HE194" s="11"/>
      <c r="HF194" s="11"/>
      <c r="HG194" s="11"/>
      <c r="HH194" s="11"/>
      <c r="HI194" s="11"/>
      <c r="HJ194" s="11"/>
      <c r="HK194" s="11"/>
      <c r="HL194" s="11"/>
      <c r="HM194" s="11"/>
      <c r="HN194" s="11"/>
      <c r="HO194" s="11"/>
      <c r="HP194" s="11"/>
      <c r="HQ194" s="11"/>
      <c r="HR194" s="11"/>
      <c r="HS194" s="11"/>
      <c r="HT194" s="11"/>
      <c r="HU194" s="11"/>
      <c r="HV194" s="11"/>
      <c r="HW194" s="11"/>
      <c r="HX194" s="11"/>
      <c r="HY194" s="11"/>
      <c r="HZ194" s="11"/>
      <c r="IA194" s="11"/>
      <c r="IB194" s="11"/>
      <c r="IC194" s="11"/>
      <c r="ID194" s="11"/>
      <c r="IE194" s="11"/>
      <c r="IF194" s="11"/>
      <c r="IG194" s="11"/>
      <c r="IH194" s="11"/>
      <c r="II194" s="11"/>
      <c r="IJ194" s="11"/>
      <c r="IK194" s="11"/>
      <c r="IL194" s="11"/>
      <c r="IM194" s="11"/>
      <c r="IN194" s="11"/>
      <c r="IO194" s="11"/>
      <c r="IP194" s="11"/>
      <c r="IQ194" s="11"/>
      <c r="IR194" s="11"/>
      <c r="IS194" s="11"/>
      <c r="IT194" s="11"/>
      <c r="IU194" s="11"/>
      <c r="IV194" s="11"/>
      <c r="IW194" s="11"/>
    </row>
    <row r="195" customFormat="false" ht="15" hidden="false" customHeight="true" outlineLevel="0" collapsed="false">
      <c r="A195" s="53" t="n">
        <v>37165</v>
      </c>
      <c r="B195" s="54" t="n">
        <v>155000</v>
      </c>
      <c r="C195" s="55" t="n">
        <v>37101</v>
      </c>
      <c r="D195" s="63" t="n">
        <v>3.25</v>
      </c>
      <c r="E195" s="55" t="n">
        <v>37109</v>
      </c>
      <c r="F195" s="63" t="n">
        <v>3.045</v>
      </c>
      <c r="G195" s="56" t="n">
        <f aca="false">B195*(F195-D195)</f>
        <v>-31775</v>
      </c>
      <c r="H195" s="56"/>
      <c r="I195" s="57"/>
      <c r="J195" s="58"/>
      <c r="K195" s="58"/>
      <c r="L195" s="58"/>
      <c r="M195" s="58"/>
      <c r="N195" s="58"/>
      <c r="O195" s="58"/>
      <c r="P195" s="57"/>
      <c r="Q195" s="58"/>
      <c r="R195" s="58"/>
      <c r="S195" s="60"/>
      <c r="T195" s="11"/>
      <c r="U195" s="43"/>
      <c r="V195" s="43"/>
      <c r="W195" s="43"/>
      <c r="X195" s="43"/>
      <c r="Y195" s="11"/>
      <c r="Z195" s="43" t="n">
        <f aca="false">G195</f>
        <v>-31775</v>
      </c>
      <c r="AA195" s="11"/>
      <c r="AB195" s="11"/>
      <c r="AC195" s="11"/>
      <c r="AD195" s="11"/>
      <c r="AE195" s="16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  <c r="FG195" s="11"/>
      <c r="FH195" s="11"/>
      <c r="FI195" s="11"/>
      <c r="FJ195" s="11"/>
      <c r="FK195" s="11"/>
      <c r="FL195" s="11"/>
      <c r="FM195" s="11"/>
      <c r="FN195" s="11"/>
      <c r="FO195" s="11"/>
      <c r="FP195" s="11"/>
      <c r="FQ195" s="11"/>
      <c r="FR195" s="11"/>
      <c r="FS195" s="11"/>
      <c r="FT195" s="11"/>
      <c r="FU195" s="11"/>
      <c r="FV195" s="11"/>
      <c r="FW195" s="11"/>
      <c r="FX195" s="11"/>
      <c r="FY195" s="11"/>
      <c r="FZ195" s="11"/>
      <c r="GA195" s="11"/>
      <c r="GB195" s="11"/>
      <c r="GC195" s="11"/>
      <c r="GD195" s="11"/>
      <c r="GE195" s="11"/>
      <c r="GF195" s="11"/>
      <c r="GG195" s="11"/>
      <c r="GH195" s="11"/>
      <c r="GI195" s="11"/>
      <c r="GJ195" s="11"/>
      <c r="GK195" s="11"/>
      <c r="GL195" s="11"/>
      <c r="GM195" s="11"/>
      <c r="GN195" s="11"/>
      <c r="GO195" s="11"/>
      <c r="GP195" s="11"/>
      <c r="GQ195" s="11"/>
      <c r="GR195" s="11"/>
      <c r="GS195" s="11"/>
      <c r="GT195" s="11"/>
      <c r="GU195" s="11"/>
      <c r="GV195" s="11"/>
      <c r="GW195" s="11"/>
      <c r="GX195" s="11"/>
      <c r="GY195" s="11"/>
      <c r="GZ195" s="11"/>
      <c r="HA195" s="11"/>
      <c r="HB195" s="11"/>
      <c r="HC195" s="11"/>
      <c r="HD195" s="11"/>
      <c r="HE195" s="11"/>
      <c r="HF195" s="11"/>
      <c r="HG195" s="11"/>
      <c r="HH195" s="11"/>
      <c r="HI195" s="11"/>
      <c r="HJ195" s="11"/>
      <c r="HK195" s="11"/>
      <c r="HL195" s="11"/>
      <c r="HM195" s="11"/>
      <c r="HN195" s="11"/>
      <c r="HO195" s="11"/>
      <c r="HP195" s="11"/>
      <c r="HQ195" s="11"/>
      <c r="HR195" s="11"/>
      <c r="HS195" s="11"/>
      <c r="HT195" s="11"/>
      <c r="HU195" s="11"/>
      <c r="HV195" s="11"/>
      <c r="HW195" s="11"/>
      <c r="HX195" s="11"/>
      <c r="HY195" s="11"/>
      <c r="HZ195" s="11"/>
      <c r="IA195" s="11"/>
      <c r="IB195" s="11"/>
      <c r="IC195" s="11"/>
      <c r="ID195" s="11"/>
      <c r="IE195" s="11"/>
      <c r="IF195" s="11"/>
      <c r="IG195" s="11"/>
      <c r="IH195" s="11"/>
      <c r="II195" s="11"/>
      <c r="IJ195" s="11"/>
      <c r="IK195" s="11"/>
      <c r="IL195" s="11"/>
      <c r="IM195" s="11"/>
      <c r="IN195" s="11"/>
      <c r="IO195" s="11"/>
      <c r="IP195" s="11"/>
      <c r="IQ195" s="11"/>
      <c r="IR195" s="11"/>
      <c r="IS195" s="11"/>
      <c r="IT195" s="11"/>
      <c r="IU195" s="11"/>
      <c r="IV195" s="11"/>
      <c r="IW195" s="11"/>
    </row>
    <row r="196" customFormat="false" ht="15" hidden="false" customHeight="true" outlineLevel="0" collapsed="false">
      <c r="A196" s="53" t="n">
        <v>37104</v>
      </c>
      <c r="B196" s="54" t="n">
        <v>80645</v>
      </c>
      <c r="C196" s="55" t="n">
        <v>37099</v>
      </c>
      <c r="D196" s="63" t="n">
        <v>3.18</v>
      </c>
      <c r="E196" s="55" t="n">
        <v>37104</v>
      </c>
      <c r="F196" s="63" t="n">
        <v>3.32</v>
      </c>
      <c r="G196" s="56" t="n">
        <f aca="false">B196*(F196-D196)</f>
        <v>11290.3</v>
      </c>
      <c r="H196" s="56"/>
      <c r="I196" s="57"/>
      <c r="J196" s="58"/>
      <c r="K196" s="58"/>
      <c r="L196" s="58"/>
      <c r="M196" s="58"/>
      <c r="N196" s="58"/>
      <c r="O196" s="58"/>
      <c r="P196" s="57"/>
      <c r="Q196" s="58"/>
      <c r="R196" s="58"/>
      <c r="S196" s="60"/>
      <c r="T196" s="11"/>
      <c r="U196" s="43"/>
      <c r="V196" s="43"/>
      <c r="W196" s="43"/>
      <c r="X196" s="43"/>
      <c r="Y196" s="43" t="n">
        <f aca="false">G196</f>
        <v>11290.3</v>
      </c>
      <c r="Z196" s="11"/>
      <c r="AA196" s="11"/>
      <c r="AB196" s="11"/>
      <c r="AC196" s="11"/>
      <c r="AD196" s="11"/>
      <c r="AE196" s="16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11"/>
      <c r="FC196" s="11"/>
      <c r="FD196" s="11"/>
      <c r="FE196" s="11"/>
      <c r="FF196" s="11"/>
      <c r="FG196" s="11"/>
      <c r="FH196" s="11"/>
      <c r="FI196" s="11"/>
      <c r="FJ196" s="11"/>
      <c r="FK196" s="11"/>
      <c r="FL196" s="11"/>
      <c r="FM196" s="11"/>
      <c r="FN196" s="11"/>
      <c r="FO196" s="11"/>
      <c r="FP196" s="11"/>
      <c r="FQ196" s="11"/>
      <c r="FR196" s="11"/>
      <c r="FS196" s="11"/>
      <c r="FT196" s="11"/>
      <c r="FU196" s="11"/>
      <c r="FV196" s="11"/>
      <c r="FW196" s="11"/>
      <c r="FX196" s="11"/>
      <c r="FY196" s="11"/>
      <c r="FZ196" s="11"/>
      <c r="GA196" s="11"/>
      <c r="GB196" s="11"/>
      <c r="GC196" s="11"/>
      <c r="GD196" s="11"/>
      <c r="GE196" s="11"/>
      <c r="GF196" s="11"/>
      <c r="GG196" s="11"/>
      <c r="GH196" s="11"/>
      <c r="GI196" s="11"/>
      <c r="GJ196" s="11"/>
      <c r="GK196" s="11"/>
      <c r="GL196" s="11"/>
      <c r="GM196" s="11"/>
      <c r="GN196" s="11"/>
      <c r="GO196" s="11"/>
      <c r="GP196" s="11"/>
      <c r="GQ196" s="11"/>
      <c r="GR196" s="11"/>
      <c r="GS196" s="11"/>
      <c r="GT196" s="11"/>
      <c r="GU196" s="11"/>
      <c r="GV196" s="11"/>
      <c r="GW196" s="11"/>
      <c r="GX196" s="11"/>
      <c r="GY196" s="11"/>
      <c r="GZ196" s="11"/>
      <c r="HA196" s="11"/>
      <c r="HB196" s="11"/>
      <c r="HC196" s="11"/>
      <c r="HD196" s="11"/>
      <c r="HE196" s="11"/>
      <c r="HF196" s="11"/>
      <c r="HG196" s="11"/>
      <c r="HH196" s="11"/>
      <c r="HI196" s="11"/>
      <c r="HJ196" s="11"/>
      <c r="HK196" s="11"/>
      <c r="HL196" s="11"/>
      <c r="HM196" s="11"/>
      <c r="HN196" s="11"/>
      <c r="HO196" s="11"/>
      <c r="HP196" s="11"/>
      <c r="HQ196" s="11"/>
      <c r="HR196" s="11"/>
      <c r="HS196" s="11"/>
      <c r="HT196" s="11"/>
      <c r="HU196" s="11"/>
      <c r="HV196" s="11"/>
      <c r="HW196" s="11"/>
      <c r="HX196" s="11"/>
      <c r="HY196" s="11"/>
      <c r="HZ196" s="11"/>
      <c r="IA196" s="11"/>
      <c r="IB196" s="11"/>
      <c r="IC196" s="11"/>
      <c r="ID196" s="11"/>
      <c r="IE196" s="11"/>
      <c r="IF196" s="11"/>
      <c r="IG196" s="11"/>
      <c r="IH196" s="11"/>
      <c r="II196" s="11"/>
      <c r="IJ196" s="11"/>
      <c r="IK196" s="11"/>
      <c r="IL196" s="11"/>
      <c r="IM196" s="11"/>
      <c r="IN196" s="11"/>
      <c r="IO196" s="11"/>
      <c r="IP196" s="11"/>
      <c r="IQ196" s="11"/>
      <c r="IR196" s="11"/>
      <c r="IS196" s="11"/>
      <c r="IT196" s="11"/>
      <c r="IU196" s="11"/>
      <c r="IV196" s="11"/>
      <c r="IW196" s="11"/>
    </row>
    <row r="197" customFormat="false" ht="15" hidden="false" customHeight="true" outlineLevel="0" collapsed="false">
      <c r="A197" s="53" t="n">
        <v>37104</v>
      </c>
      <c r="B197" s="54" t="n">
        <v>80645</v>
      </c>
      <c r="C197" s="55" t="n">
        <v>37099</v>
      </c>
      <c r="D197" s="63" t="n">
        <v>3.18</v>
      </c>
      <c r="E197" s="55" t="n">
        <v>37105</v>
      </c>
      <c r="F197" s="63" t="n">
        <v>3.26</v>
      </c>
      <c r="G197" s="56" t="n">
        <f aca="false">B197*(F197-D197)</f>
        <v>6451.59999999997</v>
      </c>
      <c r="H197" s="56"/>
      <c r="I197" s="57"/>
      <c r="J197" s="58"/>
      <c r="K197" s="58"/>
      <c r="L197" s="58"/>
      <c r="M197" s="58"/>
      <c r="N197" s="58"/>
      <c r="O197" s="58"/>
      <c r="P197" s="57"/>
      <c r="Q197" s="58"/>
      <c r="R197" s="58"/>
      <c r="S197" s="60"/>
      <c r="T197" s="11"/>
      <c r="U197" s="43"/>
      <c r="V197" s="43"/>
      <c r="W197" s="43"/>
      <c r="X197" s="43"/>
      <c r="Y197" s="43" t="n">
        <f aca="false">G197</f>
        <v>6451.59999999997</v>
      </c>
      <c r="Z197" s="11"/>
      <c r="AA197" s="11"/>
      <c r="AB197" s="11"/>
      <c r="AC197" s="11"/>
      <c r="AD197" s="11"/>
      <c r="AE197" s="16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  <c r="FD197" s="11"/>
      <c r="FE197" s="11"/>
      <c r="FF197" s="11"/>
      <c r="FG197" s="11"/>
      <c r="FH197" s="11"/>
      <c r="FI197" s="11"/>
      <c r="FJ197" s="11"/>
      <c r="FK197" s="11"/>
      <c r="FL197" s="11"/>
      <c r="FM197" s="11"/>
      <c r="FN197" s="11"/>
      <c r="FO197" s="11"/>
      <c r="FP197" s="11"/>
      <c r="FQ197" s="11"/>
      <c r="FR197" s="11"/>
      <c r="FS197" s="11"/>
      <c r="FT197" s="11"/>
      <c r="FU197" s="11"/>
      <c r="FV197" s="11"/>
      <c r="FW197" s="11"/>
      <c r="FX197" s="11"/>
      <c r="FY197" s="11"/>
      <c r="FZ197" s="11"/>
      <c r="GA197" s="11"/>
      <c r="GB197" s="11"/>
      <c r="GC197" s="11"/>
      <c r="GD197" s="11"/>
      <c r="GE197" s="11"/>
      <c r="GF197" s="11"/>
      <c r="GG197" s="11"/>
      <c r="GH197" s="11"/>
      <c r="GI197" s="11"/>
      <c r="GJ197" s="11"/>
      <c r="GK197" s="11"/>
      <c r="GL197" s="11"/>
      <c r="GM197" s="11"/>
      <c r="GN197" s="11"/>
      <c r="GO197" s="11"/>
      <c r="GP197" s="11"/>
      <c r="GQ197" s="11"/>
      <c r="GR197" s="11"/>
      <c r="GS197" s="11"/>
      <c r="GT197" s="11"/>
      <c r="GU197" s="11"/>
      <c r="GV197" s="11"/>
      <c r="GW197" s="11"/>
      <c r="GX197" s="11"/>
      <c r="GY197" s="11"/>
      <c r="GZ197" s="11"/>
      <c r="HA197" s="11"/>
      <c r="HB197" s="11"/>
      <c r="HC197" s="11"/>
      <c r="HD197" s="11"/>
      <c r="HE197" s="11"/>
      <c r="HF197" s="11"/>
      <c r="HG197" s="11"/>
      <c r="HH197" s="11"/>
      <c r="HI197" s="11"/>
      <c r="HJ197" s="11"/>
      <c r="HK197" s="11"/>
      <c r="HL197" s="11"/>
      <c r="HM197" s="11"/>
      <c r="HN197" s="11"/>
      <c r="HO197" s="11"/>
      <c r="HP197" s="11"/>
      <c r="HQ197" s="11"/>
      <c r="HR197" s="11"/>
      <c r="HS197" s="11"/>
      <c r="HT197" s="11"/>
      <c r="HU197" s="11"/>
      <c r="HV197" s="11"/>
      <c r="HW197" s="11"/>
      <c r="HX197" s="11"/>
      <c r="HY197" s="11"/>
      <c r="HZ197" s="11"/>
      <c r="IA197" s="11"/>
      <c r="IB197" s="11"/>
      <c r="IC197" s="11"/>
      <c r="ID197" s="11"/>
      <c r="IE197" s="11"/>
      <c r="IF197" s="11"/>
      <c r="IG197" s="11"/>
      <c r="IH197" s="11"/>
      <c r="II197" s="11"/>
      <c r="IJ197" s="11"/>
      <c r="IK197" s="11"/>
      <c r="IL197" s="11"/>
      <c r="IM197" s="11"/>
      <c r="IN197" s="11"/>
      <c r="IO197" s="11"/>
      <c r="IP197" s="11"/>
      <c r="IQ197" s="11"/>
      <c r="IR197" s="11"/>
      <c r="IS197" s="11"/>
      <c r="IT197" s="11"/>
      <c r="IU197" s="11"/>
      <c r="IV197" s="11"/>
      <c r="IW197" s="11"/>
    </row>
    <row r="198" customFormat="false" ht="15" hidden="false" customHeight="true" outlineLevel="0" collapsed="false">
      <c r="A198" s="53" t="n">
        <v>37135</v>
      </c>
      <c r="B198" s="54" t="n">
        <v>500000</v>
      </c>
      <c r="C198" s="55" t="n">
        <v>37104</v>
      </c>
      <c r="D198" s="63" t="n">
        <v>3.11</v>
      </c>
      <c r="E198" s="55" t="n">
        <v>37104</v>
      </c>
      <c r="F198" s="50" t="n">
        <v>3.31</v>
      </c>
      <c r="G198" s="56" t="n">
        <f aca="false">B198*(F198-D198)</f>
        <v>100000</v>
      </c>
      <c r="H198" s="56"/>
      <c r="I198" s="57"/>
      <c r="J198" s="58"/>
      <c r="K198" s="58"/>
      <c r="L198" s="58"/>
      <c r="M198" s="58"/>
      <c r="N198" s="58"/>
      <c r="O198" s="58"/>
      <c r="P198" s="57"/>
      <c r="Q198" s="58"/>
      <c r="R198" s="58"/>
      <c r="S198" s="60"/>
      <c r="T198" s="11"/>
      <c r="U198" s="43"/>
      <c r="V198" s="43"/>
      <c r="W198" s="43"/>
      <c r="X198" s="43"/>
      <c r="Y198" s="43" t="n">
        <f aca="false">G198</f>
        <v>100000</v>
      </c>
      <c r="Z198" s="11"/>
      <c r="AA198" s="11"/>
      <c r="AB198" s="11"/>
      <c r="AC198" s="11"/>
      <c r="AD198" s="11"/>
      <c r="AE198" s="16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  <c r="GE198" s="11"/>
      <c r="GF198" s="11"/>
      <c r="GG198" s="11"/>
      <c r="GH198" s="11"/>
      <c r="GI198" s="11"/>
      <c r="GJ198" s="11"/>
      <c r="GK198" s="11"/>
      <c r="GL198" s="11"/>
      <c r="GM198" s="11"/>
      <c r="GN198" s="11"/>
      <c r="GO198" s="11"/>
      <c r="GP198" s="11"/>
      <c r="GQ198" s="11"/>
      <c r="GR198" s="11"/>
      <c r="GS198" s="11"/>
      <c r="GT198" s="11"/>
      <c r="GU198" s="11"/>
      <c r="GV198" s="11"/>
      <c r="GW198" s="11"/>
      <c r="GX198" s="11"/>
      <c r="GY198" s="11"/>
      <c r="GZ198" s="11"/>
      <c r="HA198" s="11"/>
      <c r="HB198" s="11"/>
      <c r="HC198" s="11"/>
      <c r="HD198" s="11"/>
      <c r="HE198" s="11"/>
      <c r="HF198" s="11"/>
      <c r="HG198" s="11"/>
      <c r="HH198" s="11"/>
      <c r="HI198" s="11"/>
      <c r="HJ198" s="11"/>
      <c r="HK198" s="11"/>
      <c r="HL198" s="11"/>
      <c r="HM198" s="11"/>
      <c r="HN198" s="11"/>
      <c r="HO198" s="11"/>
      <c r="HP198" s="11"/>
      <c r="HQ198" s="11"/>
      <c r="HR198" s="11"/>
      <c r="HS198" s="11"/>
      <c r="HT198" s="11"/>
      <c r="HU198" s="11"/>
      <c r="HV198" s="11"/>
      <c r="HW198" s="11"/>
      <c r="HX198" s="11"/>
      <c r="HY198" s="11"/>
      <c r="HZ198" s="11"/>
      <c r="IA198" s="11"/>
      <c r="IB198" s="11"/>
      <c r="IC198" s="11"/>
      <c r="ID198" s="11"/>
      <c r="IE198" s="11"/>
      <c r="IF198" s="11"/>
      <c r="IG198" s="11"/>
      <c r="IH198" s="11"/>
      <c r="II198" s="11"/>
      <c r="IJ198" s="11"/>
      <c r="IK198" s="11"/>
      <c r="IL198" s="11"/>
      <c r="IM198" s="11"/>
      <c r="IN198" s="11"/>
      <c r="IO198" s="11"/>
      <c r="IP198" s="11"/>
      <c r="IQ198" s="11"/>
      <c r="IR198" s="11"/>
      <c r="IS198" s="11"/>
      <c r="IT198" s="11"/>
      <c r="IU198" s="11"/>
      <c r="IV198" s="11"/>
      <c r="IW198" s="11"/>
    </row>
    <row r="199" customFormat="false" ht="15" hidden="false" customHeight="true" outlineLevel="0" collapsed="false">
      <c r="A199" s="53" t="n">
        <v>37104</v>
      </c>
      <c r="B199" s="54" t="n">
        <v>80645</v>
      </c>
      <c r="C199" s="55" t="n">
        <v>37099</v>
      </c>
      <c r="D199" s="63" t="n">
        <v>3.18</v>
      </c>
      <c r="E199" s="55" t="n">
        <v>37106</v>
      </c>
      <c r="F199" s="63" t="n">
        <v>3.15</v>
      </c>
      <c r="G199" s="56" t="n">
        <f aca="false">B199*(F199-D199)</f>
        <v>-2419.35000000002</v>
      </c>
      <c r="H199" s="56"/>
      <c r="I199" s="57"/>
      <c r="J199" s="58"/>
      <c r="K199" s="58"/>
      <c r="L199" s="58"/>
      <c r="M199" s="58"/>
      <c r="N199" s="58"/>
      <c r="O199" s="58"/>
      <c r="P199" s="57"/>
      <c r="Q199" s="58"/>
      <c r="R199" s="58"/>
      <c r="S199" s="60"/>
      <c r="T199" s="11"/>
      <c r="U199" s="43"/>
      <c r="V199" s="43"/>
      <c r="W199" s="43"/>
      <c r="X199" s="43"/>
      <c r="Y199" s="43" t="n">
        <f aca="false">G199</f>
        <v>-2419.35000000002</v>
      </c>
      <c r="Z199" s="11"/>
      <c r="AA199" s="11"/>
      <c r="AB199" s="11"/>
      <c r="AC199" s="11"/>
      <c r="AD199" s="11"/>
      <c r="AE199" s="16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  <c r="FD199" s="11"/>
      <c r="FE199" s="11"/>
      <c r="FF199" s="11"/>
      <c r="FG199" s="11"/>
      <c r="FH199" s="11"/>
      <c r="FI199" s="11"/>
      <c r="FJ199" s="11"/>
      <c r="FK199" s="11"/>
      <c r="FL199" s="11"/>
      <c r="FM199" s="11"/>
      <c r="FN199" s="11"/>
      <c r="FO199" s="11"/>
      <c r="FP199" s="11"/>
      <c r="FQ199" s="11"/>
      <c r="FR199" s="11"/>
      <c r="FS199" s="11"/>
      <c r="FT199" s="11"/>
      <c r="FU199" s="11"/>
      <c r="FV199" s="11"/>
      <c r="FW199" s="11"/>
      <c r="FX199" s="11"/>
      <c r="FY199" s="11"/>
      <c r="FZ199" s="11"/>
      <c r="GA199" s="11"/>
      <c r="GB199" s="11"/>
      <c r="GC199" s="11"/>
      <c r="GD199" s="11"/>
      <c r="GE199" s="11"/>
      <c r="GF199" s="11"/>
      <c r="GG199" s="11"/>
      <c r="GH199" s="11"/>
      <c r="GI199" s="11"/>
      <c r="GJ199" s="11"/>
      <c r="GK199" s="11"/>
      <c r="GL199" s="11"/>
      <c r="GM199" s="11"/>
      <c r="GN199" s="11"/>
      <c r="GO199" s="11"/>
      <c r="GP199" s="11"/>
      <c r="GQ199" s="11"/>
      <c r="GR199" s="11"/>
      <c r="GS199" s="11"/>
      <c r="GT199" s="11"/>
      <c r="GU199" s="11"/>
      <c r="GV199" s="11"/>
      <c r="GW199" s="11"/>
      <c r="GX199" s="11"/>
      <c r="GY199" s="11"/>
      <c r="GZ199" s="11"/>
      <c r="HA199" s="11"/>
      <c r="HB199" s="11"/>
      <c r="HC199" s="11"/>
      <c r="HD199" s="11"/>
      <c r="HE199" s="11"/>
      <c r="HF199" s="11"/>
      <c r="HG199" s="11"/>
      <c r="HH199" s="11"/>
      <c r="HI199" s="11"/>
      <c r="HJ199" s="11"/>
      <c r="HK199" s="11"/>
      <c r="HL199" s="11"/>
      <c r="HM199" s="11"/>
      <c r="HN199" s="11"/>
      <c r="HO199" s="11"/>
      <c r="HP199" s="11"/>
      <c r="HQ199" s="11"/>
      <c r="HR199" s="11"/>
      <c r="HS199" s="11"/>
      <c r="HT199" s="11"/>
      <c r="HU199" s="11"/>
      <c r="HV199" s="11"/>
      <c r="HW199" s="11"/>
      <c r="HX199" s="11"/>
      <c r="HY199" s="11"/>
      <c r="HZ199" s="11"/>
      <c r="IA199" s="11"/>
      <c r="IB199" s="11"/>
      <c r="IC199" s="11"/>
      <c r="ID199" s="11"/>
      <c r="IE199" s="11"/>
      <c r="IF199" s="11"/>
      <c r="IG199" s="11"/>
      <c r="IH199" s="11"/>
      <c r="II199" s="11"/>
      <c r="IJ199" s="11"/>
      <c r="IK199" s="11"/>
      <c r="IL199" s="11"/>
      <c r="IM199" s="11"/>
      <c r="IN199" s="11"/>
      <c r="IO199" s="11"/>
      <c r="IP199" s="11"/>
      <c r="IQ199" s="11"/>
      <c r="IR199" s="11"/>
      <c r="IS199" s="11"/>
      <c r="IT199" s="11"/>
      <c r="IU199" s="11"/>
      <c r="IV199" s="11"/>
      <c r="IW199" s="11"/>
    </row>
    <row r="200" customFormat="false" ht="15" hidden="false" customHeight="true" outlineLevel="0" collapsed="false">
      <c r="A200" s="53" t="n">
        <v>37104</v>
      </c>
      <c r="B200" s="54" t="n">
        <f aca="false">80645*3</f>
        <v>241935</v>
      </c>
      <c r="C200" s="55" t="n">
        <v>37099</v>
      </c>
      <c r="D200" s="63" t="n">
        <v>3.18</v>
      </c>
      <c r="E200" s="55" t="s">
        <v>22</v>
      </c>
      <c r="F200" s="63" t="n">
        <v>3.055</v>
      </c>
      <c r="G200" s="56" t="n">
        <f aca="false">B200*(F200-D200)</f>
        <v>-30241.875</v>
      </c>
      <c r="H200" s="56"/>
      <c r="I200" s="57"/>
      <c r="J200" s="58"/>
      <c r="K200" s="58"/>
      <c r="L200" s="58"/>
      <c r="M200" s="58"/>
      <c r="N200" s="58"/>
      <c r="O200" s="58"/>
      <c r="P200" s="57"/>
      <c r="Q200" s="58"/>
      <c r="R200" s="58"/>
      <c r="S200" s="60"/>
      <c r="T200" s="11"/>
      <c r="U200" s="43"/>
      <c r="V200" s="43"/>
      <c r="W200" s="43"/>
      <c r="X200" s="43"/>
      <c r="Y200" s="43" t="n">
        <f aca="false">G200</f>
        <v>-30241.875</v>
      </c>
      <c r="Z200" s="11"/>
      <c r="AA200" s="11"/>
      <c r="AB200" s="11"/>
      <c r="AC200" s="11"/>
      <c r="AD200" s="11"/>
      <c r="AE200" s="16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  <c r="FY200" s="11"/>
      <c r="FZ200" s="11"/>
      <c r="GA200" s="11"/>
      <c r="GB200" s="11"/>
      <c r="GC200" s="11"/>
      <c r="GD200" s="11"/>
      <c r="GE200" s="11"/>
      <c r="GF200" s="11"/>
      <c r="GG200" s="11"/>
      <c r="GH200" s="11"/>
      <c r="GI200" s="11"/>
      <c r="GJ200" s="11"/>
      <c r="GK200" s="11"/>
      <c r="GL200" s="11"/>
      <c r="GM200" s="11"/>
      <c r="GN200" s="11"/>
      <c r="GO200" s="11"/>
      <c r="GP200" s="11"/>
      <c r="GQ200" s="11"/>
      <c r="GR200" s="11"/>
      <c r="GS200" s="11"/>
      <c r="GT200" s="11"/>
      <c r="GU200" s="11"/>
      <c r="GV200" s="11"/>
      <c r="GW200" s="11"/>
      <c r="GX200" s="11"/>
      <c r="GY200" s="11"/>
      <c r="GZ200" s="11"/>
      <c r="HA200" s="11"/>
      <c r="HB200" s="11"/>
      <c r="HC200" s="11"/>
      <c r="HD200" s="11"/>
      <c r="HE200" s="11"/>
      <c r="HF200" s="11"/>
      <c r="HG200" s="11"/>
      <c r="HH200" s="11"/>
      <c r="HI200" s="11"/>
      <c r="HJ200" s="11"/>
      <c r="HK200" s="11"/>
      <c r="HL200" s="11"/>
      <c r="HM200" s="11"/>
      <c r="HN200" s="11"/>
      <c r="HO200" s="11"/>
      <c r="HP200" s="11"/>
      <c r="HQ200" s="11"/>
      <c r="HR200" s="11"/>
      <c r="HS200" s="11"/>
      <c r="HT200" s="11"/>
      <c r="HU200" s="11"/>
      <c r="HV200" s="11"/>
      <c r="HW200" s="11"/>
      <c r="HX200" s="11"/>
      <c r="HY200" s="11"/>
      <c r="HZ200" s="11"/>
      <c r="IA200" s="11"/>
      <c r="IB200" s="11"/>
      <c r="IC200" s="11"/>
      <c r="ID200" s="11"/>
      <c r="IE200" s="11"/>
      <c r="IF200" s="11"/>
      <c r="IG200" s="11"/>
      <c r="IH200" s="11"/>
      <c r="II200" s="11"/>
      <c r="IJ200" s="11"/>
      <c r="IK200" s="11"/>
      <c r="IL200" s="11"/>
      <c r="IM200" s="11"/>
      <c r="IN200" s="11"/>
      <c r="IO200" s="11"/>
      <c r="IP200" s="11"/>
      <c r="IQ200" s="11"/>
      <c r="IR200" s="11"/>
      <c r="IS200" s="11"/>
      <c r="IT200" s="11"/>
      <c r="IU200" s="11"/>
      <c r="IV200" s="11"/>
      <c r="IW200" s="11"/>
    </row>
    <row r="201" customFormat="false" ht="15" hidden="false" customHeight="true" outlineLevel="0" collapsed="false">
      <c r="A201" s="53" t="n">
        <v>37135</v>
      </c>
      <c r="B201" s="54" t="n">
        <v>450000</v>
      </c>
      <c r="C201" s="55" t="n">
        <v>37106</v>
      </c>
      <c r="D201" s="63" t="n">
        <v>2.96</v>
      </c>
      <c r="E201" s="55" t="n">
        <v>37106</v>
      </c>
      <c r="F201" s="50" t="n">
        <v>3.03</v>
      </c>
      <c r="G201" s="56" t="n">
        <f aca="false">B201*(F201-D201)</f>
        <v>31499.9999999999</v>
      </c>
      <c r="H201" s="56"/>
      <c r="I201" s="57"/>
      <c r="J201" s="58"/>
      <c r="K201" s="58"/>
      <c r="L201" s="58"/>
      <c r="M201" s="58"/>
      <c r="N201" s="58"/>
      <c r="O201" s="58"/>
      <c r="P201" s="57"/>
      <c r="Q201" s="58"/>
      <c r="R201" s="58"/>
      <c r="S201" s="60"/>
      <c r="T201" s="11"/>
      <c r="U201" s="43"/>
      <c r="V201" s="43"/>
      <c r="W201" s="43"/>
      <c r="X201" s="43"/>
      <c r="Y201" s="43" t="n">
        <f aca="false">G201</f>
        <v>31499.9999999999</v>
      </c>
      <c r="Z201" s="11"/>
      <c r="AA201" s="11"/>
      <c r="AB201" s="11"/>
      <c r="AC201" s="11"/>
      <c r="AD201" s="11"/>
      <c r="AE201" s="16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  <c r="GE201" s="11"/>
      <c r="GF201" s="11"/>
      <c r="GG201" s="11"/>
      <c r="GH201" s="11"/>
      <c r="GI201" s="11"/>
      <c r="GJ201" s="11"/>
      <c r="GK201" s="11"/>
      <c r="GL201" s="11"/>
      <c r="GM201" s="11"/>
      <c r="GN201" s="11"/>
      <c r="GO201" s="11"/>
      <c r="GP201" s="11"/>
      <c r="GQ201" s="11"/>
      <c r="GR201" s="11"/>
      <c r="GS201" s="11"/>
      <c r="GT201" s="11"/>
      <c r="GU201" s="11"/>
      <c r="GV201" s="11"/>
      <c r="GW201" s="11"/>
      <c r="GX201" s="11"/>
      <c r="GY201" s="11"/>
      <c r="GZ201" s="11"/>
      <c r="HA201" s="11"/>
      <c r="HB201" s="11"/>
      <c r="HC201" s="11"/>
      <c r="HD201" s="11"/>
      <c r="HE201" s="11"/>
      <c r="HF201" s="11"/>
      <c r="HG201" s="11"/>
      <c r="HH201" s="11"/>
      <c r="HI201" s="11"/>
      <c r="HJ201" s="11"/>
      <c r="HK201" s="11"/>
      <c r="HL201" s="11"/>
      <c r="HM201" s="11"/>
      <c r="HN201" s="11"/>
      <c r="HO201" s="11"/>
      <c r="HP201" s="11"/>
      <c r="HQ201" s="11"/>
      <c r="HR201" s="11"/>
      <c r="HS201" s="11"/>
      <c r="HT201" s="11"/>
      <c r="HU201" s="11"/>
      <c r="HV201" s="11"/>
      <c r="HW201" s="11"/>
      <c r="HX201" s="11"/>
      <c r="HY201" s="11"/>
      <c r="HZ201" s="11"/>
      <c r="IA201" s="11"/>
      <c r="IB201" s="11"/>
      <c r="IC201" s="11"/>
      <c r="ID201" s="11"/>
      <c r="IE201" s="11"/>
      <c r="IF201" s="11"/>
      <c r="IG201" s="11"/>
      <c r="IH201" s="11"/>
      <c r="II201" s="11"/>
      <c r="IJ201" s="11"/>
      <c r="IK201" s="11"/>
      <c r="IL201" s="11"/>
      <c r="IM201" s="11"/>
      <c r="IN201" s="11"/>
      <c r="IO201" s="11"/>
      <c r="IP201" s="11"/>
      <c r="IQ201" s="11"/>
      <c r="IR201" s="11"/>
      <c r="IS201" s="11"/>
      <c r="IT201" s="11"/>
      <c r="IU201" s="11"/>
      <c r="IV201" s="11"/>
      <c r="IW201" s="11"/>
    </row>
    <row r="202" customFormat="false" ht="15" hidden="false" customHeight="true" outlineLevel="0" collapsed="false">
      <c r="A202" s="53" t="n">
        <v>37104</v>
      </c>
      <c r="B202" s="54" t="n">
        <v>80645</v>
      </c>
      <c r="C202" s="55" t="n">
        <v>37099</v>
      </c>
      <c r="D202" s="63" t="n">
        <v>3.18</v>
      </c>
      <c r="E202" s="55" t="n">
        <v>37110</v>
      </c>
      <c r="F202" s="50" t="n">
        <v>3.055</v>
      </c>
      <c r="G202" s="56" t="n">
        <f aca="false">B202*(F202-D202)</f>
        <v>-10080.625</v>
      </c>
      <c r="H202" s="56"/>
      <c r="I202" s="57"/>
      <c r="J202" s="58"/>
      <c r="K202" s="58"/>
      <c r="L202" s="58"/>
      <c r="M202" s="58"/>
      <c r="N202" s="58"/>
      <c r="O202" s="58"/>
      <c r="P202" s="57"/>
      <c r="Q202" s="58"/>
      <c r="R202" s="58"/>
      <c r="S202" s="60"/>
      <c r="T202" s="11"/>
      <c r="U202" s="43"/>
      <c r="V202" s="43"/>
      <c r="W202" s="43"/>
      <c r="X202" s="43"/>
      <c r="Y202" s="43" t="n">
        <f aca="false">G202</f>
        <v>-10080.625</v>
      </c>
      <c r="Z202" s="11"/>
      <c r="AA202" s="11"/>
      <c r="AB202" s="11"/>
      <c r="AC202" s="11"/>
      <c r="AD202" s="11"/>
      <c r="AE202" s="16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  <c r="FG202" s="11"/>
      <c r="FH202" s="11"/>
      <c r="FI202" s="11"/>
      <c r="FJ202" s="11"/>
      <c r="FK202" s="11"/>
      <c r="FL202" s="11"/>
      <c r="FM202" s="11"/>
      <c r="FN202" s="11"/>
      <c r="FO202" s="11"/>
      <c r="FP202" s="11"/>
      <c r="FQ202" s="11"/>
      <c r="FR202" s="11"/>
      <c r="FS202" s="11"/>
      <c r="FT202" s="11"/>
      <c r="FU202" s="11"/>
      <c r="FV202" s="11"/>
      <c r="FW202" s="11"/>
      <c r="FX202" s="11"/>
      <c r="FY202" s="11"/>
      <c r="FZ202" s="11"/>
      <c r="GA202" s="11"/>
      <c r="GB202" s="11"/>
      <c r="GC202" s="11"/>
      <c r="GD202" s="11"/>
      <c r="GE202" s="11"/>
      <c r="GF202" s="11"/>
      <c r="GG202" s="11"/>
      <c r="GH202" s="11"/>
      <c r="GI202" s="11"/>
      <c r="GJ202" s="11"/>
      <c r="GK202" s="11"/>
      <c r="GL202" s="11"/>
      <c r="GM202" s="11"/>
      <c r="GN202" s="11"/>
      <c r="GO202" s="11"/>
      <c r="GP202" s="11"/>
      <c r="GQ202" s="11"/>
      <c r="GR202" s="11"/>
      <c r="GS202" s="11"/>
      <c r="GT202" s="11"/>
      <c r="GU202" s="11"/>
      <c r="GV202" s="11"/>
      <c r="GW202" s="11"/>
      <c r="GX202" s="11"/>
      <c r="GY202" s="11"/>
      <c r="GZ202" s="11"/>
      <c r="HA202" s="11"/>
      <c r="HB202" s="11"/>
      <c r="HC202" s="11"/>
      <c r="HD202" s="11"/>
      <c r="HE202" s="11"/>
      <c r="HF202" s="11"/>
      <c r="HG202" s="11"/>
      <c r="HH202" s="11"/>
      <c r="HI202" s="11"/>
      <c r="HJ202" s="11"/>
      <c r="HK202" s="11"/>
      <c r="HL202" s="11"/>
      <c r="HM202" s="11"/>
      <c r="HN202" s="11"/>
      <c r="HO202" s="11"/>
      <c r="HP202" s="11"/>
      <c r="HQ202" s="11"/>
      <c r="HR202" s="11"/>
      <c r="HS202" s="11"/>
      <c r="HT202" s="11"/>
      <c r="HU202" s="11"/>
      <c r="HV202" s="11"/>
      <c r="HW202" s="11"/>
      <c r="HX202" s="11"/>
      <c r="HY202" s="11"/>
      <c r="HZ202" s="11"/>
      <c r="IA202" s="11"/>
      <c r="IB202" s="11"/>
      <c r="IC202" s="11"/>
      <c r="ID202" s="11"/>
      <c r="IE202" s="11"/>
      <c r="IF202" s="11"/>
      <c r="IG202" s="11"/>
      <c r="IH202" s="11"/>
      <c r="II202" s="11"/>
      <c r="IJ202" s="11"/>
      <c r="IK202" s="11"/>
      <c r="IL202" s="11"/>
      <c r="IM202" s="11"/>
      <c r="IN202" s="11"/>
      <c r="IO202" s="11"/>
      <c r="IP202" s="11"/>
      <c r="IQ202" s="11"/>
      <c r="IR202" s="11"/>
      <c r="IS202" s="11"/>
      <c r="IT202" s="11"/>
      <c r="IU202" s="11"/>
      <c r="IV202" s="11"/>
      <c r="IW202" s="11"/>
    </row>
    <row r="203" customFormat="false" ht="15" hidden="false" customHeight="true" outlineLevel="0" collapsed="false">
      <c r="A203" s="53" t="n">
        <v>37104</v>
      </c>
      <c r="B203" s="54" t="n">
        <v>1935184</v>
      </c>
      <c r="C203" s="55" t="n">
        <v>37099</v>
      </c>
      <c r="D203" s="63" t="n">
        <v>3.18</v>
      </c>
      <c r="E203" s="55" t="n">
        <v>37109</v>
      </c>
      <c r="F203" s="50" t="n">
        <v>3.01</v>
      </c>
      <c r="G203" s="56" t="n">
        <f aca="false">B203*(F203-D203)</f>
        <v>-328981.280000001</v>
      </c>
      <c r="H203" s="56"/>
      <c r="I203" s="57"/>
      <c r="J203" s="58"/>
      <c r="K203" s="58"/>
      <c r="L203" s="58"/>
      <c r="M203" s="58"/>
      <c r="N203" s="58"/>
      <c r="O203" s="58"/>
      <c r="P203" s="57"/>
      <c r="Q203" s="58"/>
      <c r="R203" s="58"/>
      <c r="S203" s="60"/>
      <c r="T203" s="11"/>
      <c r="U203" s="43"/>
      <c r="V203" s="43"/>
      <c r="W203" s="43"/>
      <c r="X203" s="43"/>
      <c r="Y203" s="43" t="n">
        <f aca="false">G203</f>
        <v>-328981.280000001</v>
      </c>
      <c r="Z203" s="11"/>
      <c r="AA203" s="11"/>
      <c r="AB203" s="11"/>
      <c r="AC203" s="11"/>
      <c r="AD203" s="11"/>
      <c r="AE203" s="16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/>
      <c r="GC203" s="11"/>
      <c r="GD203" s="11"/>
      <c r="GE203" s="11"/>
      <c r="GF203" s="11"/>
      <c r="GG203" s="11"/>
      <c r="GH203" s="11"/>
      <c r="GI203" s="11"/>
      <c r="GJ203" s="11"/>
      <c r="GK203" s="11"/>
      <c r="GL203" s="11"/>
      <c r="GM203" s="11"/>
      <c r="GN203" s="11"/>
      <c r="GO203" s="11"/>
      <c r="GP203" s="11"/>
      <c r="GQ203" s="11"/>
      <c r="GR203" s="11"/>
      <c r="GS203" s="11"/>
      <c r="GT203" s="11"/>
      <c r="GU203" s="11"/>
      <c r="GV203" s="11"/>
      <c r="GW203" s="11"/>
      <c r="GX203" s="11"/>
      <c r="GY203" s="11"/>
      <c r="GZ203" s="11"/>
      <c r="HA203" s="11"/>
      <c r="HB203" s="11"/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  <c r="HN203" s="11"/>
      <c r="HO203" s="11"/>
      <c r="HP203" s="11"/>
      <c r="HQ203" s="11"/>
      <c r="HR203" s="11"/>
      <c r="HS203" s="11"/>
      <c r="HT203" s="11"/>
      <c r="HU203" s="11"/>
      <c r="HV203" s="11"/>
      <c r="HW203" s="11"/>
      <c r="HX203" s="11"/>
      <c r="HY203" s="11"/>
      <c r="HZ203" s="11"/>
      <c r="IA203" s="11"/>
      <c r="IB203" s="11"/>
      <c r="IC203" s="11"/>
      <c r="ID203" s="11"/>
      <c r="IE203" s="11"/>
      <c r="IF203" s="11"/>
      <c r="IG203" s="11"/>
      <c r="IH203" s="11"/>
      <c r="II203" s="11"/>
      <c r="IJ203" s="11"/>
      <c r="IK203" s="11"/>
      <c r="IL203" s="11"/>
      <c r="IM203" s="11"/>
      <c r="IN203" s="11"/>
      <c r="IO203" s="11"/>
      <c r="IP203" s="11"/>
      <c r="IQ203" s="11"/>
      <c r="IR203" s="11"/>
      <c r="IS203" s="11"/>
      <c r="IT203" s="11"/>
      <c r="IU203" s="11"/>
      <c r="IV203" s="11"/>
      <c r="IW203" s="11"/>
    </row>
    <row r="204" customFormat="false" ht="15" hidden="false" customHeight="true" outlineLevel="0" collapsed="false">
      <c r="A204" s="53" t="n">
        <v>37135</v>
      </c>
      <c r="B204" s="54" t="n">
        <v>450000</v>
      </c>
      <c r="C204" s="55" t="n">
        <v>37109</v>
      </c>
      <c r="D204" s="63" t="n">
        <v>2.95</v>
      </c>
      <c r="E204" s="55" t="n">
        <v>37099</v>
      </c>
      <c r="F204" s="50" t="n">
        <v>3.16</v>
      </c>
      <c r="G204" s="56" t="n">
        <f aca="false">B204*(F204-D204)</f>
        <v>94500</v>
      </c>
      <c r="H204" s="56"/>
      <c r="I204" s="57"/>
      <c r="J204" s="58"/>
      <c r="K204" s="58"/>
      <c r="L204" s="58"/>
      <c r="M204" s="58"/>
      <c r="N204" s="58"/>
      <c r="O204" s="58"/>
      <c r="P204" s="57"/>
      <c r="Q204" s="58"/>
      <c r="R204" s="58"/>
      <c r="S204" s="60"/>
      <c r="T204" s="11"/>
      <c r="U204" s="43"/>
      <c r="V204" s="43"/>
      <c r="W204" s="43"/>
      <c r="X204" s="43"/>
      <c r="Y204" s="43" t="n">
        <f aca="false">G204</f>
        <v>94500</v>
      </c>
      <c r="Z204" s="11"/>
      <c r="AA204" s="11"/>
      <c r="AB204" s="11"/>
      <c r="AC204" s="11"/>
      <c r="AD204" s="11"/>
      <c r="AE204" s="16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M204" s="11"/>
      <c r="FN204" s="11"/>
      <c r="FO204" s="11"/>
      <c r="FP204" s="11"/>
      <c r="FQ204" s="11"/>
      <c r="FR204" s="11"/>
      <c r="FS204" s="11"/>
      <c r="FT204" s="11"/>
      <c r="FU204" s="11"/>
      <c r="FV204" s="11"/>
      <c r="FW204" s="11"/>
      <c r="FX204" s="11"/>
      <c r="FY204" s="11"/>
      <c r="FZ204" s="11"/>
      <c r="GA204" s="11"/>
      <c r="GB204" s="11"/>
      <c r="GC204" s="11"/>
      <c r="GD204" s="11"/>
      <c r="GE204" s="11"/>
      <c r="GF204" s="11"/>
      <c r="GG204" s="11"/>
      <c r="GH204" s="11"/>
      <c r="GI204" s="11"/>
      <c r="GJ204" s="11"/>
      <c r="GK204" s="11"/>
      <c r="GL204" s="11"/>
      <c r="GM204" s="11"/>
      <c r="GN204" s="11"/>
      <c r="GO204" s="11"/>
      <c r="GP204" s="11"/>
      <c r="GQ204" s="11"/>
      <c r="GR204" s="11"/>
      <c r="GS204" s="11"/>
      <c r="GT204" s="11"/>
      <c r="GU204" s="11"/>
      <c r="GV204" s="11"/>
      <c r="GW204" s="11"/>
      <c r="GX204" s="11"/>
      <c r="GY204" s="11"/>
      <c r="GZ204" s="11"/>
      <c r="HA204" s="11"/>
      <c r="HB204" s="11"/>
      <c r="HC204" s="11"/>
      <c r="HD204" s="11"/>
      <c r="HE204" s="11"/>
      <c r="HF204" s="11"/>
      <c r="HG204" s="11"/>
      <c r="HH204" s="11"/>
      <c r="HI204" s="11"/>
      <c r="HJ204" s="11"/>
      <c r="HK204" s="11"/>
      <c r="HL204" s="11"/>
      <c r="HM204" s="11"/>
      <c r="HN204" s="11"/>
      <c r="HO204" s="11"/>
      <c r="HP204" s="11"/>
      <c r="HQ204" s="11"/>
      <c r="HR204" s="11"/>
      <c r="HS204" s="11"/>
      <c r="HT204" s="11"/>
      <c r="HU204" s="11"/>
      <c r="HV204" s="11"/>
      <c r="HW204" s="11"/>
      <c r="HX204" s="11"/>
      <c r="HY204" s="11"/>
      <c r="HZ204" s="11"/>
      <c r="IA204" s="11"/>
      <c r="IB204" s="11"/>
      <c r="IC204" s="11"/>
      <c r="ID204" s="11"/>
      <c r="IE204" s="11"/>
      <c r="IF204" s="11"/>
      <c r="IG204" s="11"/>
      <c r="IH204" s="11"/>
      <c r="II204" s="11"/>
      <c r="IJ204" s="11"/>
      <c r="IK204" s="11"/>
      <c r="IL204" s="11"/>
      <c r="IM204" s="11"/>
      <c r="IN204" s="11"/>
      <c r="IO204" s="11"/>
      <c r="IP204" s="11"/>
      <c r="IQ204" s="11"/>
      <c r="IR204" s="11"/>
      <c r="IS204" s="11"/>
      <c r="IT204" s="11"/>
      <c r="IU204" s="11"/>
      <c r="IV204" s="11"/>
      <c r="IW204" s="11"/>
    </row>
    <row r="205" customFormat="false" ht="15" hidden="false" customHeight="true" outlineLevel="0" collapsed="false">
      <c r="A205" s="53" t="n">
        <v>37135</v>
      </c>
      <c r="B205" s="54" t="n">
        <v>2500000</v>
      </c>
      <c r="C205" s="55" t="n">
        <v>37132</v>
      </c>
      <c r="D205" s="63" t="n">
        <v>2.295</v>
      </c>
      <c r="E205" s="55" t="n">
        <v>37130</v>
      </c>
      <c r="F205" s="50" t="n">
        <v>2.6</v>
      </c>
      <c r="G205" s="56" t="n">
        <f aca="false">B205*(F205-D205)</f>
        <v>762500</v>
      </c>
      <c r="H205" s="56"/>
      <c r="I205" s="57"/>
      <c r="J205" s="58"/>
      <c r="K205" s="58"/>
      <c r="L205" s="58"/>
      <c r="M205" s="58"/>
      <c r="N205" s="58"/>
      <c r="O205" s="58"/>
      <c r="P205" s="57"/>
      <c r="Q205" s="58"/>
      <c r="R205" s="58"/>
      <c r="S205" s="60"/>
      <c r="T205" s="11"/>
      <c r="U205" s="43"/>
      <c r="V205" s="43"/>
      <c r="W205" s="43"/>
      <c r="X205" s="43"/>
      <c r="Y205" s="43" t="n">
        <f aca="false">G205</f>
        <v>762500</v>
      </c>
      <c r="Z205" s="11"/>
      <c r="AA205" s="11"/>
      <c r="AB205" s="11"/>
      <c r="AC205" s="11"/>
      <c r="AD205" s="11"/>
      <c r="AE205" s="16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M205" s="11"/>
      <c r="FN205" s="11"/>
      <c r="FO205" s="11"/>
      <c r="FP205" s="11"/>
      <c r="FQ205" s="11"/>
      <c r="FR205" s="11"/>
      <c r="FS205" s="11"/>
      <c r="FT205" s="11"/>
      <c r="FU205" s="11"/>
      <c r="FV205" s="11"/>
      <c r="FW205" s="11"/>
      <c r="FX205" s="11"/>
      <c r="FY205" s="11"/>
      <c r="FZ205" s="11"/>
      <c r="GA205" s="11"/>
      <c r="GB205" s="11"/>
      <c r="GC205" s="11"/>
      <c r="GD205" s="11"/>
      <c r="GE205" s="11"/>
      <c r="GF205" s="11"/>
      <c r="GG205" s="11"/>
      <c r="GH205" s="11"/>
      <c r="GI205" s="11"/>
      <c r="GJ205" s="11"/>
      <c r="GK205" s="11"/>
      <c r="GL205" s="11"/>
      <c r="GM205" s="11"/>
      <c r="GN205" s="11"/>
      <c r="GO205" s="11"/>
      <c r="GP205" s="11"/>
      <c r="GQ205" s="11"/>
      <c r="GR205" s="11"/>
      <c r="GS205" s="11"/>
      <c r="GT205" s="11"/>
      <c r="GU205" s="11"/>
      <c r="GV205" s="11"/>
      <c r="GW205" s="11"/>
      <c r="GX205" s="11"/>
      <c r="GY205" s="11"/>
      <c r="GZ205" s="11"/>
      <c r="HA205" s="11"/>
      <c r="HB205" s="11"/>
      <c r="HC205" s="11"/>
      <c r="HD205" s="11"/>
      <c r="HE205" s="11"/>
      <c r="HF205" s="11"/>
      <c r="HG205" s="11"/>
      <c r="HH205" s="11"/>
      <c r="HI205" s="11"/>
      <c r="HJ205" s="11"/>
      <c r="HK205" s="11"/>
      <c r="HL205" s="11"/>
      <c r="HM205" s="11"/>
      <c r="HN205" s="11"/>
      <c r="HO205" s="11"/>
      <c r="HP205" s="11"/>
      <c r="HQ205" s="11"/>
      <c r="HR205" s="11"/>
      <c r="HS205" s="11"/>
      <c r="HT205" s="11"/>
      <c r="HU205" s="11"/>
      <c r="HV205" s="11"/>
      <c r="HW205" s="11"/>
      <c r="HX205" s="11"/>
      <c r="HY205" s="11"/>
      <c r="HZ205" s="11"/>
      <c r="IA205" s="11"/>
      <c r="IB205" s="11"/>
      <c r="IC205" s="11"/>
      <c r="ID205" s="11"/>
      <c r="IE205" s="11"/>
      <c r="IF205" s="11"/>
      <c r="IG205" s="11"/>
      <c r="IH205" s="11"/>
      <c r="II205" s="11"/>
      <c r="IJ205" s="11"/>
      <c r="IK205" s="11"/>
      <c r="IL205" s="11"/>
      <c r="IM205" s="11"/>
      <c r="IN205" s="11"/>
      <c r="IO205" s="11"/>
      <c r="IP205" s="11"/>
      <c r="IQ205" s="11"/>
      <c r="IR205" s="11"/>
      <c r="IS205" s="11"/>
      <c r="IT205" s="11"/>
      <c r="IU205" s="11"/>
      <c r="IV205" s="11"/>
      <c r="IW205" s="11"/>
    </row>
    <row r="206" customFormat="false" ht="15" hidden="false" customHeight="true" outlineLevel="0" collapsed="false">
      <c r="A206" s="53" t="n">
        <v>37135</v>
      </c>
      <c r="B206" s="54" t="n">
        <v>750000</v>
      </c>
      <c r="C206" s="55" t="n">
        <v>37131</v>
      </c>
      <c r="D206" s="63" t="n">
        <v>2.43</v>
      </c>
      <c r="E206" s="55" t="n">
        <v>37131</v>
      </c>
      <c r="F206" s="50" t="n">
        <v>2.49</v>
      </c>
      <c r="G206" s="56" t="n">
        <f aca="false">B206*(F206-D206)</f>
        <v>45000</v>
      </c>
      <c r="H206" s="56"/>
      <c r="I206" s="57"/>
      <c r="J206" s="58"/>
      <c r="K206" s="58"/>
      <c r="L206" s="58"/>
      <c r="M206" s="58"/>
      <c r="N206" s="58"/>
      <c r="O206" s="58"/>
      <c r="P206" s="57"/>
      <c r="Q206" s="58"/>
      <c r="R206" s="58"/>
      <c r="S206" s="60"/>
      <c r="T206" s="11"/>
      <c r="U206" s="43"/>
      <c r="V206" s="43"/>
      <c r="W206" s="43"/>
      <c r="X206" s="43"/>
      <c r="Y206" s="43" t="n">
        <f aca="false">G206</f>
        <v>45000</v>
      </c>
      <c r="Z206" s="11"/>
      <c r="AA206" s="11"/>
      <c r="AB206" s="11"/>
      <c r="AC206" s="11"/>
      <c r="AD206" s="11"/>
      <c r="AE206" s="16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  <c r="FG206" s="11"/>
      <c r="FH206" s="11"/>
      <c r="FI206" s="11"/>
      <c r="FJ206" s="11"/>
      <c r="FK206" s="11"/>
      <c r="FL206" s="11"/>
      <c r="FM206" s="11"/>
      <c r="FN206" s="11"/>
      <c r="FO206" s="11"/>
      <c r="FP206" s="11"/>
      <c r="FQ206" s="11"/>
      <c r="FR206" s="11"/>
      <c r="FS206" s="11"/>
      <c r="FT206" s="11"/>
      <c r="FU206" s="11"/>
      <c r="FV206" s="11"/>
      <c r="FW206" s="11"/>
      <c r="FX206" s="11"/>
      <c r="FY206" s="11"/>
      <c r="FZ206" s="11"/>
      <c r="GA206" s="11"/>
      <c r="GB206" s="11"/>
      <c r="GC206" s="11"/>
      <c r="GD206" s="11"/>
      <c r="GE206" s="11"/>
      <c r="GF206" s="11"/>
      <c r="GG206" s="11"/>
      <c r="GH206" s="11"/>
      <c r="GI206" s="11"/>
      <c r="GJ206" s="11"/>
      <c r="GK206" s="11"/>
      <c r="GL206" s="11"/>
      <c r="GM206" s="11"/>
      <c r="GN206" s="11"/>
      <c r="GO206" s="11"/>
      <c r="GP206" s="11"/>
      <c r="GQ206" s="11"/>
      <c r="GR206" s="11"/>
      <c r="GS206" s="11"/>
      <c r="GT206" s="11"/>
      <c r="GU206" s="11"/>
      <c r="GV206" s="11"/>
      <c r="GW206" s="11"/>
      <c r="GX206" s="11"/>
      <c r="GY206" s="11"/>
      <c r="GZ206" s="11"/>
      <c r="HA206" s="11"/>
      <c r="HB206" s="11"/>
      <c r="HC206" s="11"/>
      <c r="HD206" s="11"/>
      <c r="HE206" s="11"/>
      <c r="HF206" s="11"/>
      <c r="HG206" s="11"/>
      <c r="HH206" s="11"/>
      <c r="HI206" s="11"/>
      <c r="HJ206" s="11"/>
      <c r="HK206" s="11"/>
      <c r="HL206" s="11"/>
      <c r="HM206" s="11"/>
      <c r="HN206" s="11"/>
      <c r="HO206" s="11"/>
      <c r="HP206" s="11"/>
      <c r="HQ206" s="11"/>
      <c r="HR206" s="11"/>
      <c r="HS206" s="11"/>
      <c r="HT206" s="11"/>
      <c r="HU206" s="11"/>
      <c r="HV206" s="11"/>
      <c r="HW206" s="11"/>
      <c r="HX206" s="11"/>
      <c r="HY206" s="11"/>
      <c r="HZ206" s="11"/>
      <c r="IA206" s="11"/>
      <c r="IB206" s="11"/>
      <c r="IC206" s="11"/>
      <c r="ID206" s="11"/>
      <c r="IE206" s="11"/>
      <c r="IF206" s="11"/>
      <c r="IG206" s="11"/>
      <c r="IH206" s="11"/>
      <c r="II206" s="11"/>
      <c r="IJ206" s="11"/>
      <c r="IK206" s="11"/>
      <c r="IL206" s="11"/>
      <c r="IM206" s="11"/>
      <c r="IN206" s="11"/>
      <c r="IO206" s="11"/>
      <c r="IP206" s="11"/>
      <c r="IQ206" s="11"/>
      <c r="IR206" s="11"/>
      <c r="IS206" s="11"/>
      <c r="IT206" s="11"/>
      <c r="IU206" s="11"/>
      <c r="IV206" s="11"/>
      <c r="IW206" s="11"/>
    </row>
    <row r="207" customFormat="false" ht="15" hidden="false" customHeight="true" outlineLevel="0" collapsed="false">
      <c r="A207" s="53" t="n">
        <v>37135</v>
      </c>
      <c r="B207" s="54" t="n">
        <v>1000000</v>
      </c>
      <c r="C207" s="55" t="n">
        <v>37132</v>
      </c>
      <c r="D207" s="63" t="n">
        <v>2.34</v>
      </c>
      <c r="E207" s="55" t="n">
        <v>37132</v>
      </c>
      <c r="F207" s="50" t="n">
        <v>2.4</v>
      </c>
      <c r="G207" s="56" t="n">
        <f aca="false">B207*(F207-D207)</f>
        <v>60000.0000000001</v>
      </c>
      <c r="H207" s="56"/>
      <c r="I207" s="57"/>
      <c r="J207" s="58"/>
      <c r="K207" s="58"/>
      <c r="L207" s="58"/>
      <c r="M207" s="58"/>
      <c r="N207" s="58"/>
      <c r="O207" s="58"/>
      <c r="P207" s="57"/>
      <c r="Q207" s="58"/>
      <c r="R207" s="58"/>
      <c r="S207" s="60"/>
      <c r="T207" s="11"/>
      <c r="U207" s="43"/>
      <c r="V207" s="43"/>
      <c r="W207" s="43"/>
      <c r="X207" s="43"/>
      <c r="Y207" s="43" t="n">
        <f aca="false">G207</f>
        <v>60000.0000000001</v>
      </c>
      <c r="Z207" s="11"/>
      <c r="AA207" s="11"/>
      <c r="AB207" s="11"/>
      <c r="AC207" s="11"/>
      <c r="AD207" s="11"/>
      <c r="AE207" s="16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  <c r="GD207" s="11"/>
      <c r="GE207" s="11"/>
      <c r="GF207" s="11"/>
      <c r="GG207" s="11"/>
      <c r="GH207" s="11"/>
      <c r="GI207" s="11"/>
      <c r="GJ207" s="11"/>
      <c r="GK207" s="11"/>
      <c r="GL207" s="11"/>
      <c r="GM207" s="11"/>
      <c r="GN207" s="11"/>
      <c r="GO207" s="11"/>
      <c r="GP207" s="11"/>
      <c r="GQ207" s="11"/>
      <c r="GR207" s="11"/>
      <c r="GS207" s="11"/>
      <c r="GT207" s="11"/>
      <c r="GU207" s="11"/>
      <c r="GV207" s="11"/>
      <c r="GW207" s="11"/>
      <c r="GX207" s="11"/>
      <c r="GY207" s="11"/>
      <c r="GZ207" s="11"/>
      <c r="HA207" s="11"/>
      <c r="HB207" s="11"/>
      <c r="HC207" s="11"/>
      <c r="HD207" s="11"/>
      <c r="HE207" s="11"/>
      <c r="HF207" s="11"/>
      <c r="HG207" s="11"/>
      <c r="HH207" s="11"/>
      <c r="HI207" s="11"/>
      <c r="HJ207" s="11"/>
      <c r="HK207" s="11"/>
      <c r="HL207" s="11"/>
      <c r="HM207" s="11"/>
      <c r="HN207" s="11"/>
      <c r="HO207" s="11"/>
      <c r="HP207" s="11"/>
      <c r="HQ207" s="11"/>
      <c r="HR207" s="11"/>
      <c r="HS207" s="11"/>
      <c r="HT207" s="11"/>
      <c r="HU207" s="11"/>
      <c r="HV207" s="11"/>
      <c r="HW207" s="11"/>
      <c r="HX207" s="11"/>
      <c r="HY207" s="11"/>
      <c r="HZ207" s="11"/>
      <c r="IA207" s="11"/>
      <c r="IB207" s="11"/>
      <c r="IC207" s="11"/>
      <c r="ID207" s="11"/>
      <c r="IE207" s="11"/>
      <c r="IF207" s="11"/>
      <c r="IG207" s="11"/>
      <c r="IH207" s="11"/>
      <c r="II207" s="11"/>
      <c r="IJ207" s="11"/>
      <c r="IK207" s="11"/>
      <c r="IL207" s="11"/>
      <c r="IM207" s="11"/>
      <c r="IN207" s="11"/>
      <c r="IO207" s="11"/>
      <c r="IP207" s="11"/>
      <c r="IQ207" s="11"/>
      <c r="IR207" s="11"/>
      <c r="IS207" s="11"/>
      <c r="IT207" s="11"/>
      <c r="IU207" s="11"/>
      <c r="IV207" s="11"/>
      <c r="IW207" s="11"/>
    </row>
    <row r="208" customFormat="false" ht="15" hidden="false" customHeight="true" outlineLevel="0" collapsed="false">
      <c r="A208" s="53" t="n">
        <v>37165</v>
      </c>
      <c r="B208" s="54" t="n">
        <v>500000</v>
      </c>
      <c r="C208" s="55" t="n">
        <v>37141</v>
      </c>
      <c r="D208" s="63" t="n">
        <v>2.41</v>
      </c>
      <c r="E208" s="55" t="n">
        <v>37141</v>
      </c>
      <c r="F208" s="50" t="n">
        <v>2.48</v>
      </c>
      <c r="G208" s="56" t="n">
        <f aca="false">B208*(F208-D208)</f>
        <v>34999.9999999999</v>
      </c>
      <c r="H208" s="56"/>
      <c r="I208" s="57"/>
      <c r="J208" s="58"/>
      <c r="K208" s="58"/>
      <c r="L208" s="58"/>
      <c r="M208" s="58"/>
      <c r="N208" s="58"/>
      <c r="O208" s="58"/>
      <c r="P208" s="57"/>
      <c r="Q208" s="58"/>
      <c r="R208" s="58"/>
      <c r="S208" s="60"/>
      <c r="T208" s="11"/>
      <c r="U208" s="43"/>
      <c r="V208" s="43"/>
      <c r="W208" s="43"/>
      <c r="X208" s="43"/>
      <c r="Y208" s="43"/>
      <c r="Z208" s="43" t="n">
        <f aca="false">G208</f>
        <v>34999.9999999999</v>
      </c>
      <c r="AA208" s="11"/>
      <c r="AB208" s="11"/>
      <c r="AC208" s="11"/>
      <c r="AD208" s="11"/>
      <c r="AE208" s="16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  <c r="FD208" s="11"/>
      <c r="FE208" s="11"/>
      <c r="FF208" s="11"/>
      <c r="FG208" s="11"/>
      <c r="FH208" s="11"/>
      <c r="FI208" s="11"/>
      <c r="FJ208" s="11"/>
      <c r="FK208" s="11"/>
      <c r="FL208" s="11"/>
      <c r="FM208" s="11"/>
      <c r="FN208" s="11"/>
      <c r="FO208" s="11"/>
      <c r="FP208" s="11"/>
      <c r="FQ208" s="11"/>
      <c r="FR208" s="11"/>
      <c r="FS208" s="11"/>
      <c r="FT208" s="11"/>
      <c r="FU208" s="11"/>
      <c r="FV208" s="11"/>
      <c r="FW208" s="11"/>
      <c r="FX208" s="11"/>
      <c r="FY208" s="11"/>
      <c r="FZ208" s="11"/>
      <c r="GA208" s="11"/>
      <c r="GB208" s="11"/>
      <c r="GC208" s="11"/>
      <c r="GD208" s="11"/>
      <c r="GE208" s="11"/>
      <c r="GF208" s="11"/>
      <c r="GG208" s="11"/>
      <c r="GH208" s="11"/>
      <c r="GI208" s="11"/>
      <c r="GJ208" s="11"/>
      <c r="GK208" s="11"/>
      <c r="GL208" s="11"/>
      <c r="GM208" s="11"/>
      <c r="GN208" s="11"/>
      <c r="GO208" s="11"/>
      <c r="GP208" s="11"/>
      <c r="GQ208" s="11"/>
      <c r="GR208" s="11"/>
      <c r="GS208" s="11"/>
      <c r="GT208" s="11"/>
      <c r="GU208" s="11"/>
      <c r="GV208" s="11"/>
      <c r="GW208" s="11"/>
      <c r="GX208" s="11"/>
      <c r="GY208" s="11"/>
      <c r="GZ208" s="11"/>
      <c r="HA208" s="11"/>
      <c r="HB208" s="11"/>
      <c r="HC208" s="11"/>
      <c r="HD208" s="11"/>
      <c r="HE208" s="11"/>
      <c r="HF208" s="11"/>
      <c r="HG208" s="11"/>
      <c r="HH208" s="11"/>
      <c r="HI208" s="11"/>
      <c r="HJ208" s="11"/>
      <c r="HK208" s="11"/>
      <c r="HL208" s="11"/>
      <c r="HM208" s="11"/>
      <c r="HN208" s="11"/>
      <c r="HO208" s="11"/>
      <c r="HP208" s="11"/>
      <c r="HQ208" s="11"/>
      <c r="HR208" s="11"/>
      <c r="HS208" s="11"/>
      <c r="HT208" s="11"/>
      <c r="HU208" s="11"/>
      <c r="HV208" s="11"/>
      <c r="HW208" s="11"/>
      <c r="HX208" s="11"/>
      <c r="HY208" s="11"/>
      <c r="HZ208" s="11"/>
      <c r="IA208" s="11"/>
      <c r="IB208" s="11"/>
      <c r="IC208" s="11"/>
      <c r="ID208" s="11"/>
      <c r="IE208" s="11"/>
      <c r="IF208" s="11"/>
      <c r="IG208" s="11"/>
      <c r="IH208" s="11"/>
      <c r="II208" s="11"/>
      <c r="IJ208" s="11"/>
      <c r="IK208" s="11"/>
      <c r="IL208" s="11"/>
      <c r="IM208" s="11"/>
      <c r="IN208" s="11"/>
      <c r="IO208" s="11"/>
      <c r="IP208" s="11"/>
      <c r="IQ208" s="11"/>
      <c r="IR208" s="11"/>
      <c r="IS208" s="11"/>
      <c r="IT208" s="11"/>
      <c r="IU208" s="11"/>
      <c r="IV208" s="11"/>
      <c r="IW208" s="11"/>
    </row>
    <row r="209" customFormat="false" ht="15" hidden="false" customHeight="true" outlineLevel="0" collapsed="false">
      <c r="A209" s="53" t="n">
        <v>37165</v>
      </c>
      <c r="B209" s="54" t="n">
        <v>1000000</v>
      </c>
      <c r="C209" s="55" t="n">
        <v>37151</v>
      </c>
      <c r="D209" s="63" t="n">
        <v>2.36</v>
      </c>
      <c r="E209" s="55" t="n">
        <v>37151</v>
      </c>
      <c r="F209" s="50" t="n">
        <v>2.43</v>
      </c>
      <c r="G209" s="56" t="n">
        <f aca="false">B209*(F209-D209)</f>
        <v>70000.0000000003</v>
      </c>
      <c r="H209" s="56"/>
      <c r="I209" s="57"/>
      <c r="J209" s="58"/>
      <c r="K209" s="58"/>
      <c r="L209" s="58"/>
      <c r="M209" s="58"/>
      <c r="N209" s="58"/>
      <c r="O209" s="58"/>
      <c r="P209" s="57"/>
      <c r="Q209" s="58"/>
      <c r="R209" s="58"/>
      <c r="S209" s="60"/>
      <c r="T209" s="11"/>
      <c r="U209" s="43"/>
      <c r="V209" s="43"/>
      <c r="W209" s="43"/>
      <c r="X209" s="43"/>
      <c r="Y209" s="43"/>
      <c r="Z209" s="43" t="n">
        <f aca="false">G209</f>
        <v>70000.0000000003</v>
      </c>
      <c r="AA209" s="11"/>
      <c r="AB209" s="11"/>
      <c r="AC209" s="11"/>
      <c r="AD209" s="11"/>
      <c r="AE209" s="16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  <c r="FY209" s="11"/>
      <c r="FZ209" s="11"/>
      <c r="GA209" s="11"/>
      <c r="GB209" s="11"/>
      <c r="GC209" s="11"/>
      <c r="GD209" s="11"/>
      <c r="GE209" s="11"/>
      <c r="GF209" s="11"/>
      <c r="GG209" s="11"/>
      <c r="GH209" s="11"/>
      <c r="GI209" s="11"/>
      <c r="GJ209" s="11"/>
      <c r="GK209" s="11"/>
      <c r="GL209" s="11"/>
      <c r="GM209" s="11"/>
      <c r="GN209" s="11"/>
      <c r="GO209" s="11"/>
      <c r="GP209" s="11"/>
      <c r="GQ209" s="11"/>
      <c r="GR209" s="11"/>
      <c r="GS209" s="11"/>
      <c r="GT209" s="11"/>
      <c r="GU209" s="11"/>
      <c r="GV209" s="11"/>
      <c r="GW209" s="11"/>
      <c r="GX209" s="11"/>
      <c r="GY209" s="11"/>
      <c r="GZ209" s="11"/>
      <c r="HA209" s="11"/>
      <c r="HB209" s="11"/>
      <c r="HC209" s="11"/>
      <c r="HD209" s="11"/>
      <c r="HE209" s="11"/>
      <c r="HF209" s="11"/>
      <c r="HG209" s="11"/>
      <c r="HH209" s="11"/>
      <c r="HI209" s="11"/>
      <c r="HJ209" s="11"/>
      <c r="HK209" s="11"/>
      <c r="HL209" s="11"/>
      <c r="HM209" s="11"/>
      <c r="HN209" s="11"/>
      <c r="HO209" s="11"/>
      <c r="HP209" s="11"/>
      <c r="HQ209" s="11"/>
      <c r="HR209" s="11"/>
      <c r="HS209" s="11"/>
      <c r="HT209" s="11"/>
      <c r="HU209" s="11"/>
      <c r="HV209" s="11"/>
      <c r="HW209" s="11"/>
      <c r="HX209" s="11"/>
      <c r="HY209" s="11"/>
      <c r="HZ209" s="11"/>
      <c r="IA209" s="11"/>
      <c r="IB209" s="11"/>
      <c r="IC209" s="11"/>
      <c r="ID209" s="11"/>
      <c r="IE209" s="11"/>
      <c r="IF209" s="11"/>
      <c r="IG209" s="11"/>
      <c r="IH209" s="11"/>
      <c r="II209" s="11"/>
      <c r="IJ209" s="11"/>
      <c r="IK209" s="11"/>
      <c r="IL209" s="11"/>
      <c r="IM209" s="11"/>
      <c r="IN209" s="11"/>
      <c r="IO209" s="11"/>
      <c r="IP209" s="11"/>
      <c r="IQ209" s="11"/>
      <c r="IR209" s="11"/>
      <c r="IS209" s="11"/>
      <c r="IT209" s="11"/>
      <c r="IU209" s="11"/>
      <c r="IV209" s="11"/>
      <c r="IW209" s="11"/>
    </row>
    <row r="210" customFormat="false" ht="15" hidden="false" customHeight="true" outlineLevel="0" collapsed="false">
      <c r="A210" s="53" t="n">
        <v>37165</v>
      </c>
      <c r="B210" s="54" t="n">
        <v>1000000</v>
      </c>
      <c r="C210" s="55" t="n">
        <v>37160</v>
      </c>
      <c r="D210" s="63" t="n">
        <v>1.85</v>
      </c>
      <c r="E210" s="55" t="n">
        <v>37153</v>
      </c>
      <c r="F210" s="50" t="n">
        <v>2.155</v>
      </c>
      <c r="G210" s="56" t="n">
        <f aca="false">B210*(F210-D210)</f>
        <v>305000</v>
      </c>
      <c r="H210" s="56"/>
      <c r="I210" s="57"/>
      <c r="J210" s="58"/>
      <c r="K210" s="58"/>
      <c r="L210" s="58"/>
      <c r="M210" s="58"/>
      <c r="N210" s="58"/>
      <c r="O210" s="58"/>
      <c r="P210" s="57"/>
      <c r="Q210" s="58"/>
      <c r="R210" s="58"/>
      <c r="S210" s="60"/>
      <c r="T210" s="11"/>
      <c r="U210" s="43"/>
      <c r="V210" s="43"/>
      <c r="W210" s="43"/>
      <c r="X210" s="43"/>
      <c r="Y210" s="43"/>
      <c r="Z210" s="43" t="n">
        <f aca="false">G210</f>
        <v>305000</v>
      </c>
      <c r="AA210" s="11"/>
      <c r="AB210" s="11"/>
      <c r="AC210" s="11"/>
      <c r="AD210" s="11"/>
      <c r="AE210" s="16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  <c r="FD210" s="11"/>
      <c r="FE210" s="11"/>
      <c r="FF210" s="11"/>
      <c r="FG210" s="11"/>
      <c r="FH210" s="11"/>
      <c r="FI210" s="11"/>
      <c r="FJ210" s="11"/>
      <c r="FK210" s="11"/>
      <c r="FL210" s="11"/>
      <c r="FM210" s="11"/>
      <c r="FN210" s="11"/>
      <c r="FO210" s="11"/>
      <c r="FP210" s="11"/>
      <c r="FQ210" s="11"/>
      <c r="FR210" s="11"/>
      <c r="FS210" s="11"/>
      <c r="FT210" s="11"/>
      <c r="FU210" s="11"/>
      <c r="FV210" s="11"/>
      <c r="FW210" s="11"/>
      <c r="FX210" s="11"/>
      <c r="FY210" s="11"/>
      <c r="FZ210" s="11"/>
      <c r="GA210" s="11"/>
      <c r="GB210" s="11"/>
      <c r="GC210" s="11"/>
      <c r="GD210" s="11"/>
      <c r="GE210" s="11"/>
      <c r="GF210" s="11"/>
      <c r="GG210" s="11"/>
      <c r="GH210" s="11"/>
      <c r="GI210" s="11"/>
      <c r="GJ210" s="11"/>
      <c r="GK210" s="11"/>
      <c r="GL210" s="11"/>
      <c r="GM210" s="11"/>
      <c r="GN210" s="11"/>
      <c r="GO210" s="11"/>
      <c r="GP210" s="11"/>
      <c r="GQ210" s="11"/>
      <c r="GR210" s="11"/>
      <c r="GS210" s="11"/>
      <c r="GT210" s="11"/>
      <c r="GU210" s="11"/>
      <c r="GV210" s="11"/>
      <c r="GW210" s="11"/>
      <c r="GX210" s="11"/>
      <c r="GY210" s="11"/>
      <c r="GZ210" s="11"/>
      <c r="HA210" s="11"/>
      <c r="HB210" s="11"/>
      <c r="HC210" s="11"/>
      <c r="HD210" s="11"/>
      <c r="HE210" s="11"/>
      <c r="HF210" s="11"/>
      <c r="HG210" s="11"/>
      <c r="HH210" s="11"/>
      <c r="HI210" s="11"/>
      <c r="HJ210" s="11"/>
      <c r="HK210" s="11"/>
      <c r="HL210" s="11"/>
      <c r="HM210" s="11"/>
      <c r="HN210" s="11"/>
      <c r="HO210" s="11"/>
      <c r="HP210" s="11"/>
      <c r="HQ210" s="11"/>
      <c r="HR210" s="11"/>
      <c r="HS210" s="11"/>
      <c r="HT210" s="11"/>
      <c r="HU210" s="11"/>
      <c r="HV210" s="11"/>
      <c r="HW210" s="11"/>
      <c r="HX210" s="11"/>
      <c r="HY210" s="11"/>
      <c r="HZ210" s="11"/>
      <c r="IA210" s="11"/>
      <c r="IB210" s="11"/>
      <c r="IC210" s="11"/>
      <c r="ID210" s="11"/>
      <c r="IE210" s="11"/>
      <c r="IF210" s="11"/>
      <c r="IG210" s="11"/>
      <c r="IH210" s="11"/>
      <c r="II210" s="11"/>
      <c r="IJ210" s="11"/>
      <c r="IK210" s="11"/>
      <c r="IL210" s="11"/>
      <c r="IM210" s="11"/>
      <c r="IN210" s="11"/>
      <c r="IO210" s="11"/>
      <c r="IP210" s="11"/>
      <c r="IQ210" s="11"/>
      <c r="IR210" s="11"/>
      <c r="IS210" s="11"/>
      <c r="IT210" s="11"/>
      <c r="IU210" s="11"/>
      <c r="IV210" s="11"/>
      <c r="IW210" s="11"/>
    </row>
    <row r="211" customFormat="false" ht="15" hidden="false" customHeight="true" outlineLevel="0" collapsed="false">
      <c r="A211" s="53" t="n">
        <v>37165</v>
      </c>
      <c r="B211" s="54" t="n">
        <v>1000000</v>
      </c>
      <c r="C211" s="55" t="n">
        <v>37160</v>
      </c>
      <c r="D211" s="63" t="n">
        <v>1.86</v>
      </c>
      <c r="E211" s="55" t="n">
        <v>37153</v>
      </c>
      <c r="F211" s="50" t="n">
        <v>2.03</v>
      </c>
      <c r="G211" s="56" t="n">
        <f aca="false">B211*(F211-D211)</f>
        <v>170000</v>
      </c>
      <c r="H211" s="56"/>
      <c r="I211" s="57"/>
      <c r="J211" s="58"/>
      <c r="K211" s="58"/>
      <c r="L211" s="58"/>
      <c r="M211" s="58"/>
      <c r="N211" s="58"/>
      <c r="O211" s="58"/>
      <c r="P211" s="57"/>
      <c r="Q211" s="58"/>
      <c r="R211" s="58"/>
      <c r="S211" s="60"/>
      <c r="T211" s="11"/>
      <c r="U211" s="43"/>
      <c r="V211" s="43"/>
      <c r="W211" s="43"/>
      <c r="X211" s="43"/>
      <c r="Y211" s="43"/>
      <c r="Z211" s="43" t="n">
        <f aca="false">G211</f>
        <v>170000</v>
      </c>
      <c r="AA211" s="11"/>
      <c r="AB211" s="11"/>
      <c r="AC211" s="11"/>
      <c r="AD211" s="11"/>
      <c r="AE211" s="16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  <c r="FD211" s="11"/>
      <c r="FE211" s="11"/>
      <c r="FF211" s="11"/>
      <c r="FG211" s="11"/>
      <c r="FH211" s="11"/>
      <c r="FI211" s="11"/>
      <c r="FJ211" s="11"/>
      <c r="FK211" s="11"/>
      <c r="FL211" s="11"/>
      <c r="FM211" s="11"/>
      <c r="FN211" s="11"/>
      <c r="FO211" s="11"/>
      <c r="FP211" s="11"/>
      <c r="FQ211" s="11"/>
      <c r="FR211" s="11"/>
      <c r="FS211" s="11"/>
      <c r="FT211" s="11"/>
      <c r="FU211" s="11"/>
      <c r="FV211" s="11"/>
      <c r="FW211" s="11"/>
      <c r="FX211" s="11"/>
      <c r="FY211" s="11"/>
      <c r="FZ211" s="11"/>
      <c r="GA211" s="11"/>
      <c r="GB211" s="11"/>
      <c r="GC211" s="11"/>
      <c r="GD211" s="11"/>
      <c r="GE211" s="11"/>
      <c r="GF211" s="11"/>
      <c r="GG211" s="11"/>
      <c r="GH211" s="11"/>
      <c r="GI211" s="11"/>
      <c r="GJ211" s="11"/>
      <c r="GK211" s="11"/>
      <c r="GL211" s="11"/>
      <c r="GM211" s="11"/>
      <c r="GN211" s="11"/>
      <c r="GO211" s="11"/>
      <c r="GP211" s="11"/>
      <c r="GQ211" s="11"/>
      <c r="GR211" s="11"/>
      <c r="GS211" s="11"/>
      <c r="GT211" s="11"/>
      <c r="GU211" s="11"/>
      <c r="GV211" s="11"/>
      <c r="GW211" s="11"/>
      <c r="GX211" s="11"/>
      <c r="GY211" s="11"/>
      <c r="GZ211" s="11"/>
      <c r="HA211" s="11"/>
      <c r="HB211" s="11"/>
      <c r="HC211" s="11"/>
      <c r="HD211" s="11"/>
      <c r="HE211" s="11"/>
      <c r="HF211" s="11"/>
      <c r="HG211" s="11"/>
      <c r="HH211" s="11"/>
      <c r="HI211" s="11"/>
      <c r="HJ211" s="11"/>
      <c r="HK211" s="11"/>
      <c r="HL211" s="11"/>
      <c r="HM211" s="11"/>
      <c r="HN211" s="11"/>
      <c r="HO211" s="11"/>
      <c r="HP211" s="11"/>
      <c r="HQ211" s="11"/>
      <c r="HR211" s="11"/>
      <c r="HS211" s="11"/>
      <c r="HT211" s="11"/>
      <c r="HU211" s="11"/>
      <c r="HV211" s="11"/>
      <c r="HW211" s="11"/>
      <c r="HX211" s="11"/>
      <c r="HY211" s="11"/>
      <c r="HZ211" s="11"/>
      <c r="IA211" s="11"/>
      <c r="IB211" s="11"/>
      <c r="IC211" s="11"/>
      <c r="ID211" s="11"/>
      <c r="IE211" s="11"/>
      <c r="IF211" s="11"/>
      <c r="IG211" s="11"/>
      <c r="IH211" s="11"/>
      <c r="II211" s="11"/>
      <c r="IJ211" s="11"/>
      <c r="IK211" s="11"/>
      <c r="IL211" s="11"/>
      <c r="IM211" s="11"/>
      <c r="IN211" s="11"/>
      <c r="IO211" s="11"/>
      <c r="IP211" s="11"/>
      <c r="IQ211" s="11"/>
      <c r="IR211" s="11"/>
      <c r="IS211" s="11"/>
      <c r="IT211" s="11"/>
      <c r="IU211" s="11"/>
      <c r="IV211" s="11"/>
      <c r="IW211" s="11"/>
    </row>
    <row r="212" customFormat="false" ht="15" hidden="false" customHeight="true" outlineLevel="0" collapsed="false">
      <c r="A212" s="53" t="n">
        <v>37165</v>
      </c>
      <c r="B212" s="54" t="n">
        <v>500000</v>
      </c>
      <c r="C212" s="55" t="n">
        <v>37160</v>
      </c>
      <c r="D212" s="63" t="n">
        <v>1.85</v>
      </c>
      <c r="E212" s="55" t="n">
        <v>37153</v>
      </c>
      <c r="F212" s="50" t="n">
        <v>1.94</v>
      </c>
      <c r="G212" s="56" t="n">
        <f aca="false">B212*(F212-D212)</f>
        <v>44999.9999999999</v>
      </c>
      <c r="H212" s="56"/>
      <c r="I212" s="57"/>
      <c r="J212" s="58"/>
      <c r="K212" s="58"/>
      <c r="L212" s="58"/>
      <c r="M212" s="58"/>
      <c r="N212" s="58"/>
      <c r="O212" s="58"/>
      <c r="P212" s="57"/>
      <c r="Q212" s="58"/>
      <c r="R212" s="58"/>
      <c r="S212" s="60"/>
      <c r="T212" s="11"/>
      <c r="U212" s="43"/>
      <c r="V212" s="43"/>
      <c r="W212" s="43"/>
      <c r="X212" s="43"/>
      <c r="Y212" s="43"/>
      <c r="Z212" s="43" t="n">
        <f aca="false">G212</f>
        <v>44999.9999999999</v>
      </c>
      <c r="AA212" s="11"/>
      <c r="AB212" s="11"/>
      <c r="AC212" s="11"/>
      <c r="AD212" s="11"/>
      <c r="AE212" s="16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  <c r="EZ212" s="11"/>
      <c r="FA212" s="11"/>
      <c r="FB212" s="11"/>
      <c r="FC212" s="11"/>
      <c r="FD212" s="11"/>
      <c r="FE212" s="11"/>
      <c r="FF212" s="11"/>
      <c r="FG212" s="11"/>
      <c r="FH212" s="11"/>
      <c r="FI212" s="11"/>
      <c r="FJ212" s="11"/>
      <c r="FK212" s="11"/>
      <c r="FL212" s="11"/>
      <c r="FM212" s="11"/>
      <c r="FN212" s="11"/>
      <c r="FO212" s="11"/>
      <c r="FP212" s="11"/>
      <c r="FQ212" s="11"/>
      <c r="FR212" s="11"/>
      <c r="FS212" s="11"/>
      <c r="FT212" s="11"/>
      <c r="FU212" s="11"/>
      <c r="FV212" s="11"/>
      <c r="FW212" s="11"/>
      <c r="FX212" s="11"/>
      <c r="FY212" s="11"/>
      <c r="FZ212" s="11"/>
      <c r="GA212" s="11"/>
      <c r="GB212" s="11"/>
      <c r="GC212" s="11"/>
      <c r="GD212" s="11"/>
      <c r="GE212" s="11"/>
      <c r="GF212" s="11"/>
      <c r="GG212" s="11"/>
      <c r="GH212" s="11"/>
      <c r="GI212" s="11"/>
      <c r="GJ212" s="11"/>
      <c r="GK212" s="11"/>
      <c r="GL212" s="11"/>
      <c r="GM212" s="11"/>
      <c r="GN212" s="11"/>
      <c r="GO212" s="11"/>
      <c r="GP212" s="11"/>
      <c r="GQ212" s="11"/>
      <c r="GR212" s="11"/>
      <c r="GS212" s="11"/>
      <c r="GT212" s="11"/>
      <c r="GU212" s="11"/>
      <c r="GV212" s="11"/>
      <c r="GW212" s="11"/>
      <c r="GX212" s="11"/>
      <c r="GY212" s="11"/>
      <c r="GZ212" s="11"/>
      <c r="HA212" s="11"/>
      <c r="HB212" s="11"/>
      <c r="HC212" s="11"/>
      <c r="HD212" s="11"/>
      <c r="HE212" s="11"/>
      <c r="HF212" s="11"/>
      <c r="HG212" s="11"/>
      <c r="HH212" s="11"/>
      <c r="HI212" s="11"/>
      <c r="HJ212" s="11"/>
      <c r="HK212" s="11"/>
      <c r="HL212" s="11"/>
      <c r="HM212" s="11"/>
      <c r="HN212" s="11"/>
      <c r="HO212" s="11"/>
      <c r="HP212" s="11"/>
      <c r="HQ212" s="11"/>
      <c r="HR212" s="11"/>
      <c r="HS212" s="11"/>
      <c r="HT212" s="11"/>
      <c r="HU212" s="11"/>
      <c r="HV212" s="11"/>
      <c r="HW212" s="11"/>
      <c r="HX212" s="11"/>
      <c r="HY212" s="11"/>
      <c r="HZ212" s="11"/>
      <c r="IA212" s="11"/>
      <c r="IB212" s="11"/>
      <c r="IC212" s="11"/>
      <c r="ID212" s="11"/>
      <c r="IE212" s="11"/>
      <c r="IF212" s="11"/>
      <c r="IG212" s="11"/>
      <c r="IH212" s="11"/>
      <c r="II212" s="11"/>
      <c r="IJ212" s="11"/>
      <c r="IK212" s="11"/>
      <c r="IL212" s="11"/>
      <c r="IM212" s="11"/>
      <c r="IN212" s="11"/>
      <c r="IO212" s="11"/>
      <c r="IP212" s="11"/>
      <c r="IQ212" s="11"/>
      <c r="IR212" s="11"/>
      <c r="IS212" s="11"/>
      <c r="IT212" s="11"/>
      <c r="IU212" s="11"/>
      <c r="IV212" s="11"/>
      <c r="IW212" s="11"/>
    </row>
    <row r="213" customFormat="false" ht="15" hidden="false" customHeight="true" outlineLevel="0" collapsed="false">
      <c r="A213" s="53" t="n">
        <v>37165</v>
      </c>
      <c r="B213" s="54" t="n">
        <v>2500000</v>
      </c>
      <c r="C213" s="55" t="n">
        <v>37181</v>
      </c>
      <c r="D213" s="63" t="n">
        <v>2.43</v>
      </c>
      <c r="E213" s="55" t="n">
        <v>37181</v>
      </c>
      <c r="F213" s="50" t="n">
        <v>2.61</v>
      </c>
      <c r="G213" s="56" t="n">
        <f aca="false">B213*(F213-D213)</f>
        <v>449999.999999999</v>
      </c>
      <c r="H213" s="56"/>
      <c r="I213" s="57"/>
      <c r="J213" s="58"/>
      <c r="K213" s="58"/>
      <c r="L213" s="58"/>
      <c r="M213" s="58"/>
      <c r="N213" s="58"/>
      <c r="O213" s="58"/>
      <c r="P213" s="57"/>
      <c r="Q213" s="58"/>
      <c r="R213" s="58"/>
      <c r="S213" s="60"/>
      <c r="T213" s="11"/>
      <c r="U213" s="43"/>
      <c r="V213" s="43"/>
      <c r="W213" s="43"/>
      <c r="X213" s="43"/>
      <c r="Y213" s="43"/>
      <c r="Z213" s="43"/>
      <c r="AA213" s="43" t="n">
        <f aca="false">G213</f>
        <v>449999.999999999</v>
      </c>
      <c r="AB213" s="11"/>
      <c r="AC213" s="11"/>
      <c r="AD213" s="11"/>
      <c r="AE213" s="16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/>
      <c r="FC213" s="11"/>
      <c r="FD213" s="11"/>
      <c r="FE213" s="11"/>
      <c r="FF213" s="11"/>
      <c r="FG213" s="11"/>
      <c r="FH213" s="11"/>
      <c r="FI213" s="11"/>
      <c r="FJ213" s="11"/>
      <c r="FK213" s="11"/>
      <c r="FL213" s="11"/>
      <c r="FM213" s="11"/>
      <c r="FN213" s="11"/>
      <c r="FO213" s="11"/>
      <c r="FP213" s="11"/>
      <c r="FQ213" s="11"/>
      <c r="FR213" s="11"/>
      <c r="FS213" s="11"/>
      <c r="FT213" s="11"/>
      <c r="FU213" s="11"/>
      <c r="FV213" s="11"/>
      <c r="FW213" s="11"/>
      <c r="FX213" s="11"/>
      <c r="FY213" s="11"/>
      <c r="FZ213" s="11"/>
      <c r="GA213" s="11"/>
      <c r="GB213" s="11"/>
      <c r="GC213" s="11"/>
      <c r="GD213" s="11"/>
      <c r="GE213" s="11"/>
      <c r="GF213" s="11"/>
      <c r="GG213" s="11"/>
      <c r="GH213" s="11"/>
      <c r="GI213" s="11"/>
      <c r="GJ213" s="11"/>
      <c r="GK213" s="11"/>
      <c r="GL213" s="11"/>
      <c r="GM213" s="11"/>
      <c r="GN213" s="11"/>
      <c r="GO213" s="11"/>
      <c r="GP213" s="11"/>
      <c r="GQ213" s="11"/>
      <c r="GR213" s="11"/>
      <c r="GS213" s="11"/>
      <c r="GT213" s="11"/>
      <c r="GU213" s="11"/>
      <c r="GV213" s="11"/>
      <c r="GW213" s="11"/>
      <c r="GX213" s="11"/>
      <c r="GY213" s="11"/>
      <c r="GZ213" s="11"/>
      <c r="HA213" s="11"/>
      <c r="HB213" s="11"/>
      <c r="HC213" s="11"/>
      <c r="HD213" s="11"/>
      <c r="HE213" s="11"/>
      <c r="HF213" s="11"/>
      <c r="HG213" s="11"/>
      <c r="HH213" s="11"/>
      <c r="HI213" s="11"/>
      <c r="HJ213" s="11"/>
      <c r="HK213" s="11"/>
      <c r="HL213" s="11"/>
      <c r="HM213" s="11"/>
      <c r="HN213" s="11"/>
      <c r="HO213" s="11"/>
      <c r="HP213" s="11"/>
      <c r="HQ213" s="11"/>
      <c r="HR213" s="11"/>
      <c r="HS213" s="11"/>
      <c r="HT213" s="11"/>
      <c r="HU213" s="11"/>
      <c r="HV213" s="11"/>
      <c r="HW213" s="11"/>
      <c r="HX213" s="11"/>
      <c r="HY213" s="11"/>
      <c r="HZ213" s="11"/>
      <c r="IA213" s="11"/>
      <c r="IB213" s="11"/>
      <c r="IC213" s="11"/>
      <c r="ID213" s="11"/>
      <c r="IE213" s="11"/>
      <c r="IF213" s="11"/>
      <c r="IG213" s="11"/>
      <c r="IH213" s="11"/>
      <c r="II213" s="11"/>
      <c r="IJ213" s="11"/>
      <c r="IK213" s="11"/>
      <c r="IL213" s="11"/>
      <c r="IM213" s="11"/>
      <c r="IN213" s="11"/>
      <c r="IO213" s="11"/>
      <c r="IP213" s="11"/>
      <c r="IQ213" s="11"/>
      <c r="IR213" s="11"/>
      <c r="IS213" s="11"/>
      <c r="IT213" s="11"/>
      <c r="IU213" s="11"/>
      <c r="IV213" s="11"/>
      <c r="IW213" s="11"/>
    </row>
    <row r="214" customFormat="false" ht="15" hidden="false" customHeight="true" outlineLevel="0" collapsed="false">
      <c r="A214" s="53" t="n">
        <v>37226</v>
      </c>
      <c r="B214" s="54" t="n">
        <v>500000</v>
      </c>
      <c r="C214" s="55" t="n">
        <v>37209</v>
      </c>
      <c r="D214" s="63" t="n">
        <v>2.68</v>
      </c>
      <c r="E214" s="55" t="n">
        <v>37209</v>
      </c>
      <c r="F214" s="50" t="n">
        <v>2.81</v>
      </c>
      <c r="G214" s="56" t="n">
        <f aca="false">B214*(F214-D214)</f>
        <v>65000</v>
      </c>
      <c r="H214" s="56"/>
      <c r="I214" s="57"/>
      <c r="J214" s="58"/>
      <c r="K214" s="58"/>
      <c r="L214" s="58"/>
      <c r="M214" s="58"/>
      <c r="N214" s="58"/>
      <c r="O214" s="58"/>
      <c r="P214" s="57"/>
      <c r="Q214" s="58"/>
      <c r="R214" s="58"/>
      <c r="S214" s="60"/>
      <c r="T214" s="11"/>
      <c r="U214" s="43"/>
      <c r="V214" s="43"/>
      <c r="W214" s="43"/>
      <c r="X214" s="43"/>
      <c r="Y214" s="43"/>
      <c r="Z214" s="43"/>
      <c r="AA214" s="11"/>
      <c r="AB214" s="43" t="n">
        <f aca="false">G214</f>
        <v>65000</v>
      </c>
      <c r="AC214" s="43"/>
      <c r="AD214" s="43"/>
      <c r="AE214" s="16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  <c r="FD214" s="11"/>
      <c r="FE214" s="11"/>
      <c r="FF214" s="11"/>
      <c r="FG214" s="11"/>
      <c r="FH214" s="11"/>
      <c r="FI214" s="11"/>
      <c r="FJ214" s="11"/>
      <c r="FK214" s="11"/>
      <c r="FL214" s="11"/>
      <c r="FM214" s="11"/>
      <c r="FN214" s="11"/>
      <c r="FO214" s="11"/>
      <c r="FP214" s="11"/>
      <c r="FQ214" s="11"/>
      <c r="FR214" s="11"/>
      <c r="FS214" s="11"/>
      <c r="FT214" s="11"/>
      <c r="FU214" s="11"/>
      <c r="FV214" s="11"/>
      <c r="FW214" s="11"/>
      <c r="FX214" s="11"/>
      <c r="FY214" s="11"/>
      <c r="FZ214" s="11"/>
      <c r="GA214" s="11"/>
      <c r="GB214" s="11"/>
      <c r="GC214" s="11"/>
      <c r="GD214" s="11"/>
      <c r="GE214" s="11"/>
      <c r="GF214" s="11"/>
      <c r="GG214" s="11"/>
      <c r="GH214" s="11"/>
      <c r="GI214" s="11"/>
      <c r="GJ214" s="11"/>
      <c r="GK214" s="11"/>
      <c r="GL214" s="11"/>
      <c r="GM214" s="11"/>
      <c r="GN214" s="11"/>
      <c r="GO214" s="11"/>
      <c r="GP214" s="11"/>
      <c r="GQ214" s="11"/>
      <c r="GR214" s="11"/>
      <c r="GS214" s="11"/>
      <c r="GT214" s="11"/>
      <c r="GU214" s="11"/>
      <c r="GV214" s="11"/>
      <c r="GW214" s="11"/>
      <c r="GX214" s="11"/>
      <c r="GY214" s="11"/>
      <c r="GZ214" s="11"/>
      <c r="HA214" s="11"/>
      <c r="HB214" s="11"/>
      <c r="HC214" s="11"/>
      <c r="HD214" s="11"/>
      <c r="HE214" s="11"/>
      <c r="HF214" s="11"/>
      <c r="HG214" s="11"/>
      <c r="HH214" s="11"/>
      <c r="HI214" s="11"/>
      <c r="HJ214" s="11"/>
      <c r="HK214" s="11"/>
      <c r="HL214" s="11"/>
      <c r="HM214" s="11"/>
      <c r="HN214" s="11"/>
      <c r="HO214" s="11"/>
      <c r="HP214" s="11"/>
      <c r="HQ214" s="11"/>
      <c r="HR214" s="11"/>
      <c r="HS214" s="11"/>
      <c r="HT214" s="11"/>
      <c r="HU214" s="11"/>
      <c r="HV214" s="11"/>
      <c r="HW214" s="11"/>
      <c r="HX214" s="11"/>
      <c r="HY214" s="11"/>
      <c r="HZ214" s="11"/>
      <c r="IA214" s="11"/>
      <c r="IB214" s="11"/>
      <c r="IC214" s="11"/>
      <c r="ID214" s="11"/>
      <c r="IE214" s="11"/>
      <c r="IF214" s="11"/>
      <c r="IG214" s="11"/>
      <c r="IH214" s="11"/>
      <c r="II214" s="11"/>
      <c r="IJ214" s="11"/>
      <c r="IK214" s="11"/>
      <c r="IL214" s="11"/>
      <c r="IM214" s="11"/>
      <c r="IN214" s="11"/>
      <c r="IO214" s="11"/>
      <c r="IP214" s="11"/>
      <c r="IQ214" s="11"/>
      <c r="IR214" s="11"/>
      <c r="IS214" s="11"/>
      <c r="IT214" s="11"/>
      <c r="IU214" s="11"/>
      <c r="IV214" s="11"/>
      <c r="IW214" s="11"/>
    </row>
    <row r="215" customFormat="false" ht="15" hidden="false" customHeight="true" outlineLevel="0" collapsed="false">
      <c r="A215" s="53" t="n">
        <v>37226</v>
      </c>
      <c r="B215" s="54" t="n">
        <v>1500000</v>
      </c>
      <c r="C215" s="55" t="n">
        <v>37223</v>
      </c>
      <c r="D215" s="63" t="n">
        <v>2.535</v>
      </c>
      <c r="E215" s="55" t="n">
        <v>37222</v>
      </c>
      <c r="F215" s="63" t="n">
        <v>2.605</v>
      </c>
      <c r="G215" s="56" t="n">
        <f aca="false">B215*(F215-D215)</f>
        <v>105000</v>
      </c>
      <c r="H215" s="56"/>
      <c r="I215" s="57"/>
      <c r="J215" s="58"/>
      <c r="K215" s="58"/>
      <c r="L215" s="58"/>
      <c r="M215" s="58"/>
      <c r="N215" s="58"/>
      <c r="O215" s="58"/>
      <c r="P215" s="57"/>
      <c r="Q215" s="58"/>
      <c r="R215" s="58"/>
      <c r="S215" s="60"/>
      <c r="T215" s="11"/>
      <c r="U215" s="43"/>
      <c r="V215" s="43"/>
      <c r="W215" s="43"/>
      <c r="X215" s="43"/>
      <c r="Y215" s="43"/>
      <c r="Z215" s="43"/>
      <c r="AA215" s="11"/>
      <c r="AB215" s="43" t="n">
        <f aca="false">G215</f>
        <v>105000</v>
      </c>
      <c r="AC215" s="43"/>
      <c r="AD215" s="43"/>
      <c r="AE215" s="16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  <c r="FG215" s="11"/>
      <c r="FH215" s="11"/>
      <c r="FI215" s="11"/>
      <c r="FJ215" s="11"/>
      <c r="FK215" s="11"/>
      <c r="FL215" s="11"/>
      <c r="FM215" s="11"/>
      <c r="FN215" s="11"/>
      <c r="FO215" s="11"/>
      <c r="FP215" s="11"/>
      <c r="FQ215" s="11"/>
      <c r="FR215" s="11"/>
      <c r="FS215" s="11"/>
      <c r="FT215" s="11"/>
      <c r="FU215" s="11"/>
      <c r="FV215" s="11"/>
      <c r="FW215" s="11"/>
      <c r="FX215" s="11"/>
      <c r="FY215" s="11"/>
      <c r="FZ215" s="11"/>
      <c r="GA215" s="11"/>
      <c r="GB215" s="11"/>
      <c r="GC215" s="11"/>
      <c r="GD215" s="11"/>
      <c r="GE215" s="11"/>
      <c r="GF215" s="11"/>
      <c r="GG215" s="11"/>
      <c r="GH215" s="11"/>
      <c r="GI215" s="11"/>
      <c r="GJ215" s="11"/>
      <c r="GK215" s="11"/>
      <c r="GL215" s="11"/>
      <c r="GM215" s="11"/>
      <c r="GN215" s="11"/>
      <c r="GO215" s="11"/>
      <c r="GP215" s="11"/>
      <c r="GQ215" s="11"/>
      <c r="GR215" s="11"/>
      <c r="GS215" s="11"/>
      <c r="GT215" s="11"/>
      <c r="GU215" s="11"/>
      <c r="GV215" s="11"/>
      <c r="GW215" s="11"/>
      <c r="GX215" s="11"/>
      <c r="GY215" s="11"/>
      <c r="GZ215" s="11"/>
      <c r="HA215" s="11"/>
      <c r="HB215" s="11"/>
      <c r="HC215" s="11"/>
      <c r="HD215" s="11"/>
      <c r="HE215" s="11"/>
      <c r="HF215" s="11"/>
      <c r="HG215" s="11"/>
      <c r="HH215" s="11"/>
      <c r="HI215" s="11"/>
      <c r="HJ215" s="11"/>
      <c r="HK215" s="11"/>
      <c r="HL215" s="11"/>
      <c r="HM215" s="11"/>
      <c r="HN215" s="11"/>
      <c r="HO215" s="11"/>
      <c r="HP215" s="11"/>
      <c r="HQ215" s="11"/>
      <c r="HR215" s="11"/>
      <c r="HS215" s="11"/>
      <c r="HT215" s="11"/>
      <c r="HU215" s="11"/>
      <c r="HV215" s="11"/>
      <c r="HW215" s="11"/>
      <c r="HX215" s="11"/>
      <c r="HY215" s="11"/>
      <c r="HZ215" s="11"/>
      <c r="IA215" s="11"/>
      <c r="IB215" s="11"/>
      <c r="IC215" s="11"/>
      <c r="ID215" s="11"/>
      <c r="IE215" s="11"/>
      <c r="IF215" s="11"/>
      <c r="IG215" s="11"/>
      <c r="IH215" s="11"/>
      <c r="II215" s="11"/>
      <c r="IJ215" s="11"/>
      <c r="IK215" s="11"/>
      <c r="IL215" s="11"/>
      <c r="IM215" s="11"/>
      <c r="IN215" s="11"/>
      <c r="IO215" s="11"/>
      <c r="IP215" s="11"/>
      <c r="IQ215" s="11"/>
      <c r="IR215" s="11"/>
      <c r="IS215" s="11"/>
      <c r="IT215" s="11"/>
      <c r="IU215" s="11"/>
      <c r="IV215" s="11"/>
      <c r="IW215" s="11"/>
    </row>
    <row r="216" customFormat="false" ht="15" hidden="false" customHeight="true" outlineLevel="0" collapsed="false">
      <c r="A216" s="53" t="n">
        <v>37226</v>
      </c>
      <c r="B216" s="54" t="n">
        <v>1500000</v>
      </c>
      <c r="C216" s="55" t="n">
        <v>37223</v>
      </c>
      <c r="D216" s="63" t="n">
        <v>2.316</v>
      </c>
      <c r="E216" s="55" t="n">
        <v>37222</v>
      </c>
      <c r="F216" s="63" t="n">
        <v>2.65</v>
      </c>
      <c r="G216" s="56" t="n">
        <f aca="false">B216*(F216-D216)</f>
        <v>501000</v>
      </c>
      <c r="H216" s="56"/>
      <c r="I216" s="57"/>
      <c r="J216" s="58"/>
      <c r="K216" s="58"/>
      <c r="L216" s="58"/>
      <c r="M216" s="58"/>
      <c r="N216" s="58"/>
      <c r="O216" s="58"/>
      <c r="P216" s="57"/>
      <c r="Q216" s="58"/>
      <c r="R216" s="58"/>
      <c r="S216" s="60"/>
      <c r="T216" s="11"/>
      <c r="U216" s="43"/>
      <c r="V216" s="43"/>
      <c r="W216" s="43"/>
      <c r="X216" s="43"/>
      <c r="Y216" s="43"/>
      <c r="Z216" s="43"/>
      <c r="AA216" s="11"/>
      <c r="AB216" s="43" t="n">
        <f aca="false">G216</f>
        <v>501000</v>
      </c>
      <c r="AC216" s="43"/>
      <c r="AD216" s="43"/>
      <c r="AE216" s="16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1"/>
      <c r="FG216" s="11"/>
      <c r="FH216" s="11"/>
      <c r="FI216" s="11"/>
      <c r="FJ216" s="11"/>
      <c r="FK216" s="11"/>
      <c r="FL216" s="11"/>
      <c r="FM216" s="11"/>
      <c r="FN216" s="11"/>
      <c r="FO216" s="11"/>
      <c r="FP216" s="11"/>
      <c r="FQ216" s="11"/>
      <c r="FR216" s="11"/>
      <c r="FS216" s="11"/>
      <c r="FT216" s="11"/>
      <c r="FU216" s="11"/>
      <c r="FV216" s="11"/>
      <c r="FW216" s="11"/>
      <c r="FX216" s="11"/>
      <c r="FY216" s="11"/>
      <c r="FZ216" s="11"/>
      <c r="GA216" s="11"/>
      <c r="GB216" s="11"/>
      <c r="GC216" s="11"/>
      <c r="GD216" s="11"/>
      <c r="GE216" s="11"/>
      <c r="GF216" s="11"/>
      <c r="GG216" s="11"/>
      <c r="GH216" s="11"/>
      <c r="GI216" s="11"/>
      <c r="GJ216" s="11"/>
      <c r="GK216" s="11"/>
      <c r="GL216" s="11"/>
      <c r="GM216" s="11"/>
      <c r="GN216" s="11"/>
      <c r="GO216" s="11"/>
      <c r="GP216" s="11"/>
      <c r="GQ216" s="11"/>
      <c r="GR216" s="11"/>
      <c r="GS216" s="11"/>
      <c r="GT216" s="11"/>
      <c r="GU216" s="11"/>
      <c r="GV216" s="11"/>
      <c r="GW216" s="11"/>
      <c r="GX216" s="11"/>
      <c r="GY216" s="11"/>
      <c r="GZ216" s="11"/>
      <c r="HA216" s="11"/>
      <c r="HB216" s="11"/>
      <c r="HC216" s="11"/>
      <c r="HD216" s="11"/>
      <c r="HE216" s="11"/>
      <c r="HF216" s="11"/>
      <c r="HG216" s="11"/>
      <c r="HH216" s="11"/>
      <c r="HI216" s="11"/>
      <c r="HJ216" s="11"/>
      <c r="HK216" s="11"/>
      <c r="HL216" s="11"/>
      <c r="HM216" s="11"/>
      <c r="HN216" s="11"/>
      <c r="HO216" s="11"/>
      <c r="HP216" s="11"/>
      <c r="HQ216" s="11"/>
      <c r="HR216" s="11"/>
      <c r="HS216" s="11"/>
      <c r="HT216" s="11"/>
      <c r="HU216" s="11"/>
      <c r="HV216" s="11"/>
      <c r="HW216" s="11"/>
      <c r="HX216" s="11"/>
      <c r="HY216" s="11"/>
      <c r="HZ216" s="11"/>
      <c r="IA216" s="11"/>
      <c r="IB216" s="11"/>
      <c r="IC216" s="11"/>
      <c r="ID216" s="11"/>
      <c r="IE216" s="11"/>
      <c r="IF216" s="11"/>
      <c r="IG216" s="11"/>
      <c r="IH216" s="11"/>
      <c r="II216" s="11"/>
      <c r="IJ216" s="11"/>
      <c r="IK216" s="11"/>
      <c r="IL216" s="11"/>
      <c r="IM216" s="11"/>
      <c r="IN216" s="11"/>
      <c r="IO216" s="11"/>
      <c r="IP216" s="11"/>
      <c r="IQ216" s="11"/>
      <c r="IR216" s="11"/>
      <c r="IS216" s="11"/>
      <c r="IT216" s="11"/>
      <c r="IU216" s="11"/>
      <c r="IV216" s="11"/>
      <c r="IW216" s="11"/>
    </row>
    <row r="217" customFormat="false" ht="15" hidden="false" customHeight="true" outlineLevel="0" collapsed="false">
      <c r="A217" s="53"/>
      <c r="B217" s="54"/>
      <c r="C217" s="55"/>
      <c r="D217" s="63"/>
      <c r="E217" s="55"/>
      <c r="F217" s="50"/>
      <c r="G217" s="56" t="n">
        <f aca="false">B217*(F217-D217)</f>
        <v>0</v>
      </c>
      <c r="H217" s="56"/>
      <c r="I217" s="57"/>
      <c r="J217" s="58"/>
      <c r="K217" s="58"/>
      <c r="L217" s="58"/>
      <c r="M217" s="58"/>
      <c r="N217" s="58"/>
      <c r="O217" s="58"/>
      <c r="P217" s="57"/>
      <c r="Q217" s="58"/>
      <c r="R217" s="58"/>
      <c r="S217" s="60"/>
      <c r="T217" s="11"/>
      <c r="U217" s="43"/>
      <c r="V217" s="43"/>
      <c r="W217" s="43"/>
      <c r="X217" s="43"/>
      <c r="Y217" s="43"/>
      <c r="Z217" s="43"/>
      <c r="AA217" s="11"/>
      <c r="AB217" s="11"/>
      <c r="AC217" s="11"/>
      <c r="AD217" s="11"/>
      <c r="AE217" s="16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  <c r="EZ217" s="11"/>
      <c r="FA217" s="11"/>
      <c r="FB217" s="11"/>
      <c r="FC217" s="11"/>
      <c r="FD217" s="11"/>
      <c r="FE217" s="11"/>
      <c r="FF217" s="11"/>
      <c r="FG217" s="11"/>
      <c r="FH217" s="11"/>
      <c r="FI217" s="11"/>
      <c r="FJ217" s="11"/>
      <c r="FK217" s="11"/>
      <c r="FL217" s="11"/>
      <c r="FM217" s="11"/>
      <c r="FN217" s="11"/>
      <c r="FO217" s="11"/>
      <c r="FP217" s="11"/>
      <c r="FQ217" s="11"/>
      <c r="FR217" s="11"/>
      <c r="FS217" s="11"/>
      <c r="FT217" s="11"/>
      <c r="FU217" s="11"/>
      <c r="FV217" s="11"/>
      <c r="FW217" s="11"/>
      <c r="FX217" s="11"/>
      <c r="FY217" s="11"/>
      <c r="FZ217" s="11"/>
      <c r="GA217" s="11"/>
      <c r="GB217" s="11"/>
      <c r="GC217" s="11"/>
      <c r="GD217" s="11"/>
      <c r="GE217" s="11"/>
      <c r="GF217" s="11"/>
      <c r="GG217" s="11"/>
      <c r="GH217" s="11"/>
      <c r="GI217" s="11"/>
      <c r="GJ217" s="11"/>
      <c r="GK217" s="11"/>
      <c r="GL217" s="11"/>
      <c r="GM217" s="11"/>
      <c r="GN217" s="11"/>
      <c r="GO217" s="11"/>
      <c r="GP217" s="11"/>
      <c r="GQ217" s="11"/>
      <c r="GR217" s="11"/>
      <c r="GS217" s="11"/>
      <c r="GT217" s="11"/>
      <c r="GU217" s="11"/>
      <c r="GV217" s="11"/>
      <c r="GW217" s="11"/>
      <c r="GX217" s="11"/>
      <c r="GY217" s="11"/>
      <c r="GZ217" s="11"/>
      <c r="HA217" s="11"/>
      <c r="HB217" s="11"/>
      <c r="HC217" s="11"/>
      <c r="HD217" s="11"/>
      <c r="HE217" s="11"/>
      <c r="HF217" s="11"/>
      <c r="HG217" s="11"/>
      <c r="HH217" s="11"/>
      <c r="HI217" s="11"/>
      <c r="HJ217" s="11"/>
      <c r="HK217" s="11"/>
      <c r="HL217" s="11"/>
      <c r="HM217" s="11"/>
      <c r="HN217" s="11"/>
      <c r="HO217" s="11"/>
      <c r="HP217" s="11"/>
      <c r="HQ217" s="11"/>
      <c r="HR217" s="11"/>
      <c r="HS217" s="11"/>
      <c r="HT217" s="11"/>
      <c r="HU217" s="11"/>
      <c r="HV217" s="11"/>
      <c r="HW217" s="11"/>
      <c r="HX217" s="11"/>
      <c r="HY217" s="11"/>
      <c r="HZ217" s="11"/>
      <c r="IA217" s="11"/>
      <c r="IB217" s="11"/>
      <c r="IC217" s="11"/>
      <c r="ID217" s="11"/>
      <c r="IE217" s="11"/>
      <c r="IF217" s="11"/>
      <c r="IG217" s="11"/>
      <c r="IH217" s="11"/>
      <c r="II217" s="11"/>
      <c r="IJ217" s="11"/>
      <c r="IK217" s="11"/>
      <c r="IL217" s="11"/>
      <c r="IM217" s="11"/>
      <c r="IN217" s="11"/>
      <c r="IO217" s="11"/>
      <c r="IP217" s="11"/>
      <c r="IQ217" s="11"/>
      <c r="IR217" s="11"/>
      <c r="IS217" s="11"/>
      <c r="IT217" s="11"/>
      <c r="IU217" s="11"/>
      <c r="IV217" s="11"/>
      <c r="IW217" s="11"/>
    </row>
    <row r="218" customFormat="false" ht="15" hidden="false" customHeight="true" outlineLevel="0" collapsed="false">
      <c r="A218" s="53"/>
      <c r="B218" s="54"/>
      <c r="C218" s="55"/>
      <c r="D218" s="63"/>
      <c r="E218" s="55"/>
      <c r="F218" s="50"/>
      <c r="G218" s="56" t="n">
        <f aca="false">B218*(F218-D218)</f>
        <v>0</v>
      </c>
      <c r="H218" s="56"/>
      <c r="I218" s="57"/>
      <c r="J218" s="58"/>
      <c r="K218" s="58"/>
      <c r="L218" s="58"/>
      <c r="M218" s="58"/>
      <c r="N218" s="58"/>
      <c r="O218" s="58"/>
      <c r="P218" s="57"/>
      <c r="Q218" s="58"/>
      <c r="R218" s="58"/>
      <c r="S218" s="60"/>
      <c r="T218" s="11"/>
      <c r="U218" s="43"/>
      <c r="V218" s="43"/>
      <c r="W218" s="43"/>
      <c r="X218" s="43"/>
      <c r="Y218" s="43"/>
      <c r="Z218" s="43"/>
      <c r="AA218" s="11"/>
      <c r="AB218" s="11"/>
      <c r="AC218" s="11"/>
      <c r="AD218" s="11"/>
      <c r="AE218" s="16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  <c r="FD218" s="11"/>
      <c r="FE218" s="11"/>
      <c r="FF218" s="11"/>
      <c r="FG218" s="11"/>
      <c r="FH218" s="11"/>
      <c r="FI218" s="11"/>
      <c r="FJ218" s="11"/>
      <c r="FK218" s="11"/>
      <c r="FL218" s="11"/>
      <c r="FM218" s="11"/>
      <c r="FN218" s="11"/>
      <c r="FO218" s="11"/>
      <c r="FP218" s="11"/>
      <c r="FQ218" s="11"/>
      <c r="FR218" s="11"/>
      <c r="FS218" s="11"/>
      <c r="FT218" s="11"/>
      <c r="FU218" s="11"/>
      <c r="FV218" s="11"/>
      <c r="FW218" s="11"/>
      <c r="FX218" s="11"/>
      <c r="FY218" s="11"/>
      <c r="FZ218" s="11"/>
      <c r="GA218" s="11"/>
      <c r="GB218" s="11"/>
      <c r="GC218" s="11"/>
      <c r="GD218" s="11"/>
      <c r="GE218" s="11"/>
      <c r="GF218" s="11"/>
      <c r="GG218" s="11"/>
      <c r="GH218" s="11"/>
      <c r="GI218" s="11"/>
      <c r="GJ218" s="11"/>
      <c r="GK218" s="11"/>
      <c r="GL218" s="11"/>
      <c r="GM218" s="11"/>
      <c r="GN218" s="11"/>
      <c r="GO218" s="11"/>
      <c r="GP218" s="11"/>
      <c r="GQ218" s="11"/>
      <c r="GR218" s="11"/>
      <c r="GS218" s="11"/>
      <c r="GT218" s="11"/>
      <c r="GU218" s="11"/>
      <c r="GV218" s="11"/>
      <c r="GW218" s="11"/>
      <c r="GX218" s="11"/>
      <c r="GY218" s="11"/>
      <c r="GZ218" s="11"/>
      <c r="HA218" s="11"/>
      <c r="HB218" s="11"/>
      <c r="HC218" s="11"/>
      <c r="HD218" s="11"/>
      <c r="HE218" s="11"/>
      <c r="HF218" s="11"/>
      <c r="HG218" s="11"/>
      <c r="HH218" s="11"/>
      <c r="HI218" s="11"/>
      <c r="HJ218" s="11"/>
      <c r="HK218" s="11"/>
      <c r="HL218" s="11"/>
      <c r="HM218" s="11"/>
      <c r="HN218" s="11"/>
      <c r="HO218" s="11"/>
      <c r="HP218" s="11"/>
      <c r="HQ218" s="11"/>
      <c r="HR218" s="11"/>
      <c r="HS218" s="11"/>
      <c r="HT218" s="11"/>
      <c r="HU218" s="11"/>
      <c r="HV218" s="11"/>
      <c r="HW218" s="11"/>
      <c r="HX218" s="11"/>
      <c r="HY218" s="11"/>
      <c r="HZ218" s="11"/>
      <c r="IA218" s="11"/>
      <c r="IB218" s="11"/>
      <c r="IC218" s="11"/>
      <c r="ID218" s="11"/>
      <c r="IE218" s="11"/>
      <c r="IF218" s="11"/>
      <c r="IG218" s="11"/>
      <c r="IH218" s="11"/>
      <c r="II218" s="11"/>
      <c r="IJ218" s="11"/>
      <c r="IK218" s="11"/>
      <c r="IL218" s="11"/>
      <c r="IM218" s="11"/>
      <c r="IN218" s="11"/>
      <c r="IO218" s="11"/>
      <c r="IP218" s="11"/>
      <c r="IQ218" s="11"/>
      <c r="IR218" s="11"/>
      <c r="IS218" s="11"/>
      <c r="IT218" s="11"/>
      <c r="IU218" s="11"/>
      <c r="IV218" s="11"/>
      <c r="IW218" s="11"/>
    </row>
    <row r="219" customFormat="false" ht="15" hidden="false" customHeight="true" outlineLevel="0" collapsed="false">
      <c r="A219" s="53"/>
      <c r="B219" s="54"/>
      <c r="C219" s="55"/>
      <c r="D219" s="63"/>
      <c r="E219" s="55"/>
      <c r="F219" s="50"/>
      <c r="G219" s="56" t="n">
        <f aca="false">B219*(F219-D219)</f>
        <v>0</v>
      </c>
      <c r="H219" s="56"/>
      <c r="I219" s="57"/>
      <c r="J219" s="58"/>
      <c r="K219" s="58"/>
      <c r="L219" s="58"/>
      <c r="M219" s="58"/>
      <c r="N219" s="58"/>
      <c r="O219" s="58"/>
      <c r="P219" s="57"/>
      <c r="Q219" s="58"/>
      <c r="R219" s="58"/>
      <c r="S219" s="60"/>
      <c r="T219" s="11"/>
      <c r="U219" s="43"/>
      <c r="V219" s="43"/>
      <c r="W219" s="43"/>
      <c r="X219" s="43"/>
      <c r="Y219" s="43"/>
      <c r="Z219" s="43"/>
      <c r="AA219" s="11"/>
      <c r="AB219" s="11"/>
      <c r="AC219" s="11"/>
      <c r="AD219" s="11"/>
      <c r="AE219" s="16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  <c r="FD219" s="11"/>
      <c r="FE219" s="11"/>
      <c r="FF219" s="11"/>
      <c r="FG219" s="11"/>
      <c r="FH219" s="11"/>
      <c r="FI219" s="11"/>
      <c r="FJ219" s="11"/>
      <c r="FK219" s="11"/>
      <c r="FL219" s="11"/>
      <c r="FM219" s="11"/>
      <c r="FN219" s="11"/>
      <c r="FO219" s="11"/>
      <c r="FP219" s="11"/>
      <c r="FQ219" s="11"/>
      <c r="FR219" s="11"/>
      <c r="FS219" s="11"/>
      <c r="FT219" s="11"/>
      <c r="FU219" s="11"/>
      <c r="FV219" s="11"/>
      <c r="FW219" s="11"/>
      <c r="FX219" s="11"/>
      <c r="FY219" s="11"/>
      <c r="FZ219" s="11"/>
      <c r="GA219" s="11"/>
      <c r="GB219" s="11"/>
      <c r="GC219" s="11"/>
      <c r="GD219" s="11"/>
      <c r="GE219" s="11"/>
      <c r="GF219" s="11"/>
      <c r="GG219" s="11"/>
      <c r="GH219" s="11"/>
      <c r="GI219" s="11"/>
      <c r="GJ219" s="11"/>
      <c r="GK219" s="11"/>
      <c r="GL219" s="11"/>
      <c r="GM219" s="11"/>
      <c r="GN219" s="11"/>
      <c r="GO219" s="11"/>
      <c r="GP219" s="11"/>
      <c r="GQ219" s="11"/>
      <c r="GR219" s="11"/>
      <c r="GS219" s="11"/>
      <c r="GT219" s="11"/>
      <c r="GU219" s="11"/>
      <c r="GV219" s="11"/>
      <c r="GW219" s="11"/>
      <c r="GX219" s="11"/>
      <c r="GY219" s="11"/>
      <c r="GZ219" s="11"/>
      <c r="HA219" s="11"/>
      <c r="HB219" s="11"/>
      <c r="HC219" s="11"/>
      <c r="HD219" s="11"/>
      <c r="HE219" s="11"/>
      <c r="HF219" s="11"/>
      <c r="HG219" s="11"/>
      <c r="HH219" s="11"/>
      <c r="HI219" s="11"/>
      <c r="HJ219" s="11"/>
      <c r="HK219" s="11"/>
      <c r="HL219" s="11"/>
      <c r="HM219" s="11"/>
      <c r="HN219" s="11"/>
      <c r="HO219" s="11"/>
      <c r="HP219" s="11"/>
      <c r="HQ219" s="11"/>
      <c r="HR219" s="11"/>
      <c r="HS219" s="11"/>
      <c r="HT219" s="11"/>
      <c r="HU219" s="11"/>
      <c r="HV219" s="11"/>
      <c r="HW219" s="11"/>
      <c r="HX219" s="11"/>
      <c r="HY219" s="11"/>
      <c r="HZ219" s="11"/>
      <c r="IA219" s="11"/>
      <c r="IB219" s="11"/>
      <c r="IC219" s="11"/>
      <c r="ID219" s="11"/>
      <c r="IE219" s="11"/>
      <c r="IF219" s="11"/>
      <c r="IG219" s="11"/>
      <c r="IH219" s="11"/>
      <c r="II219" s="11"/>
      <c r="IJ219" s="11"/>
      <c r="IK219" s="11"/>
      <c r="IL219" s="11"/>
      <c r="IM219" s="11"/>
      <c r="IN219" s="11"/>
      <c r="IO219" s="11"/>
      <c r="IP219" s="11"/>
      <c r="IQ219" s="11"/>
      <c r="IR219" s="11"/>
      <c r="IS219" s="11"/>
      <c r="IT219" s="11"/>
      <c r="IU219" s="11"/>
      <c r="IV219" s="11"/>
      <c r="IW219" s="11"/>
    </row>
    <row r="220" customFormat="false" ht="15" hidden="false" customHeight="true" outlineLevel="0" collapsed="false">
      <c r="A220" s="53"/>
      <c r="B220" s="54"/>
      <c r="C220" s="45"/>
      <c r="D220" s="50"/>
      <c r="E220" s="55"/>
      <c r="F220" s="50"/>
      <c r="G220" s="56" t="n">
        <f aca="false">B220*(F220-D220)</f>
        <v>0</v>
      </c>
      <c r="H220" s="56" t="n">
        <f aca="false">H219+G220</f>
        <v>0</v>
      </c>
      <c r="I220" s="58" t="n">
        <f aca="false">SUM(I6:I219)</f>
        <v>790500.000000001</v>
      </c>
      <c r="J220" s="58" t="n">
        <f aca="false">SUM(J6:J219)</f>
        <v>216500.000000002</v>
      </c>
      <c r="K220" s="58" t="n">
        <f aca="false">SUM(K6:K219)</f>
        <v>963774.999999999</v>
      </c>
      <c r="L220" s="58" t="n">
        <f aca="false">SUM(L6:L219)</f>
        <v>1483000</v>
      </c>
      <c r="M220" s="58" t="n">
        <f aca="false">SUM(M6:M219)</f>
        <v>189800.000000003</v>
      </c>
      <c r="N220" s="58" t="n">
        <f aca="false">SUM(N6:N219)</f>
        <v>2610000</v>
      </c>
      <c r="O220" s="58" t="n">
        <f aca="false">SUM(O6:O219)</f>
        <v>708749.999999998</v>
      </c>
      <c r="P220" s="58" t="n">
        <f aca="false">SUM(P6:P219)</f>
        <v>2905000</v>
      </c>
      <c r="Q220" s="58" t="n">
        <f aca="false">SUM(Q6:Q219)</f>
        <v>6543400</v>
      </c>
      <c r="R220" s="64" t="n">
        <f aca="false">SUM(R6:R219)</f>
        <v>3370000</v>
      </c>
      <c r="S220" s="64" t="n">
        <f aca="false">SUM(S6:S219)</f>
        <v>663399.999999999</v>
      </c>
      <c r="T220" s="64" t="n">
        <f aca="false">SUM(T6:T219)</f>
        <v>90999.9999999998</v>
      </c>
      <c r="U220" s="64" t="n">
        <f aca="false">SUM(U6:U219)</f>
        <v>1231300</v>
      </c>
      <c r="V220" s="64" t="n">
        <f aca="false">SUM(V6:V219)</f>
        <v>1469000</v>
      </c>
      <c r="W220" s="64" t="n">
        <f aca="false">SUM(W6:W219)</f>
        <v>1322500</v>
      </c>
      <c r="X220" s="64" t="n">
        <f aca="false">SUM(X6:X219)</f>
        <v>15000.000000001</v>
      </c>
      <c r="Y220" s="64" t="n">
        <f aca="false">SUM(Y6:Y219)</f>
        <v>1057268.77</v>
      </c>
      <c r="Z220" s="64" t="n">
        <f aca="false">SUM(Z6:Z219)</f>
        <v>593225</v>
      </c>
      <c r="AA220" s="64" t="n">
        <f aca="false">SUM(AA6:AA219)</f>
        <v>449999.999999999</v>
      </c>
      <c r="AB220" s="64" t="n">
        <f aca="false">SUM(AB6:AB219)</f>
        <v>671000</v>
      </c>
      <c r="AC220" s="64" t="n">
        <f aca="false">SUM(AC6:AC219)</f>
        <v>0</v>
      </c>
      <c r="AD220" s="64" t="n">
        <f aca="false">SUM(AD6:AD219)</f>
        <v>0</v>
      </c>
      <c r="AE220" s="16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  <c r="FD220" s="11"/>
      <c r="FE220" s="11"/>
      <c r="FF220" s="11"/>
      <c r="FG220" s="11"/>
      <c r="FH220" s="11"/>
      <c r="FI220" s="11"/>
      <c r="FJ220" s="11"/>
      <c r="FK220" s="11"/>
      <c r="FL220" s="11"/>
      <c r="FM220" s="11"/>
      <c r="FN220" s="11"/>
      <c r="FO220" s="11"/>
      <c r="FP220" s="11"/>
      <c r="FQ220" s="11"/>
      <c r="FR220" s="11"/>
      <c r="FS220" s="11"/>
      <c r="FT220" s="11"/>
      <c r="FU220" s="11"/>
      <c r="FV220" s="11"/>
      <c r="FW220" s="11"/>
      <c r="FX220" s="11"/>
      <c r="FY220" s="11"/>
      <c r="FZ220" s="11"/>
      <c r="GA220" s="11"/>
      <c r="GB220" s="11"/>
      <c r="GC220" s="11"/>
      <c r="GD220" s="11"/>
      <c r="GE220" s="11"/>
      <c r="GF220" s="11"/>
      <c r="GG220" s="11"/>
      <c r="GH220" s="11"/>
      <c r="GI220" s="11"/>
      <c r="GJ220" s="11"/>
      <c r="GK220" s="11"/>
      <c r="GL220" s="11"/>
      <c r="GM220" s="11"/>
      <c r="GN220" s="11"/>
      <c r="GO220" s="11"/>
      <c r="GP220" s="11"/>
      <c r="GQ220" s="11"/>
      <c r="GR220" s="11"/>
      <c r="GS220" s="11"/>
      <c r="GT220" s="11"/>
      <c r="GU220" s="11"/>
      <c r="GV220" s="11"/>
      <c r="GW220" s="11"/>
      <c r="GX220" s="11"/>
      <c r="GY220" s="11"/>
      <c r="GZ220" s="11"/>
      <c r="HA220" s="11"/>
      <c r="HB220" s="11"/>
      <c r="HC220" s="11"/>
      <c r="HD220" s="11"/>
      <c r="HE220" s="11"/>
      <c r="HF220" s="11"/>
      <c r="HG220" s="11"/>
      <c r="HH220" s="11"/>
      <c r="HI220" s="11"/>
      <c r="HJ220" s="11"/>
      <c r="HK220" s="11"/>
      <c r="HL220" s="11"/>
      <c r="HM220" s="11"/>
      <c r="HN220" s="11"/>
      <c r="HO220" s="11"/>
      <c r="HP220" s="11"/>
      <c r="HQ220" s="11"/>
      <c r="HR220" s="11"/>
      <c r="HS220" s="11"/>
      <c r="HT220" s="11"/>
      <c r="HU220" s="11"/>
      <c r="HV220" s="11"/>
      <c r="HW220" s="11"/>
      <c r="HX220" s="11"/>
      <c r="HY220" s="11"/>
      <c r="HZ220" s="11"/>
      <c r="IA220" s="11"/>
      <c r="IB220" s="11"/>
      <c r="IC220" s="11"/>
      <c r="ID220" s="11"/>
      <c r="IE220" s="11"/>
      <c r="IF220" s="11"/>
      <c r="IG220" s="11"/>
      <c r="IH220" s="11"/>
      <c r="II220" s="11"/>
      <c r="IJ220" s="11"/>
      <c r="IK220" s="11"/>
      <c r="IL220" s="11"/>
      <c r="IM220" s="11"/>
      <c r="IN220" s="11"/>
      <c r="IO220" s="11"/>
      <c r="IP220" s="11"/>
      <c r="IQ220" s="11"/>
      <c r="IR220" s="11"/>
      <c r="IS220" s="11"/>
      <c r="IT220" s="11"/>
      <c r="IU220" s="11"/>
      <c r="IV220" s="11"/>
      <c r="IW220" s="11"/>
    </row>
    <row r="221" customFormat="false" ht="15" hidden="false" customHeight="true" outlineLevel="0" collapsed="false">
      <c r="A221" s="65"/>
      <c r="B221" s="66"/>
      <c r="C221" s="67"/>
      <c r="D221" s="68"/>
      <c r="E221" s="69"/>
      <c r="F221" s="68"/>
      <c r="G221" s="56" t="n">
        <f aca="false">B221*(F221-D221)</f>
        <v>0</v>
      </c>
      <c r="H221" s="60" t="s">
        <v>23</v>
      </c>
      <c r="I221" s="58"/>
      <c r="J221" s="58"/>
      <c r="K221" s="58"/>
      <c r="L221" s="58"/>
      <c r="M221" s="58"/>
      <c r="N221" s="58"/>
      <c r="O221" s="58"/>
      <c r="P221" s="58"/>
      <c r="Q221" s="70" t="s">
        <v>24</v>
      </c>
      <c r="R221" s="71" t="n">
        <v>2800000</v>
      </c>
      <c r="S221" s="71" t="n">
        <v>75000</v>
      </c>
      <c r="T221" s="71" t="n">
        <v>0</v>
      </c>
      <c r="U221" s="71" t="n">
        <v>0</v>
      </c>
      <c r="V221" s="71" t="n">
        <v>0</v>
      </c>
      <c r="W221" s="71" t="n">
        <v>0</v>
      </c>
      <c r="X221" s="71" t="n">
        <v>0</v>
      </c>
      <c r="Y221" s="71" t="n">
        <v>0</v>
      </c>
      <c r="Z221" s="71" t="n">
        <v>0</v>
      </c>
      <c r="AA221" s="71" t="n">
        <v>0</v>
      </c>
      <c r="AB221" s="71" t="n">
        <v>0</v>
      </c>
      <c r="AC221" s="71" t="n">
        <v>0</v>
      </c>
      <c r="AD221" s="71" t="n">
        <v>0</v>
      </c>
      <c r="AE221" s="72" t="n">
        <f aca="false">SUM(R221:AB221)</f>
        <v>2875000</v>
      </c>
      <c r="AF221" s="60" t="s">
        <v>23</v>
      </c>
      <c r="AG221" s="43" t="n">
        <f aca="false">SUM(I220:Q220)</f>
        <v>16410725</v>
      </c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  <c r="FD221" s="11"/>
      <c r="FE221" s="11"/>
      <c r="FF221" s="11"/>
      <c r="FG221" s="11"/>
      <c r="FH221" s="11"/>
      <c r="FI221" s="11"/>
      <c r="FJ221" s="11"/>
      <c r="FK221" s="11"/>
      <c r="FL221" s="11"/>
      <c r="FM221" s="11"/>
      <c r="FN221" s="11"/>
      <c r="FO221" s="11"/>
      <c r="FP221" s="11"/>
      <c r="FQ221" s="11"/>
      <c r="FR221" s="11"/>
      <c r="FS221" s="11"/>
      <c r="FT221" s="11"/>
      <c r="FU221" s="11"/>
      <c r="FV221" s="11"/>
      <c r="FW221" s="11"/>
      <c r="FX221" s="11"/>
      <c r="FY221" s="11"/>
      <c r="FZ221" s="11"/>
      <c r="GA221" s="11"/>
      <c r="GB221" s="11"/>
      <c r="GC221" s="11"/>
      <c r="GD221" s="11"/>
      <c r="GE221" s="11"/>
      <c r="GF221" s="11"/>
      <c r="GG221" s="11"/>
      <c r="GH221" s="11"/>
      <c r="GI221" s="11"/>
      <c r="GJ221" s="11"/>
      <c r="GK221" s="11"/>
      <c r="GL221" s="11"/>
      <c r="GM221" s="11"/>
      <c r="GN221" s="11"/>
      <c r="GO221" s="11"/>
      <c r="GP221" s="11"/>
      <c r="GQ221" s="11"/>
      <c r="GR221" s="11"/>
      <c r="GS221" s="11"/>
      <c r="GT221" s="11"/>
      <c r="GU221" s="11"/>
      <c r="GV221" s="11"/>
      <c r="GW221" s="11"/>
      <c r="GX221" s="11"/>
      <c r="GY221" s="11"/>
      <c r="GZ221" s="11"/>
      <c r="HA221" s="11"/>
      <c r="HB221" s="11"/>
      <c r="HC221" s="11"/>
      <c r="HD221" s="11"/>
      <c r="HE221" s="11"/>
      <c r="HF221" s="11"/>
      <c r="HG221" s="11"/>
      <c r="HH221" s="11"/>
      <c r="HI221" s="11"/>
      <c r="HJ221" s="11"/>
      <c r="HK221" s="11"/>
      <c r="HL221" s="11"/>
      <c r="HM221" s="11"/>
      <c r="HN221" s="11"/>
      <c r="HO221" s="11"/>
      <c r="HP221" s="11"/>
      <c r="HQ221" s="11"/>
      <c r="HR221" s="11"/>
      <c r="HS221" s="11"/>
      <c r="HT221" s="11"/>
      <c r="HU221" s="11"/>
      <c r="HV221" s="11"/>
      <c r="HW221" s="11"/>
      <c r="HX221" s="11"/>
      <c r="HY221" s="11"/>
      <c r="HZ221" s="11"/>
      <c r="IA221" s="11"/>
      <c r="IB221" s="11"/>
      <c r="IC221" s="11"/>
      <c r="ID221" s="11"/>
      <c r="IE221" s="11"/>
      <c r="IF221" s="11"/>
      <c r="IG221" s="11"/>
      <c r="IH221" s="11"/>
      <c r="II221" s="11"/>
      <c r="IJ221" s="11"/>
      <c r="IK221" s="11"/>
      <c r="IL221" s="11"/>
      <c r="IM221" s="11"/>
      <c r="IN221" s="11"/>
      <c r="IO221" s="11"/>
      <c r="IP221" s="11"/>
      <c r="IQ221" s="11"/>
      <c r="IR221" s="11"/>
      <c r="IS221" s="11"/>
      <c r="IT221" s="11"/>
      <c r="IU221" s="11"/>
      <c r="IV221" s="11"/>
      <c r="IW221" s="11"/>
    </row>
    <row r="222" customFormat="false" ht="15" hidden="false" customHeight="true" outlineLevel="0" collapsed="false">
      <c r="A222" s="65"/>
      <c r="B222" s="66" t="n">
        <f aca="false">SUM(B202:B203)</f>
        <v>2015829</v>
      </c>
      <c r="C222" s="67"/>
      <c r="D222" s="68"/>
      <c r="E222" s="69"/>
      <c r="F222" s="68"/>
      <c r="G222" s="60"/>
      <c r="H222" s="60" t="s">
        <v>25</v>
      </c>
      <c r="I222" s="58"/>
      <c r="J222" s="58"/>
      <c r="K222" s="58"/>
      <c r="L222" s="58"/>
      <c r="M222" s="58"/>
      <c r="N222" s="58"/>
      <c r="O222" s="58"/>
      <c r="P222" s="58"/>
      <c r="Q222" s="73" t="s">
        <v>26</v>
      </c>
      <c r="R222" s="58" t="n">
        <f aca="false">R220-R221</f>
        <v>570000</v>
      </c>
      <c r="S222" s="58" t="n">
        <f aca="false">S220-S221</f>
        <v>588399.999999999</v>
      </c>
      <c r="T222" s="58" t="n">
        <f aca="false">T220-T221</f>
        <v>90999.9999999998</v>
      </c>
      <c r="U222" s="43" t="n">
        <f aca="false">U220</f>
        <v>1231300</v>
      </c>
      <c r="V222" s="43" t="n">
        <f aca="false">V220</f>
        <v>1469000</v>
      </c>
      <c r="W222" s="43" t="n">
        <f aca="false">W220</f>
        <v>1322500</v>
      </c>
      <c r="X222" s="43" t="n">
        <f aca="false">X220</f>
        <v>15000.000000001</v>
      </c>
      <c r="Y222" s="43" t="n">
        <f aca="false">Y220</f>
        <v>1057268.77</v>
      </c>
      <c r="Z222" s="43" t="n">
        <f aca="false">Z220</f>
        <v>593225</v>
      </c>
      <c r="AA222" s="43" t="n">
        <f aca="false">AA220</f>
        <v>449999.999999999</v>
      </c>
      <c r="AB222" s="11"/>
      <c r="AC222" s="11"/>
      <c r="AD222" s="11"/>
      <c r="AE222" s="72" t="n">
        <f aca="false">SUM(R222:AB222)</f>
        <v>7387693.77</v>
      </c>
      <c r="AF222" s="60" t="s">
        <v>25</v>
      </c>
      <c r="AG222" s="43" t="n">
        <f aca="false">AG223-AG221</f>
        <v>10262693.77</v>
      </c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  <c r="EZ222" s="11"/>
      <c r="FA222" s="11"/>
      <c r="FB222" s="11"/>
      <c r="FC222" s="11"/>
      <c r="FD222" s="11"/>
      <c r="FE222" s="11"/>
      <c r="FF222" s="11"/>
      <c r="FG222" s="11"/>
      <c r="FH222" s="11"/>
      <c r="FI222" s="11"/>
      <c r="FJ222" s="11"/>
      <c r="FK222" s="11"/>
      <c r="FL222" s="11"/>
      <c r="FM222" s="11"/>
      <c r="FN222" s="11"/>
      <c r="FO222" s="11"/>
      <c r="FP222" s="11"/>
      <c r="FQ222" s="11"/>
      <c r="FR222" s="11"/>
      <c r="FS222" s="11"/>
      <c r="FT222" s="11"/>
      <c r="FU222" s="11"/>
      <c r="FV222" s="11"/>
      <c r="FW222" s="11"/>
      <c r="FX222" s="11"/>
      <c r="FY222" s="11"/>
      <c r="FZ222" s="11"/>
      <c r="GA222" s="11"/>
      <c r="GB222" s="11"/>
      <c r="GC222" s="11"/>
      <c r="GD222" s="11"/>
      <c r="GE222" s="11"/>
      <c r="GF222" s="11"/>
      <c r="GG222" s="11"/>
      <c r="GH222" s="11"/>
      <c r="GI222" s="11"/>
      <c r="GJ222" s="11"/>
      <c r="GK222" s="11"/>
      <c r="GL222" s="11"/>
      <c r="GM222" s="11"/>
      <c r="GN222" s="11"/>
      <c r="GO222" s="11"/>
      <c r="GP222" s="11"/>
      <c r="GQ222" s="11"/>
      <c r="GR222" s="11"/>
      <c r="GS222" s="11"/>
      <c r="GT222" s="11"/>
      <c r="GU222" s="11"/>
      <c r="GV222" s="11"/>
      <c r="GW222" s="11"/>
      <c r="GX222" s="11"/>
      <c r="GY222" s="11"/>
      <c r="GZ222" s="11"/>
      <c r="HA222" s="11"/>
      <c r="HB222" s="11"/>
      <c r="HC222" s="11"/>
      <c r="HD222" s="11"/>
      <c r="HE222" s="11"/>
      <c r="HF222" s="11"/>
      <c r="HG222" s="11"/>
      <c r="HH222" s="11"/>
      <c r="HI222" s="11"/>
      <c r="HJ222" s="11"/>
      <c r="HK222" s="11"/>
      <c r="HL222" s="11"/>
      <c r="HM222" s="11"/>
      <c r="HN222" s="11"/>
      <c r="HO222" s="11"/>
      <c r="HP222" s="11"/>
      <c r="HQ222" s="11"/>
      <c r="HR222" s="11"/>
      <c r="HS222" s="11"/>
      <c r="HT222" s="11"/>
      <c r="HU222" s="11"/>
      <c r="HV222" s="11"/>
      <c r="HW222" s="11"/>
      <c r="HX222" s="11"/>
      <c r="HY222" s="11"/>
      <c r="HZ222" s="11"/>
      <c r="IA222" s="11"/>
      <c r="IB222" s="11"/>
      <c r="IC222" s="11"/>
      <c r="ID222" s="11"/>
      <c r="IE222" s="11"/>
      <c r="IF222" s="11"/>
      <c r="IG222" s="11"/>
      <c r="IH222" s="11"/>
      <c r="II222" s="11"/>
      <c r="IJ222" s="11"/>
      <c r="IK222" s="11"/>
      <c r="IL222" s="11"/>
      <c r="IM222" s="11"/>
      <c r="IN222" s="11"/>
      <c r="IO222" s="11"/>
      <c r="IP222" s="11"/>
      <c r="IQ222" s="11"/>
      <c r="IR222" s="11"/>
      <c r="IS222" s="11"/>
      <c r="IT222" s="11"/>
      <c r="IU222" s="11"/>
      <c r="IV222" s="11"/>
      <c r="IW222" s="11"/>
    </row>
    <row r="223" customFormat="false" ht="13.5" hidden="false" customHeight="false" outlineLevel="0" collapsed="false">
      <c r="I223" s="27" t="n">
        <v>36647</v>
      </c>
      <c r="J223" s="27" t="n">
        <v>36678</v>
      </c>
      <c r="K223" s="28" t="n">
        <v>36708</v>
      </c>
      <c r="L223" s="28" t="n">
        <v>36739</v>
      </c>
      <c r="M223" s="28" t="n">
        <v>36770</v>
      </c>
      <c r="N223" s="28" t="n">
        <v>36800</v>
      </c>
      <c r="O223" s="28" t="n">
        <v>36831</v>
      </c>
      <c r="P223" s="28" t="n">
        <v>36861</v>
      </c>
      <c r="Q223" s="28" t="n">
        <v>36892</v>
      </c>
      <c r="R223" s="28" t="n">
        <v>36923</v>
      </c>
      <c r="S223" s="28" t="n">
        <v>36951</v>
      </c>
      <c r="T223" s="28" t="n">
        <v>36982</v>
      </c>
      <c r="U223" s="28" t="n">
        <v>37012</v>
      </c>
      <c r="V223" s="28" t="n">
        <v>37043</v>
      </c>
      <c r="W223" s="28" t="n">
        <v>37073</v>
      </c>
      <c r="X223" s="28" t="n">
        <v>37104</v>
      </c>
      <c r="Y223" s="28" t="n">
        <v>37135</v>
      </c>
      <c r="Z223" s="28" t="n">
        <v>37165</v>
      </c>
      <c r="AA223" s="28" t="n">
        <v>37196</v>
      </c>
      <c r="AB223" s="28" t="n">
        <v>37226</v>
      </c>
      <c r="AC223" s="28" t="n">
        <v>37257</v>
      </c>
      <c r="AD223" s="28" t="n">
        <v>37288</v>
      </c>
      <c r="AE223" s="74" t="n">
        <f aca="false">AE222+AE221</f>
        <v>10262693.77</v>
      </c>
      <c r="AG223" s="75" t="n">
        <f aca="false">AG221+AE223</f>
        <v>26673418.77</v>
      </c>
    </row>
    <row r="224" customFormat="false" ht="12.75" hidden="false" customHeight="false" outlineLevel="0" collapsed="false">
      <c r="O224" s="76"/>
      <c r="R224" s="75" t="n">
        <f aca="false">+R220+Q220</f>
        <v>9913400</v>
      </c>
      <c r="S224" s="75" t="n">
        <f aca="false">SUM(R125:S126)</f>
        <v>29999.9999999994</v>
      </c>
    </row>
    <row r="225" customFormat="false" ht="12.75" hidden="false" customHeight="false" outlineLevel="0" collapsed="false">
      <c r="S225" s="75" t="n">
        <f aca="false">SUM(Q125:S130)</f>
        <v>1697400</v>
      </c>
    </row>
    <row r="227" customFormat="false" ht="12.75" hidden="false" customHeight="false" outlineLevel="0" collapsed="false">
      <c r="R227" s="75"/>
      <c r="W227" s="75"/>
    </row>
    <row r="228" customFormat="false" ht="12.75" hidden="false" customHeight="false" outlineLevel="0" collapsed="false">
      <c r="P228" s="75"/>
    </row>
    <row r="229" customFormat="false" ht="12.75" hidden="false" customHeight="false" outlineLevel="0" collapsed="false">
      <c r="N229" s="2"/>
    </row>
  </sheetData>
  <mergeCells count="2">
    <mergeCell ref="C3:D3"/>
    <mergeCell ref="E3:F3"/>
  </mergeCells>
  <printOptions headings="false" gridLines="false" gridLinesSet="true" horizontalCentered="false" verticalCentered="false"/>
  <pageMargins left="0.25" right="0.25" top="0.179861111111111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1998-07-26T16:22:33Z</dcterms:created>
  <dc:creator>Jim Schwieger x-7705  Schwigman</dc:creator>
  <dc:description/>
  <dc:language>en-US</dc:language>
  <cp:lastModifiedBy>jschwie</cp:lastModifiedBy>
  <cp:lastPrinted>2001-06-28T19:04:59Z</cp:lastPrinted>
  <dcterms:modified xsi:type="dcterms:W3CDTF">2001-11-29T11:02:03Z</dcterms:modified>
  <cp:revision>0</cp:revision>
  <dc:subject/>
  <dc:title/>
</cp:coreProperties>
</file>