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<sst xmlns="http://schemas.openxmlformats.org/spreadsheetml/2006/main" count="407" uniqueCount="161">
  <si>
    <t xml:space="preserve">Basis Curves</t>
  </si>
  <si>
    <t xml:space="preserve">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</si>
  <si>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</si>
  <si>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</si>
  <si>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</si>
  <si>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</si>
  <si>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</si>
  <si>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</si>
  <si>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</si>
  <si>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</si>
  <si>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</si>
  <si>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</si>
  <si>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</si>
  <si>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</si>
  <si>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</si>
  <si>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</si>
  <si>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</si>
  <si>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</si>
  <si>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</si>
  <si>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</si>
  <si>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</si>
  <si>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</si>
  <si>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</si>
  <si>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</si>
  <si>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</si>
  <si>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</si>
  <si>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</si>
  <si>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</si>
  <si>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</si>
  <si>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</si>
  <si>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</si>
  <si>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</si>
  <si>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</si>
  <si>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</si>
  <si>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</si>
  <si>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</si>
  <si>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</si>
  <si>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</si>
  <si>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</si>
  <si>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</si>
  <si>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</si>
  <si>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</si>
  <si>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</si>
  <si>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</si>
  <si>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</si>
  <si>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</si>
  <si>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</si>
  <si>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</si>
  <si>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</si>
  <si>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</si>
  <si>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</si>
  <si>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</si>
  <si>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</si>
  <si>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</si>
  <si>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</si>
  <si>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</si>
  <si>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</si>
  <si>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</si>
  <si>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</si>
  <si>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</si>
  <si>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</si>
  <si>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</si>
  <si>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</si>
  <si>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</si>
  <si>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</si>
  <si>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</si>
  <si>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IF-CIG/WIC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</si>
  <si>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</si>
  <si>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</si>
  <si>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</si>
  <si>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</si>
  <si>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</si>
  <si>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</t>
  </si>
  <si>
    <t xml:space="preserve">MID-COLUMBIA</t>
  </si>
  <si>
    <t xml:space="preserve">NP15</t>
  </si>
  <si>
    <t xml:space="preserve">SP15</t>
  </si>
  <si>
    <t xml:space="preserve">PALO VERDE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</si>
  <si>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</si>
  <si>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</si>
  <si>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</si>
  <si>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</si>
  <si>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</si>
  <si>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</si>
  <si>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</si>
  <si>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</si>
  <si>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</si>
  <si>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</si>
  <si>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</si>
  <si>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</si>
  <si>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</si>
  <si>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</si>
  <si>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</si>
  <si>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</si>
  <si>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</si>
  <si>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</si>
  <si>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</si>
  <si>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</si>
  <si>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</si>
  <si>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</si>
  <si>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</si>
  <si>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</si>
  <si>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</si>
  <si>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</si>
  <si>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</si>
  <si>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</si>
  <si>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</si>
  <si>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</si>
  <si>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</si>
  <si>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</si>
  <si>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</si>
  <si>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</si>
  <si>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</si>
  <si>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</si>
  <si>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</si>
  <si>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</si>
  <si>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</si>
  <si>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</si>
  <si>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</si>
  <si>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</si>
  <si>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</si>
  <si>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</si>
  <si>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</si>
  <si>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</si>
  <si>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</si>
  <si>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</si>
  <si>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</si>
  <si>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</si>
  <si>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</si>
  <si>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West Power Prices - Peak</t>
  </si>
  <si>
    <t xml:space="preserve">2005-2014</t>
  </si>
  <si>
    <t xml:space="preserve">Cal-01</t>
  </si>
  <si>
    <t xml:space="preserve">Q2-02</t>
  </si>
  <si>
    <t xml:space="preserve">Q3-02</t>
  </si>
  <si>
    <t xml:space="preserve">Q4-02</t>
  </si>
  <si>
    <t xml:space="preserve">Cal-02</t>
  </si>
  <si>
    <t xml:space="preserve">Cal-03</t>
  </si>
  <si>
    <t xml:space="preserve">Cal-04</t>
  </si>
  <si>
    <t xml:space="preserve">Cal 05-14</t>
  </si>
  <si>
    <t xml:space="preserve">COB</t>
  </si>
  <si>
    <t xml:space="preserve">ZP26</t>
  </si>
  <si>
    <t xml:space="preserve">Palo Verde</t>
  </si>
  <si>
    <t xml:space="preserve">Mead</t>
  </si>
  <si>
    <t xml:space="preserve">Price Change - Peak</t>
  </si>
  <si>
    <t xml:space="preserve">Peak</t>
  </si>
  <si>
    <t xml:space="preserve">Daily Procedures</t>
  </si>
  <si>
    <t xml:space="preserve">1. Save the file with today's date.</t>
  </si>
  <si>
    <t xml:space="preserve">2. Replace the link to yesterday's file.  </t>
  </si>
  <si>
    <t xml:space="preserve">( Edit - Links.. - Highlight "West Prices xxxx" - Click Change Source… - Highlight "West Prices" with yesterday's date)</t>
  </si>
  <si>
    <t xml:space="preserve">3. Change date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</si>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</sst>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dd\-mmm\-yy"/>
    <numFmt numFmtId="166" formatCode="[$-409]d\-mmm\-yy"/>
    <numFmt numFmtId="167" formatCode="[$-409]mmm\-yy"/>
    <numFmt numFmtId="168" formatCode="0"/>
    <numFmt numFmtId="169" formatCode="[$-409]m/d/yyyy"/>
    <numFmt numFmtId="170" formatCode="0.0000"/>
    <numFmt numFmtId="171" formatCode="0.0000_);[RED]\(0.0000\)"/>
    <numFmt numFmtId="172" formatCode="#,##0.0000_);[RED]\(#,##0.0000\)"/>
    <numFmt numFmtId="173" formatCode="\$#,##0.0000;[RED]&quot;-$&quot;#,##0.0000"/>
    <numFmt numFmtId="174" formatCode="#,##0"/>
    <numFmt numFmtId="175" formatCode="m/d/yyyy\ h:mm:ss"/>
    <numFmt numFmtId="176" formatCode="mmm\-dd\-yy"/>
    <numFmt numFmtId="177" formatCode="0.000"/>
    <numFmt numFmtId="178" formatCode="#,##0.00000000000000000000_);[RED]\(#,##0.00000000000000000000\)"/>
    <numFmt numFmtId="179" formatCode="mm\-dd\-yyyy"/>
    <numFmt numFmtId="180" formatCode="0.00"/>
    <numFmt numFmtId="181" formatCode="#,##0.00"/>
    <numFmt numFmtId="182" formatCode="_(\$* #,##0.00_);_(\$* \(#,##0.00\);_(\$* \-??_);_(@_)"/>
    <numFmt numFmtId="183" formatCode="_(* #,##0.00_);_(* \(#,##0.00\);_(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633960</xdr:colOff>
          <xdr:row>0</xdr:row>
          <xdr:rowOff>65880</xdr:rowOff>
        </xdr:from>
        <xdr:to>
          <xdr:col>17</xdr:col>
          <xdr:colOff>181800</xdr:colOff>
          <xdr:row>1</xdr:row>
          <xdr:rowOff>-95400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815040</xdr:colOff>
          <xdr:row>0</xdr:row>
          <xdr:rowOff>65880</xdr:rowOff>
        </xdr:from>
        <xdr:to>
          <xdr:col>17</xdr:col>
          <xdr:colOff>231840</xdr:colOff>
          <xdr:row>1</xdr:row>
          <xdr:rowOff>-95400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West%20Prices%20092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24-0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-0.04</v>
          </cell>
        </row>
        <row r="28">
          <cell r="P28">
            <v>-0.0799999999999999</v>
          </cell>
        </row>
        <row r="28">
          <cell r="R28">
            <v>-0.05</v>
          </cell>
        </row>
        <row r="28">
          <cell r="V28">
            <v>0.234</v>
          </cell>
        </row>
        <row r="28">
          <cell r="AB28">
            <v>0.289285714285714</v>
          </cell>
        </row>
        <row r="28">
          <cell r="AH28">
            <v>0.417</v>
          </cell>
        </row>
        <row r="29">
          <cell r="M29">
            <v>-0.17</v>
          </cell>
        </row>
        <row r="29">
          <cell r="P29">
            <v>-0.0999999999999999</v>
          </cell>
        </row>
        <row r="29">
          <cell r="R29">
            <v>-0.105</v>
          </cell>
          <cell r="S29">
            <v>0</v>
          </cell>
        </row>
        <row r="29">
          <cell r="V29">
            <v>0.034</v>
          </cell>
          <cell r="W29">
            <v>0.00100000000000001</v>
          </cell>
        </row>
        <row r="29">
          <cell r="Y29">
            <v>0.0819999998333333</v>
          </cell>
        </row>
        <row r="29">
          <cell r="AB29">
            <v>0.0392857142857143</v>
          </cell>
          <cell r="AC29">
            <v>-0.00214285714285714</v>
          </cell>
        </row>
        <row r="29">
          <cell r="AE29">
            <v>0.161428571428571</v>
          </cell>
        </row>
        <row r="29">
          <cell r="AH29">
            <v>0.217</v>
          </cell>
        </row>
        <row r="30">
          <cell r="M30">
            <v>-0.515</v>
          </cell>
        </row>
        <row r="30">
          <cell r="P30">
            <v>-0.5</v>
          </cell>
        </row>
        <row r="30">
          <cell r="R30">
            <v>-0.41</v>
          </cell>
          <cell r="S30">
            <v>-0.09</v>
          </cell>
        </row>
        <row r="30">
          <cell r="V30">
            <v>-0.031</v>
          </cell>
          <cell r="W30">
            <v>0.00100000000000001</v>
          </cell>
        </row>
        <row r="30">
          <cell r="Y30">
            <v>0.027</v>
          </cell>
        </row>
        <row r="30">
          <cell r="AB30">
            <v>-0.000714285714285716</v>
          </cell>
          <cell r="AC30">
            <v>0</v>
          </cell>
        </row>
        <row r="30">
          <cell r="AE30">
            <v>0.0638095238095238</v>
          </cell>
        </row>
        <row r="30">
          <cell r="AH30">
            <v>0.115</v>
          </cell>
        </row>
        <row r="31">
          <cell r="M31">
            <v>-0.14</v>
          </cell>
        </row>
        <row r="31">
          <cell r="P31">
            <v>-0.0799999999999999</v>
          </cell>
        </row>
        <row r="31">
          <cell r="R31">
            <v>-0.11</v>
          </cell>
          <cell r="S31">
            <v>-0.04</v>
          </cell>
        </row>
        <row r="31">
          <cell r="V31">
            <v>0.031</v>
          </cell>
          <cell r="W31">
            <v>0.000999999999999994</v>
          </cell>
        </row>
        <row r="31">
          <cell r="Y31">
            <v>0.07675</v>
          </cell>
        </row>
        <row r="31">
          <cell r="AB31">
            <v>0.12</v>
          </cell>
          <cell r="AC31">
            <v>-0.00214285714285714</v>
          </cell>
        </row>
        <row r="31">
          <cell r="AE31">
            <v>0.224285714285714</v>
          </cell>
        </row>
        <row r="31">
          <cell r="AH31">
            <v>0.122</v>
          </cell>
        </row>
        <row r="33">
          <cell r="M33">
            <v>-0.68</v>
          </cell>
        </row>
        <row r="33">
          <cell r="P33">
            <v>-0.65</v>
          </cell>
        </row>
        <row r="33">
          <cell r="R33">
            <v>-0.56</v>
          </cell>
          <cell r="S33">
            <v>-0.11</v>
          </cell>
        </row>
        <row r="33">
          <cell r="V33">
            <v>-0.26</v>
          </cell>
          <cell r="W33">
            <v>-0.016</v>
          </cell>
        </row>
        <row r="33">
          <cell r="Y33">
            <v>-0.2535</v>
          </cell>
        </row>
        <row r="33">
          <cell r="AB33">
            <v>-0.369285714285714</v>
          </cell>
          <cell r="AC33">
            <v>-0.0153571428571428</v>
          </cell>
        </row>
        <row r="33">
          <cell r="AE33">
            <v>-0.355</v>
          </cell>
        </row>
        <row r="33">
          <cell r="AH33">
            <v>-0.2</v>
          </cell>
        </row>
        <row r="34">
          <cell r="M34">
            <v>-0.24</v>
          </cell>
        </row>
        <row r="34">
          <cell r="P34">
            <v>-0.25</v>
          </cell>
        </row>
        <row r="34">
          <cell r="R34">
            <v>-0.205</v>
          </cell>
          <cell r="S34">
            <v>-0.05</v>
          </cell>
        </row>
        <row r="34">
          <cell r="V34">
            <v>-0.161</v>
          </cell>
          <cell r="W34">
            <v>-0.01</v>
          </cell>
        </row>
        <row r="34">
          <cell r="Y34">
            <v>-0.154833333333333</v>
          </cell>
        </row>
        <row r="34">
          <cell r="AB34">
            <v>-0.125</v>
          </cell>
          <cell r="AC34">
            <v>-0.00249999999999997</v>
          </cell>
        </row>
        <row r="34">
          <cell r="AE34">
            <v>-0.125</v>
          </cell>
        </row>
        <row r="34">
          <cell r="AH34">
            <v>-0.125</v>
          </cell>
        </row>
        <row r="35">
          <cell r="M35">
            <v>-0.17</v>
          </cell>
        </row>
        <row r="35">
          <cell r="P35">
            <v>-0.15</v>
          </cell>
        </row>
        <row r="35">
          <cell r="R35">
            <v>-0.135</v>
          </cell>
          <cell r="S35">
            <v>-0.015</v>
          </cell>
        </row>
        <row r="35">
          <cell r="V35">
            <v>-0.128</v>
          </cell>
          <cell r="W35">
            <v>0.001</v>
          </cell>
        </row>
        <row r="35">
          <cell r="Y35">
            <v>-0.121</v>
          </cell>
        </row>
        <row r="35">
          <cell r="AB35">
            <v>-0.09</v>
          </cell>
          <cell r="AC35">
            <v>0</v>
          </cell>
        </row>
        <row r="35">
          <cell r="AE35">
            <v>-0.09</v>
          </cell>
        </row>
        <row r="35">
          <cell r="AH35">
            <v>-0.11</v>
          </cell>
        </row>
        <row r="36">
          <cell r="M36">
            <v>-0.18</v>
          </cell>
        </row>
        <row r="36">
          <cell r="P36">
            <v>-0.11</v>
          </cell>
        </row>
        <row r="36">
          <cell r="R36">
            <v>-0.13</v>
          </cell>
          <cell r="S36">
            <v>0.005</v>
          </cell>
        </row>
        <row r="36">
          <cell r="V36">
            <v>-0.13</v>
          </cell>
          <cell r="W36">
            <v>0.00999999999999998</v>
          </cell>
        </row>
        <row r="36">
          <cell r="Y36">
            <v>-0.128333333333333</v>
          </cell>
        </row>
        <row r="36">
          <cell r="AB36">
            <v>-0.135</v>
          </cell>
          <cell r="AC36">
            <v>0.00999999999999998</v>
          </cell>
        </row>
        <row r="36">
          <cell r="AE36">
            <v>-0.135</v>
          </cell>
        </row>
        <row r="36">
          <cell r="AH36">
            <v>-0.14</v>
          </cell>
        </row>
        <row r="39">
          <cell r="M39">
            <v>-0.81</v>
          </cell>
        </row>
        <row r="39">
          <cell r="P39">
            <v>-0.85</v>
          </cell>
        </row>
        <row r="39">
          <cell r="R39">
            <v>-0.69</v>
          </cell>
          <cell r="S39">
            <v>-0.135</v>
          </cell>
        </row>
        <row r="39">
          <cell r="V39">
            <v>-0.363</v>
          </cell>
          <cell r="W39">
            <v>-0.023</v>
          </cell>
        </row>
        <row r="39">
          <cell r="Y39">
            <v>-0.370833333333333</v>
          </cell>
        </row>
        <row r="39">
          <cell r="AB39">
            <v>-0.575</v>
          </cell>
          <cell r="AC39">
            <v>-0.0250000000000001</v>
          </cell>
        </row>
        <row r="39">
          <cell r="AE39">
            <v>-0.57</v>
          </cell>
        </row>
        <row r="39">
          <cell r="AH39">
            <v>-0.265</v>
          </cell>
        </row>
        <row r="40">
          <cell r="M40">
            <v>-0.74</v>
          </cell>
        </row>
        <row r="40">
          <cell r="P40">
            <v>-0.76</v>
          </cell>
        </row>
        <row r="40">
          <cell r="R40">
            <v>-0.11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-0.1185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-0.74</v>
          </cell>
        </row>
        <row r="41">
          <cell r="P41">
            <v>-0.78</v>
          </cell>
        </row>
        <row r="41">
          <cell r="R41">
            <v>-0.5</v>
          </cell>
          <cell r="S41">
            <v>0</v>
          </cell>
        </row>
        <row r="41">
          <cell r="V41">
            <v>-0.025</v>
          </cell>
          <cell r="W41">
            <v>0</v>
          </cell>
        </row>
        <row r="41">
          <cell r="Y41">
            <v>-0.0541666666666667</v>
          </cell>
        </row>
        <row r="41">
          <cell r="AB41">
            <v>-0.315</v>
          </cell>
          <cell r="AC41">
            <v>0</v>
          </cell>
        </row>
        <row r="41">
          <cell r="AE41">
            <v>-0.3</v>
          </cell>
        </row>
        <row r="41">
          <cell r="AH41">
            <v>0.13</v>
          </cell>
        </row>
        <row r="42">
          <cell r="M42">
            <v>-0.658</v>
          </cell>
        </row>
        <row r="42">
          <cell r="P42">
            <v>-0.635</v>
          </cell>
        </row>
        <row r="42">
          <cell r="R42">
            <v>-0.38353504785292</v>
          </cell>
          <cell r="S42">
            <v>0</v>
          </cell>
        </row>
        <row r="42">
          <cell r="V42">
            <v>-0.453</v>
          </cell>
          <cell r="W42">
            <v>0</v>
          </cell>
        </row>
        <row r="42">
          <cell r="Y42">
            <v>-0.429312851065667</v>
          </cell>
        </row>
        <row r="42">
          <cell r="AB42">
            <v>-0.463</v>
          </cell>
          <cell r="AC42">
            <v>0</v>
          </cell>
        </row>
        <row r="42">
          <cell r="AE42">
            <v>-0.455</v>
          </cell>
        </row>
        <row r="42">
          <cell r="AH42">
            <v>-0.42</v>
          </cell>
        </row>
        <row r="43">
          <cell r="M43">
            <v>-0.89</v>
          </cell>
        </row>
        <row r="43">
          <cell r="P43">
            <v>-0.91</v>
          </cell>
        </row>
        <row r="43">
          <cell r="R43">
            <v>-0.845</v>
          </cell>
          <cell r="S43">
            <v>-0.135</v>
          </cell>
        </row>
        <row r="43">
          <cell r="V43">
            <v>-0.433</v>
          </cell>
          <cell r="W43">
            <v>-0.023</v>
          </cell>
        </row>
        <row r="43">
          <cell r="Y43">
            <v>-0.445833333333333</v>
          </cell>
        </row>
        <row r="43">
          <cell r="AB43">
            <v>-0.7</v>
          </cell>
          <cell r="AC43">
            <v>-0.0250000000000001</v>
          </cell>
        </row>
        <row r="43">
          <cell r="AE43">
            <v>-0.695</v>
          </cell>
        </row>
        <row r="43">
          <cell r="AH43">
            <v>-0.345</v>
          </cell>
        </row>
        <row r="49">
          <cell r="L49">
            <v>1.99</v>
          </cell>
        </row>
        <row r="49">
          <cell r="O49">
            <v>1.92</v>
          </cell>
        </row>
        <row r="49">
          <cell r="R49">
            <v>1.91</v>
          </cell>
        </row>
        <row r="49">
          <cell r="V49">
            <v>2.6872</v>
          </cell>
        </row>
        <row r="49">
          <cell r="AB49">
            <v>2.84428571428571</v>
          </cell>
        </row>
        <row r="49">
          <cell r="AH49">
            <v>3.2172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S4">
            <v>19.25</v>
          </cell>
          <cell r="T4">
            <v>24.5</v>
          </cell>
          <cell r="U4">
            <v>31</v>
          </cell>
          <cell r="V4">
            <v>38.25</v>
          </cell>
          <cell r="W4">
            <v>37</v>
          </cell>
          <cell r="X4">
            <v>34</v>
          </cell>
          <cell r="Y4">
            <v>30</v>
          </cell>
          <cell r="Z4">
            <v>29</v>
          </cell>
          <cell r="AA4">
            <v>27.75</v>
          </cell>
          <cell r="AB4">
            <v>29</v>
          </cell>
          <cell r="AC4">
            <v>41</v>
          </cell>
          <cell r="AD4">
            <v>50</v>
          </cell>
          <cell r="AE4">
            <v>40</v>
          </cell>
          <cell r="AF4">
            <v>35</v>
          </cell>
          <cell r="AG4">
            <v>33</v>
          </cell>
          <cell r="AH4">
            <v>36</v>
          </cell>
          <cell r="AI4">
            <v>38</v>
          </cell>
          <cell r="AJ4">
            <v>35</v>
          </cell>
          <cell r="AK4">
            <v>31</v>
          </cell>
          <cell r="AL4">
            <v>30</v>
          </cell>
          <cell r="AM4">
            <v>26</v>
          </cell>
          <cell r="AN4">
            <v>27</v>
          </cell>
          <cell r="AO4">
            <v>45</v>
          </cell>
          <cell r="AP4">
            <v>53</v>
          </cell>
          <cell r="AQ4">
            <v>42</v>
          </cell>
          <cell r="AR4">
            <v>36</v>
          </cell>
          <cell r="AS4">
            <v>34.5</v>
          </cell>
          <cell r="AT4">
            <v>37</v>
          </cell>
          <cell r="AU4">
            <v>37.16</v>
          </cell>
          <cell r="AV4">
            <v>34.66</v>
          </cell>
          <cell r="AW4">
            <v>31.31</v>
          </cell>
          <cell r="AX4">
            <v>30.49</v>
          </cell>
          <cell r="AY4">
            <v>27.14</v>
          </cell>
          <cell r="AZ4">
            <v>27.99</v>
          </cell>
          <cell r="BA4">
            <v>43.08</v>
          </cell>
          <cell r="BB4">
            <v>49.81</v>
          </cell>
          <cell r="BC4">
            <v>40.59</v>
          </cell>
          <cell r="BD4">
            <v>35.57</v>
          </cell>
          <cell r="BE4">
            <v>34.32</v>
          </cell>
          <cell r="BF4">
            <v>36.42</v>
          </cell>
          <cell r="BG4">
            <v>37.2</v>
          </cell>
          <cell r="BH4">
            <v>35.06</v>
          </cell>
          <cell r="BI4">
            <v>32.2</v>
          </cell>
          <cell r="BJ4">
            <v>31.49</v>
          </cell>
          <cell r="BK4">
            <v>28.62</v>
          </cell>
          <cell r="BL4">
            <v>29.35</v>
          </cell>
          <cell r="BM4">
            <v>42.27</v>
          </cell>
          <cell r="BN4">
            <v>48.03</v>
          </cell>
          <cell r="BO4">
            <v>40.14</v>
          </cell>
          <cell r="BP4">
            <v>35.84</v>
          </cell>
          <cell r="BQ4">
            <v>34.77</v>
          </cell>
          <cell r="BR4">
            <v>36.57</v>
          </cell>
          <cell r="BS4">
            <v>37.33</v>
          </cell>
          <cell r="BT4">
            <v>35.39</v>
          </cell>
          <cell r="BU4">
            <v>32.8</v>
          </cell>
          <cell r="BV4">
            <v>32.15</v>
          </cell>
          <cell r="BW4">
            <v>29.56</v>
          </cell>
          <cell r="BX4">
            <v>30.22</v>
          </cell>
          <cell r="BY4">
            <v>41.93</v>
          </cell>
          <cell r="BZ4">
            <v>47.14</v>
          </cell>
          <cell r="CA4">
            <v>40</v>
          </cell>
          <cell r="CB4">
            <v>36.1</v>
          </cell>
          <cell r="CC4">
            <v>35.13</v>
          </cell>
          <cell r="CD4">
            <v>36.77</v>
          </cell>
          <cell r="CE4">
            <v>37.45</v>
          </cell>
          <cell r="CF4">
            <v>35.7</v>
          </cell>
          <cell r="CG4">
            <v>33.36</v>
          </cell>
          <cell r="CH4">
            <v>32.78</v>
          </cell>
          <cell r="CI4">
            <v>30.43</v>
          </cell>
          <cell r="CJ4">
            <v>31.03</v>
          </cell>
          <cell r="CK4">
            <v>41.65</v>
          </cell>
          <cell r="CL4">
            <v>46.38</v>
          </cell>
          <cell r="CM4">
            <v>39.9</v>
          </cell>
          <cell r="CN4">
            <v>36.38</v>
          </cell>
          <cell r="CO4">
            <v>35.5</v>
          </cell>
          <cell r="CP4">
            <v>36.99</v>
          </cell>
          <cell r="CQ4">
            <v>37.88</v>
          </cell>
          <cell r="CR4">
            <v>36.25</v>
          </cell>
          <cell r="CS4">
            <v>34.06</v>
          </cell>
          <cell r="CT4">
            <v>33.53</v>
          </cell>
          <cell r="CU4">
            <v>31.34</v>
          </cell>
          <cell r="CV4">
            <v>31.9</v>
          </cell>
          <cell r="CW4">
            <v>41.8</v>
          </cell>
          <cell r="CX4">
            <v>46.21</v>
          </cell>
          <cell r="CY4">
            <v>40.17</v>
          </cell>
          <cell r="CZ4">
            <v>36.88</v>
          </cell>
          <cell r="DA4">
            <v>36.07</v>
          </cell>
          <cell r="DB4">
            <v>37.46</v>
          </cell>
          <cell r="DC4">
            <v>38.32</v>
          </cell>
          <cell r="DD4">
            <v>36.8</v>
          </cell>
          <cell r="DE4">
            <v>34.76</v>
          </cell>
          <cell r="DF4">
            <v>34.26</v>
          </cell>
          <cell r="DG4">
            <v>32.22</v>
          </cell>
          <cell r="DH4">
            <v>32.74</v>
          </cell>
          <cell r="DI4">
            <v>41.97</v>
          </cell>
          <cell r="DJ4">
            <v>46.09</v>
          </cell>
          <cell r="DK4">
            <v>40.46</v>
          </cell>
          <cell r="DL4">
            <v>37.39</v>
          </cell>
          <cell r="DM4">
            <v>36.63</v>
          </cell>
          <cell r="DN4">
            <v>37.93</v>
          </cell>
          <cell r="DO4">
            <v>38.76</v>
          </cell>
          <cell r="DP4">
            <v>37.34</v>
          </cell>
          <cell r="DQ4">
            <v>35.44</v>
          </cell>
          <cell r="DR4">
            <v>34.97</v>
          </cell>
          <cell r="DS4">
            <v>33.07</v>
          </cell>
          <cell r="DT4">
            <v>33.56</v>
          </cell>
          <cell r="DU4">
            <v>42.17</v>
          </cell>
          <cell r="DV4">
            <v>46</v>
          </cell>
          <cell r="DW4">
            <v>40.76</v>
          </cell>
          <cell r="DX4">
            <v>37.9</v>
          </cell>
          <cell r="DY4">
            <v>37.19</v>
          </cell>
          <cell r="DZ4">
            <v>38.4</v>
          </cell>
          <cell r="EA4">
            <v>39.2</v>
          </cell>
          <cell r="EB4">
            <v>37.88</v>
          </cell>
          <cell r="EC4">
            <v>36.11</v>
          </cell>
          <cell r="ED4">
            <v>35.67</v>
          </cell>
          <cell r="EE4">
            <v>33.9</v>
          </cell>
          <cell r="EF4">
            <v>34.36</v>
          </cell>
          <cell r="EG4">
            <v>42.38</v>
          </cell>
          <cell r="EH4">
            <v>45.96</v>
          </cell>
          <cell r="EI4">
            <v>41.07</v>
          </cell>
          <cell r="EJ4">
            <v>38.4</v>
          </cell>
          <cell r="EK4">
            <v>37.74</v>
          </cell>
          <cell r="EL4">
            <v>38.87</v>
          </cell>
          <cell r="EM4">
            <v>39.65</v>
          </cell>
          <cell r="EN4">
            <v>38.42</v>
          </cell>
          <cell r="EO4">
            <v>36.77</v>
          </cell>
          <cell r="EP4">
            <v>36.36</v>
          </cell>
          <cell r="EQ4">
            <v>34.71</v>
          </cell>
          <cell r="ER4">
            <v>35.14</v>
          </cell>
          <cell r="ES4">
            <v>42.62</v>
          </cell>
          <cell r="ET4">
            <v>45.95</v>
          </cell>
          <cell r="EU4">
            <v>41.39</v>
          </cell>
          <cell r="EV4">
            <v>38.91</v>
          </cell>
          <cell r="EW4">
            <v>38.3</v>
          </cell>
          <cell r="EX4">
            <v>39.34</v>
          </cell>
          <cell r="EY4">
            <v>40.16</v>
          </cell>
          <cell r="EZ4">
            <v>38.91</v>
          </cell>
          <cell r="FA4">
            <v>37.24</v>
          </cell>
          <cell r="FB4">
            <v>36.83</v>
          </cell>
          <cell r="FC4">
            <v>35.16</v>
          </cell>
          <cell r="FD4">
            <v>35.59</v>
          </cell>
          <cell r="FE4">
            <v>43.16</v>
          </cell>
          <cell r="FF4">
            <v>46.54</v>
          </cell>
          <cell r="FG4">
            <v>41.92</v>
          </cell>
          <cell r="FH4">
            <v>39.41</v>
          </cell>
          <cell r="FI4">
            <v>38.79</v>
          </cell>
          <cell r="FJ4">
            <v>39.85</v>
          </cell>
          <cell r="FK4">
            <v>40.67</v>
          </cell>
          <cell r="FL4">
            <v>39.4</v>
          </cell>
          <cell r="FM4">
            <v>37.71</v>
          </cell>
          <cell r="FN4">
            <v>37.3</v>
          </cell>
          <cell r="FO4">
            <v>35.6</v>
          </cell>
          <cell r="FP4">
            <v>36.04</v>
          </cell>
          <cell r="FQ4">
            <v>43.71</v>
          </cell>
          <cell r="FR4">
            <v>47.13</v>
          </cell>
          <cell r="FS4">
            <v>42.45</v>
          </cell>
          <cell r="FT4">
            <v>39.91</v>
          </cell>
          <cell r="FU4">
            <v>39.28</v>
          </cell>
          <cell r="FV4">
            <v>40.35</v>
          </cell>
        </row>
        <row r="6">
          <cell r="S6">
            <v>19.25</v>
          </cell>
          <cell r="T6">
            <v>24.5</v>
          </cell>
          <cell r="U6">
            <v>30.25</v>
          </cell>
          <cell r="V6">
            <v>37.25</v>
          </cell>
          <cell r="W6">
            <v>35.5</v>
          </cell>
          <cell r="X6">
            <v>33</v>
          </cell>
          <cell r="Y6">
            <v>29.25</v>
          </cell>
          <cell r="Z6">
            <v>31</v>
          </cell>
          <cell r="AA6">
            <v>30.25</v>
          </cell>
          <cell r="AB6">
            <v>31.5</v>
          </cell>
          <cell r="AC6">
            <v>44</v>
          </cell>
          <cell r="AD6">
            <v>52.5</v>
          </cell>
          <cell r="AE6">
            <v>43.5</v>
          </cell>
          <cell r="AF6">
            <v>33.75</v>
          </cell>
          <cell r="AG6">
            <v>32</v>
          </cell>
          <cell r="AH6">
            <v>35</v>
          </cell>
          <cell r="AI6">
            <v>37</v>
          </cell>
          <cell r="AJ6">
            <v>34</v>
          </cell>
          <cell r="AK6">
            <v>31</v>
          </cell>
          <cell r="AL6">
            <v>33</v>
          </cell>
          <cell r="AM6">
            <v>29.25</v>
          </cell>
          <cell r="AN6">
            <v>30.25</v>
          </cell>
          <cell r="AO6">
            <v>49.5</v>
          </cell>
          <cell r="AP6">
            <v>56.5</v>
          </cell>
          <cell r="AQ6">
            <v>45.5</v>
          </cell>
          <cell r="AR6">
            <v>35.5</v>
          </cell>
          <cell r="AS6">
            <v>34</v>
          </cell>
          <cell r="AT6">
            <v>36.5</v>
          </cell>
          <cell r="AU6">
            <v>36.82</v>
          </cell>
          <cell r="AV6">
            <v>34.3</v>
          </cell>
          <cell r="AW6">
            <v>31.77</v>
          </cell>
          <cell r="AX6">
            <v>33.46</v>
          </cell>
          <cell r="AY6">
            <v>30.3</v>
          </cell>
          <cell r="AZ6">
            <v>31.15</v>
          </cell>
          <cell r="BA6">
            <v>47.41</v>
          </cell>
          <cell r="BB6">
            <v>53.33</v>
          </cell>
          <cell r="BC6">
            <v>44.05</v>
          </cell>
          <cell r="BD6">
            <v>35.61</v>
          </cell>
          <cell r="BE6">
            <v>34.35</v>
          </cell>
          <cell r="BF6">
            <v>36.47</v>
          </cell>
          <cell r="BG6">
            <v>37.12</v>
          </cell>
          <cell r="BH6">
            <v>34.97</v>
          </cell>
          <cell r="BI6">
            <v>32.82</v>
          </cell>
          <cell r="BJ6">
            <v>34.27</v>
          </cell>
          <cell r="BK6">
            <v>31.57</v>
          </cell>
          <cell r="BL6">
            <v>32.31</v>
          </cell>
          <cell r="BM6">
            <v>46.23</v>
          </cell>
          <cell r="BN6">
            <v>51.31</v>
          </cell>
          <cell r="BO6">
            <v>43.37</v>
          </cell>
          <cell r="BP6">
            <v>36.15</v>
          </cell>
          <cell r="BQ6">
            <v>35.08</v>
          </cell>
          <cell r="BR6">
            <v>36.9</v>
          </cell>
          <cell r="BS6">
            <v>37.9</v>
          </cell>
          <cell r="BT6">
            <v>35.93</v>
          </cell>
          <cell r="BU6">
            <v>33.95</v>
          </cell>
          <cell r="BV6">
            <v>35.29</v>
          </cell>
          <cell r="BW6">
            <v>32.82</v>
          </cell>
          <cell r="BX6">
            <v>33.5</v>
          </cell>
          <cell r="BY6">
            <v>46.28</v>
          </cell>
          <cell r="BZ6">
            <v>50.95</v>
          </cell>
          <cell r="CA6">
            <v>43.66</v>
          </cell>
          <cell r="CB6">
            <v>37.04</v>
          </cell>
          <cell r="CC6">
            <v>36.06</v>
          </cell>
          <cell r="CD6">
            <v>37.73</v>
          </cell>
          <cell r="CE6">
            <v>38.88</v>
          </cell>
          <cell r="CF6">
            <v>37.07</v>
          </cell>
          <cell r="CG6">
            <v>35.25</v>
          </cell>
          <cell r="CH6">
            <v>36.48</v>
          </cell>
          <cell r="CI6">
            <v>34.2</v>
          </cell>
          <cell r="CJ6">
            <v>34.83</v>
          </cell>
          <cell r="CK6">
            <v>46.62</v>
          </cell>
          <cell r="CL6">
            <v>50.92</v>
          </cell>
          <cell r="CM6">
            <v>44.21</v>
          </cell>
          <cell r="CN6">
            <v>38.1</v>
          </cell>
          <cell r="CO6">
            <v>37.19</v>
          </cell>
          <cell r="CP6">
            <v>38.74</v>
          </cell>
          <cell r="CQ6">
            <v>39.85</v>
          </cell>
          <cell r="CR6">
            <v>38.14</v>
          </cell>
          <cell r="CS6">
            <v>36.43</v>
          </cell>
          <cell r="CT6">
            <v>37.6</v>
          </cell>
          <cell r="CU6">
            <v>35.45</v>
          </cell>
          <cell r="CV6">
            <v>36.04</v>
          </cell>
          <cell r="CW6">
            <v>47.15</v>
          </cell>
          <cell r="CX6">
            <v>51.21</v>
          </cell>
          <cell r="CY6">
            <v>44.89</v>
          </cell>
          <cell r="CZ6">
            <v>39.13</v>
          </cell>
          <cell r="DA6">
            <v>38.28</v>
          </cell>
          <cell r="DB6">
            <v>39.74</v>
          </cell>
          <cell r="DC6">
            <v>40.92</v>
          </cell>
          <cell r="DD6">
            <v>39.31</v>
          </cell>
          <cell r="DE6">
            <v>37.69</v>
          </cell>
          <cell r="DF6">
            <v>38.8</v>
          </cell>
          <cell r="DG6">
            <v>36.77</v>
          </cell>
          <cell r="DH6">
            <v>37.33</v>
          </cell>
          <cell r="DI6">
            <v>47.82</v>
          </cell>
          <cell r="DJ6">
            <v>51.65</v>
          </cell>
          <cell r="DK6">
            <v>45.68</v>
          </cell>
          <cell r="DL6">
            <v>40.25</v>
          </cell>
          <cell r="DM6">
            <v>39.45</v>
          </cell>
          <cell r="DN6">
            <v>40.83</v>
          </cell>
          <cell r="DO6">
            <v>41.99</v>
          </cell>
          <cell r="DP6">
            <v>40.47</v>
          </cell>
          <cell r="DQ6">
            <v>38.95</v>
          </cell>
          <cell r="DR6">
            <v>39.99</v>
          </cell>
          <cell r="DS6">
            <v>38.08</v>
          </cell>
          <cell r="DT6">
            <v>38.61</v>
          </cell>
          <cell r="DU6">
            <v>48.51</v>
          </cell>
          <cell r="DV6">
            <v>52.12</v>
          </cell>
          <cell r="DW6">
            <v>46.49</v>
          </cell>
          <cell r="DX6">
            <v>41.37</v>
          </cell>
          <cell r="DY6">
            <v>40.61</v>
          </cell>
          <cell r="DZ6">
            <v>41.91</v>
          </cell>
          <cell r="EA6">
            <v>43.06</v>
          </cell>
          <cell r="EB6">
            <v>41.63</v>
          </cell>
          <cell r="EC6">
            <v>40.19</v>
          </cell>
          <cell r="ED6">
            <v>41.18</v>
          </cell>
          <cell r="EE6">
            <v>39.38</v>
          </cell>
          <cell r="EF6">
            <v>39.88</v>
          </cell>
          <cell r="EG6">
            <v>49.21</v>
          </cell>
          <cell r="EH6">
            <v>52.62</v>
          </cell>
          <cell r="EI6">
            <v>47.31</v>
          </cell>
          <cell r="EJ6">
            <v>42.48</v>
          </cell>
          <cell r="EK6">
            <v>41.77</v>
          </cell>
          <cell r="EL6">
            <v>43</v>
          </cell>
          <cell r="EM6">
            <v>44.18</v>
          </cell>
          <cell r="EN6">
            <v>42.83</v>
          </cell>
          <cell r="EO6">
            <v>41.48</v>
          </cell>
          <cell r="EP6">
            <v>42.4</v>
          </cell>
          <cell r="EQ6">
            <v>40.71</v>
          </cell>
          <cell r="ER6">
            <v>41.18</v>
          </cell>
          <cell r="ES6">
            <v>49.98</v>
          </cell>
          <cell r="ET6">
            <v>53.2</v>
          </cell>
          <cell r="EU6">
            <v>48.2</v>
          </cell>
          <cell r="EV6">
            <v>43.64</v>
          </cell>
          <cell r="EW6">
            <v>42.97</v>
          </cell>
          <cell r="EX6">
            <v>44.13</v>
          </cell>
          <cell r="EY6">
            <v>45.27</v>
          </cell>
          <cell r="EZ6">
            <v>43.89</v>
          </cell>
          <cell r="FA6">
            <v>42.5</v>
          </cell>
          <cell r="FB6">
            <v>43.45</v>
          </cell>
          <cell r="FC6">
            <v>41.71</v>
          </cell>
          <cell r="FD6">
            <v>42.2</v>
          </cell>
          <cell r="FE6">
            <v>51.22</v>
          </cell>
          <cell r="FF6">
            <v>54.51</v>
          </cell>
          <cell r="FG6">
            <v>49.38</v>
          </cell>
          <cell r="FH6">
            <v>44.72</v>
          </cell>
          <cell r="FI6">
            <v>44.03</v>
          </cell>
          <cell r="FJ6">
            <v>45.22</v>
          </cell>
          <cell r="FK6">
            <v>46.36</v>
          </cell>
          <cell r="FL6">
            <v>44.94</v>
          </cell>
          <cell r="FM6">
            <v>43.53</v>
          </cell>
          <cell r="FN6">
            <v>44.5</v>
          </cell>
          <cell r="FO6">
            <v>42.72</v>
          </cell>
          <cell r="FP6">
            <v>43.21</v>
          </cell>
          <cell r="FQ6">
            <v>52.45</v>
          </cell>
          <cell r="FR6">
            <v>55.83</v>
          </cell>
          <cell r="FS6">
            <v>50.57</v>
          </cell>
          <cell r="FT6">
            <v>45.79</v>
          </cell>
          <cell r="FU6">
            <v>45.09</v>
          </cell>
          <cell r="FV6">
            <v>46.31</v>
          </cell>
        </row>
        <row r="8">
          <cell r="S8">
            <v>23</v>
          </cell>
          <cell r="T8">
            <v>25.75</v>
          </cell>
          <cell r="U8">
            <v>31.25</v>
          </cell>
          <cell r="V8">
            <v>37.3</v>
          </cell>
          <cell r="W8">
            <v>36.75</v>
          </cell>
          <cell r="X8">
            <v>33.75</v>
          </cell>
          <cell r="Y8">
            <v>31.5</v>
          </cell>
          <cell r="Z8">
            <v>28.75</v>
          </cell>
          <cell r="AA8">
            <v>28.75</v>
          </cell>
          <cell r="AB8">
            <v>35.5</v>
          </cell>
          <cell r="AC8">
            <v>44</v>
          </cell>
          <cell r="AD8">
            <v>51</v>
          </cell>
          <cell r="AE8">
            <v>43</v>
          </cell>
          <cell r="AF8">
            <v>36.25</v>
          </cell>
          <cell r="AG8">
            <v>34</v>
          </cell>
          <cell r="AH8">
            <v>36.25</v>
          </cell>
          <cell r="AI8">
            <v>38</v>
          </cell>
          <cell r="AJ8">
            <v>37</v>
          </cell>
          <cell r="AK8">
            <v>35</v>
          </cell>
          <cell r="AL8">
            <v>32</v>
          </cell>
          <cell r="AM8">
            <v>33</v>
          </cell>
          <cell r="AN8">
            <v>37</v>
          </cell>
          <cell r="AO8">
            <v>46</v>
          </cell>
          <cell r="AP8">
            <v>55</v>
          </cell>
          <cell r="AQ8">
            <v>50</v>
          </cell>
          <cell r="AR8">
            <v>36</v>
          </cell>
          <cell r="AS8">
            <v>35</v>
          </cell>
          <cell r="AT8">
            <v>37</v>
          </cell>
          <cell r="AU8">
            <v>38.04</v>
          </cell>
          <cell r="AV8">
            <v>37.51</v>
          </cell>
          <cell r="AW8">
            <v>35.98</v>
          </cell>
          <cell r="AX8">
            <v>34.26</v>
          </cell>
          <cell r="AY8">
            <v>35.92</v>
          </cell>
          <cell r="AZ8">
            <v>40.4</v>
          </cell>
          <cell r="BA8">
            <v>42.48</v>
          </cell>
          <cell r="BB8">
            <v>49.91</v>
          </cell>
          <cell r="BC8">
            <v>45.83</v>
          </cell>
          <cell r="BD8">
            <v>37.53</v>
          </cell>
          <cell r="BE8">
            <v>35.75</v>
          </cell>
          <cell r="BF8">
            <v>37.41</v>
          </cell>
          <cell r="BG8">
            <v>38.22</v>
          </cell>
          <cell r="BH8">
            <v>37.99</v>
          </cell>
          <cell r="BI8">
            <v>36.76</v>
          </cell>
          <cell r="BJ8">
            <v>35.88</v>
          </cell>
          <cell r="BK8">
            <v>37.29</v>
          </cell>
          <cell r="BL8">
            <v>41.42</v>
          </cell>
          <cell r="BM8">
            <v>40.89</v>
          </cell>
          <cell r="BN8">
            <v>47.24</v>
          </cell>
          <cell r="BO8">
            <v>43.75</v>
          </cell>
          <cell r="BP8">
            <v>39.27</v>
          </cell>
          <cell r="BQ8">
            <v>36.95</v>
          </cell>
          <cell r="BR8">
            <v>38.38</v>
          </cell>
          <cell r="BS8">
            <v>38.43</v>
          </cell>
          <cell r="BT8">
            <v>38.44</v>
          </cell>
          <cell r="BU8">
            <v>37.46</v>
          </cell>
          <cell r="BV8">
            <v>37.26</v>
          </cell>
          <cell r="BW8">
            <v>38.48</v>
          </cell>
          <cell r="BX8">
            <v>42.3</v>
          </cell>
          <cell r="BY8">
            <v>39.61</v>
          </cell>
          <cell r="BZ8">
            <v>45.07</v>
          </cell>
          <cell r="CA8">
            <v>42.08</v>
          </cell>
          <cell r="CB8">
            <v>40.74</v>
          </cell>
          <cell r="CC8">
            <v>37.98</v>
          </cell>
          <cell r="CD8">
            <v>39.21</v>
          </cell>
          <cell r="CE8">
            <v>38.66</v>
          </cell>
          <cell r="CF8">
            <v>38.8</v>
          </cell>
          <cell r="CG8">
            <v>37.95</v>
          </cell>
          <cell r="CH8">
            <v>38.13</v>
          </cell>
          <cell r="CI8">
            <v>39.24</v>
          </cell>
          <cell r="CJ8">
            <v>42.9</v>
          </cell>
          <cell r="CK8">
            <v>39.01</v>
          </cell>
          <cell r="CL8">
            <v>43.99</v>
          </cell>
          <cell r="CM8">
            <v>41.26</v>
          </cell>
          <cell r="CN8">
            <v>41.66</v>
          </cell>
          <cell r="CO8">
            <v>38.66</v>
          </cell>
          <cell r="CP8">
            <v>39.78</v>
          </cell>
          <cell r="CQ8">
            <v>38.89</v>
          </cell>
          <cell r="CR8">
            <v>39.13</v>
          </cell>
          <cell r="CS8">
            <v>38.37</v>
          </cell>
          <cell r="CT8">
            <v>38.82</v>
          </cell>
          <cell r="CU8">
            <v>39.85</v>
          </cell>
          <cell r="CV8">
            <v>43.4</v>
          </cell>
          <cell r="CW8">
            <v>38.67</v>
          </cell>
          <cell r="CX8">
            <v>43.3</v>
          </cell>
          <cell r="CY8">
            <v>40.76</v>
          </cell>
          <cell r="CZ8">
            <v>42.39</v>
          </cell>
          <cell r="DA8">
            <v>39.21</v>
          </cell>
          <cell r="DB8">
            <v>40.25</v>
          </cell>
          <cell r="DC8">
            <v>39.13</v>
          </cell>
          <cell r="DD8">
            <v>39.46</v>
          </cell>
          <cell r="DE8">
            <v>38.79</v>
          </cell>
          <cell r="DF8">
            <v>39.48</v>
          </cell>
          <cell r="DG8">
            <v>40.44</v>
          </cell>
          <cell r="DH8">
            <v>43.88</v>
          </cell>
          <cell r="DI8">
            <v>38.37</v>
          </cell>
          <cell r="DJ8">
            <v>42.67</v>
          </cell>
          <cell r="DK8">
            <v>40.32</v>
          </cell>
          <cell r="DL8">
            <v>43.08</v>
          </cell>
          <cell r="DM8">
            <v>39.74</v>
          </cell>
          <cell r="DN8">
            <v>40.71</v>
          </cell>
          <cell r="DO8">
            <v>39.61</v>
          </cell>
          <cell r="DP8">
            <v>40.02</v>
          </cell>
          <cell r="DQ8">
            <v>39.44</v>
          </cell>
          <cell r="DR8">
            <v>40.36</v>
          </cell>
          <cell r="DS8">
            <v>41.25</v>
          </cell>
          <cell r="DT8">
            <v>44.59</v>
          </cell>
          <cell r="DU8">
            <v>38.35</v>
          </cell>
          <cell r="DV8">
            <v>42.36</v>
          </cell>
          <cell r="DW8">
            <v>40.17</v>
          </cell>
          <cell r="DX8">
            <v>43.99</v>
          </cell>
          <cell r="DY8">
            <v>40.5</v>
          </cell>
          <cell r="DZ8">
            <v>41.4</v>
          </cell>
          <cell r="EA8">
            <v>40.1</v>
          </cell>
          <cell r="EB8">
            <v>40.59</v>
          </cell>
          <cell r="EC8">
            <v>40.07</v>
          </cell>
          <cell r="ED8">
            <v>41.21</v>
          </cell>
          <cell r="EE8">
            <v>42.05</v>
          </cell>
          <cell r="EF8">
            <v>45.29</v>
          </cell>
          <cell r="EG8">
            <v>38.37</v>
          </cell>
          <cell r="EH8">
            <v>42.1</v>
          </cell>
          <cell r="EI8">
            <v>40.06</v>
          </cell>
          <cell r="EJ8">
            <v>44.87</v>
          </cell>
          <cell r="EK8">
            <v>41.24</v>
          </cell>
          <cell r="EL8">
            <v>42.08</v>
          </cell>
          <cell r="EM8">
            <v>40.59</v>
          </cell>
          <cell r="EN8">
            <v>41.15</v>
          </cell>
          <cell r="EO8">
            <v>40.71</v>
          </cell>
          <cell r="EP8">
            <v>42.04</v>
          </cell>
          <cell r="EQ8">
            <v>42.82</v>
          </cell>
          <cell r="ER8">
            <v>45.98</v>
          </cell>
          <cell r="ES8">
            <v>38.42</v>
          </cell>
          <cell r="ET8">
            <v>41.89</v>
          </cell>
          <cell r="EU8">
            <v>39.99</v>
          </cell>
          <cell r="EV8">
            <v>45.73</v>
          </cell>
          <cell r="EW8">
            <v>41.97</v>
          </cell>
          <cell r="EX8">
            <v>42.75</v>
          </cell>
          <cell r="EY8">
            <v>41.09</v>
          </cell>
          <cell r="EZ8">
            <v>41.64</v>
          </cell>
          <cell r="FA8">
            <v>41.19</v>
          </cell>
          <cell r="FB8">
            <v>42.49</v>
          </cell>
          <cell r="FC8">
            <v>43.28</v>
          </cell>
          <cell r="FD8">
            <v>46.45</v>
          </cell>
          <cell r="FE8">
            <v>38.99</v>
          </cell>
          <cell r="FF8">
            <v>42.49</v>
          </cell>
          <cell r="FG8">
            <v>40.57</v>
          </cell>
          <cell r="FH8">
            <v>46.18</v>
          </cell>
          <cell r="FI8">
            <v>42.44</v>
          </cell>
          <cell r="FJ8">
            <v>43.23</v>
          </cell>
          <cell r="FK8">
            <v>41.59</v>
          </cell>
          <cell r="FL8">
            <v>42.13</v>
          </cell>
          <cell r="FM8">
            <v>41.67</v>
          </cell>
          <cell r="FN8">
            <v>42.95</v>
          </cell>
          <cell r="FO8">
            <v>43.74</v>
          </cell>
          <cell r="FP8">
            <v>46.93</v>
          </cell>
          <cell r="FQ8">
            <v>39.55</v>
          </cell>
          <cell r="FR8">
            <v>43.09</v>
          </cell>
          <cell r="FS8">
            <v>41.16</v>
          </cell>
          <cell r="FT8">
            <v>46.63</v>
          </cell>
          <cell r="FU8">
            <v>42.91</v>
          </cell>
          <cell r="FV8">
            <v>43.71</v>
          </cell>
        </row>
        <row r="10">
          <cell r="S10">
            <v>32</v>
          </cell>
          <cell r="T10">
            <v>25.25</v>
          </cell>
          <cell r="U10">
            <v>28.25</v>
          </cell>
          <cell r="V10">
            <v>32.25</v>
          </cell>
          <cell r="W10">
            <v>32.25</v>
          </cell>
          <cell r="X10">
            <v>32.25</v>
          </cell>
          <cell r="Y10">
            <v>31.5</v>
          </cell>
          <cell r="Z10">
            <v>28.75</v>
          </cell>
          <cell r="AA10">
            <v>28.75</v>
          </cell>
          <cell r="AB10">
            <v>35.5</v>
          </cell>
          <cell r="AC10">
            <v>44</v>
          </cell>
          <cell r="AD10">
            <v>51</v>
          </cell>
          <cell r="AE10">
            <v>38.75</v>
          </cell>
          <cell r="AF10">
            <v>36.25</v>
          </cell>
          <cell r="AG10">
            <v>34</v>
          </cell>
          <cell r="AH10">
            <v>34.75</v>
          </cell>
          <cell r="AI10">
            <v>27</v>
          </cell>
          <cell r="AJ10">
            <v>26</v>
          </cell>
          <cell r="AK10">
            <v>24</v>
          </cell>
          <cell r="AL10">
            <v>22</v>
          </cell>
          <cell r="AM10">
            <v>23</v>
          </cell>
          <cell r="AN10">
            <v>27</v>
          </cell>
          <cell r="AO10">
            <v>36</v>
          </cell>
          <cell r="AP10">
            <v>45</v>
          </cell>
          <cell r="AQ10">
            <v>36</v>
          </cell>
          <cell r="AR10">
            <v>26</v>
          </cell>
          <cell r="AS10">
            <v>24</v>
          </cell>
          <cell r="AT10">
            <v>25</v>
          </cell>
          <cell r="AU10">
            <v>18</v>
          </cell>
          <cell r="AV10">
            <v>20.25</v>
          </cell>
          <cell r="AW10">
            <v>17.75</v>
          </cell>
          <cell r="AX10">
            <v>24.75</v>
          </cell>
          <cell r="AY10">
            <v>24.75</v>
          </cell>
          <cell r="AZ10">
            <v>30.75</v>
          </cell>
          <cell r="BA10">
            <v>34.75</v>
          </cell>
          <cell r="BB10">
            <v>43.75</v>
          </cell>
          <cell r="BC10">
            <v>28.5</v>
          </cell>
          <cell r="BD10">
            <v>28.75</v>
          </cell>
          <cell r="BE10">
            <v>24.25</v>
          </cell>
          <cell r="BF10">
            <v>25.5</v>
          </cell>
          <cell r="BG10">
            <v>18</v>
          </cell>
          <cell r="BH10">
            <v>20.25</v>
          </cell>
          <cell r="BI10">
            <v>17.75</v>
          </cell>
          <cell r="BJ10">
            <v>23.75</v>
          </cell>
          <cell r="BK10">
            <v>23.75</v>
          </cell>
          <cell r="BL10">
            <v>28.75</v>
          </cell>
          <cell r="BM10">
            <v>25.75</v>
          </cell>
          <cell r="BN10">
            <v>34.75</v>
          </cell>
          <cell r="BO10">
            <v>22.5</v>
          </cell>
          <cell r="BP10">
            <v>25.75</v>
          </cell>
          <cell r="BQ10">
            <v>21.75</v>
          </cell>
          <cell r="BR10">
            <v>23</v>
          </cell>
          <cell r="BS10">
            <v>18.25</v>
          </cell>
          <cell r="BT10">
            <v>20.5</v>
          </cell>
          <cell r="BU10">
            <v>18</v>
          </cell>
          <cell r="BV10">
            <v>24</v>
          </cell>
          <cell r="BW10">
            <v>24</v>
          </cell>
          <cell r="BX10">
            <v>29</v>
          </cell>
          <cell r="BY10">
            <v>26</v>
          </cell>
          <cell r="BZ10">
            <v>35</v>
          </cell>
          <cell r="CA10">
            <v>22.75</v>
          </cell>
          <cell r="CB10">
            <v>26</v>
          </cell>
          <cell r="CC10">
            <v>22</v>
          </cell>
          <cell r="CD10">
            <v>23.25</v>
          </cell>
          <cell r="CE10">
            <v>27.6</v>
          </cell>
          <cell r="CF10">
            <v>29.85</v>
          </cell>
          <cell r="CG10">
            <v>27.35</v>
          </cell>
          <cell r="CH10">
            <v>33.35</v>
          </cell>
          <cell r="CI10">
            <v>33.35</v>
          </cell>
          <cell r="CJ10">
            <v>39.35</v>
          </cell>
          <cell r="CK10">
            <v>46.35</v>
          </cell>
          <cell r="CL10">
            <v>55.35</v>
          </cell>
          <cell r="CM10">
            <v>39.1</v>
          </cell>
          <cell r="CN10">
            <v>38.35</v>
          </cell>
          <cell r="CO10">
            <v>34.35</v>
          </cell>
          <cell r="CP10">
            <v>35.6</v>
          </cell>
          <cell r="CQ10">
            <v>27.95</v>
          </cell>
          <cell r="CR10">
            <v>30.2</v>
          </cell>
          <cell r="CS10">
            <v>27.7</v>
          </cell>
          <cell r="CT10">
            <v>33.7</v>
          </cell>
          <cell r="CU10">
            <v>33.7</v>
          </cell>
          <cell r="CV10">
            <v>39.7</v>
          </cell>
          <cell r="CW10">
            <v>46.7</v>
          </cell>
          <cell r="CX10">
            <v>55.7</v>
          </cell>
          <cell r="CY10">
            <v>39.45</v>
          </cell>
          <cell r="CZ10">
            <v>38.7</v>
          </cell>
          <cell r="DA10">
            <v>34.7</v>
          </cell>
          <cell r="DB10">
            <v>35.95</v>
          </cell>
          <cell r="DC10">
            <v>28.45</v>
          </cell>
          <cell r="DD10">
            <v>30.7</v>
          </cell>
          <cell r="DE10">
            <v>28.2</v>
          </cell>
          <cell r="DF10">
            <v>34.25</v>
          </cell>
          <cell r="DG10">
            <v>34.25</v>
          </cell>
          <cell r="DH10">
            <v>40.25</v>
          </cell>
          <cell r="DI10">
            <v>47.25</v>
          </cell>
          <cell r="DJ10">
            <v>56.25</v>
          </cell>
          <cell r="DK10">
            <v>39.95</v>
          </cell>
          <cell r="DL10">
            <v>39.25</v>
          </cell>
          <cell r="DM10">
            <v>35.25</v>
          </cell>
          <cell r="DN10">
            <v>36.45</v>
          </cell>
          <cell r="DO10">
            <v>28.95</v>
          </cell>
          <cell r="DP10">
            <v>31.2</v>
          </cell>
          <cell r="DQ10">
            <v>28.7</v>
          </cell>
          <cell r="DR10">
            <v>35</v>
          </cell>
          <cell r="DS10">
            <v>35</v>
          </cell>
          <cell r="DT10">
            <v>41</v>
          </cell>
          <cell r="DU10">
            <v>48</v>
          </cell>
          <cell r="DV10">
            <v>57</v>
          </cell>
          <cell r="DW10">
            <v>40.45</v>
          </cell>
          <cell r="DX10">
            <v>40</v>
          </cell>
          <cell r="DY10">
            <v>36</v>
          </cell>
          <cell r="DZ10">
            <v>36.95</v>
          </cell>
          <cell r="EA10">
            <v>29.45</v>
          </cell>
          <cell r="EB10">
            <v>31.7</v>
          </cell>
          <cell r="EC10">
            <v>29.2</v>
          </cell>
          <cell r="ED10">
            <v>35.5</v>
          </cell>
          <cell r="EE10">
            <v>35.5</v>
          </cell>
          <cell r="EF10">
            <v>41.5</v>
          </cell>
          <cell r="EG10">
            <v>48.5</v>
          </cell>
          <cell r="EH10">
            <v>57.5</v>
          </cell>
          <cell r="EI10">
            <v>40.95</v>
          </cell>
          <cell r="EJ10">
            <v>40.5</v>
          </cell>
          <cell r="EK10">
            <v>36.5</v>
          </cell>
          <cell r="EL10">
            <v>37.45</v>
          </cell>
          <cell r="EM10">
            <v>29.7</v>
          </cell>
          <cell r="EN10">
            <v>31.95</v>
          </cell>
          <cell r="EO10">
            <v>29.45</v>
          </cell>
          <cell r="EP10">
            <v>35.75</v>
          </cell>
          <cell r="EQ10">
            <v>35.75</v>
          </cell>
          <cell r="ER10">
            <v>41.75</v>
          </cell>
          <cell r="ES10">
            <v>48.75</v>
          </cell>
          <cell r="ET10">
            <v>57.75</v>
          </cell>
          <cell r="EU10">
            <v>41.2</v>
          </cell>
          <cell r="EV10">
            <v>40.75</v>
          </cell>
          <cell r="EW10">
            <v>36.75</v>
          </cell>
          <cell r="EX10">
            <v>37.7</v>
          </cell>
          <cell r="EY10">
            <v>30.45</v>
          </cell>
          <cell r="EZ10">
            <v>32.7</v>
          </cell>
          <cell r="FA10">
            <v>30.2</v>
          </cell>
          <cell r="FB10">
            <v>36.5</v>
          </cell>
          <cell r="FC10">
            <v>36.5</v>
          </cell>
          <cell r="FD10">
            <v>42.5</v>
          </cell>
          <cell r="FE10">
            <v>49.5</v>
          </cell>
          <cell r="FF10">
            <v>58.5</v>
          </cell>
          <cell r="FG10">
            <v>41.45</v>
          </cell>
          <cell r="FH10">
            <v>41.5</v>
          </cell>
          <cell r="FI10">
            <v>37.5</v>
          </cell>
          <cell r="FJ10">
            <v>37.95</v>
          </cell>
          <cell r="FK10">
            <v>31.2</v>
          </cell>
          <cell r="FL10">
            <v>33.45</v>
          </cell>
          <cell r="FM10">
            <v>30.95</v>
          </cell>
          <cell r="FN10">
            <v>37.25</v>
          </cell>
          <cell r="FO10">
            <v>37.25</v>
          </cell>
          <cell r="FP10">
            <v>43.25</v>
          </cell>
          <cell r="FQ10">
            <v>50.25</v>
          </cell>
          <cell r="FR10">
            <v>59.2</v>
          </cell>
          <cell r="FS10">
            <v>41.7</v>
          </cell>
          <cell r="FT10">
            <v>42.25</v>
          </cell>
          <cell r="FU10">
            <v>38.25</v>
          </cell>
          <cell r="FV10">
            <v>38.2</v>
          </cell>
        </row>
        <row r="12">
          <cell r="S12">
            <v>23</v>
          </cell>
          <cell r="T12">
            <v>25.25</v>
          </cell>
          <cell r="U12">
            <v>28.25</v>
          </cell>
          <cell r="V12">
            <v>32.25</v>
          </cell>
          <cell r="W12">
            <v>32.25</v>
          </cell>
          <cell r="X12">
            <v>32.25</v>
          </cell>
          <cell r="Y12">
            <v>31.5</v>
          </cell>
          <cell r="Z12">
            <v>30.5</v>
          </cell>
          <cell r="AA12">
            <v>32.25</v>
          </cell>
          <cell r="AB12">
            <v>38.5</v>
          </cell>
          <cell r="AC12">
            <v>46.5</v>
          </cell>
          <cell r="AD12">
            <v>52.5</v>
          </cell>
          <cell r="AE12">
            <v>38.75</v>
          </cell>
          <cell r="AF12">
            <v>36.25</v>
          </cell>
          <cell r="AG12">
            <v>34</v>
          </cell>
          <cell r="AH12">
            <v>34.75</v>
          </cell>
          <cell r="AI12">
            <v>37</v>
          </cell>
          <cell r="AJ12">
            <v>36</v>
          </cell>
          <cell r="AK12">
            <v>34</v>
          </cell>
          <cell r="AL12">
            <v>32</v>
          </cell>
          <cell r="AM12">
            <v>33</v>
          </cell>
          <cell r="AN12">
            <v>42</v>
          </cell>
          <cell r="AO12">
            <v>51</v>
          </cell>
          <cell r="AP12">
            <v>56</v>
          </cell>
          <cell r="AQ12">
            <v>46</v>
          </cell>
          <cell r="AR12">
            <v>35</v>
          </cell>
          <cell r="AS12">
            <v>34</v>
          </cell>
          <cell r="AT12">
            <v>38</v>
          </cell>
          <cell r="AU12">
            <v>38.75</v>
          </cell>
          <cell r="AV12">
            <v>36.75</v>
          </cell>
          <cell r="AW12">
            <v>35</v>
          </cell>
          <cell r="AX12">
            <v>33.25</v>
          </cell>
          <cell r="AY12">
            <v>34</v>
          </cell>
          <cell r="AZ12">
            <v>42.5</v>
          </cell>
          <cell r="BA12">
            <v>47.5</v>
          </cell>
          <cell r="BB12">
            <v>51</v>
          </cell>
          <cell r="BC12">
            <v>43</v>
          </cell>
          <cell r="BD12">
            <v>36.25</v>
          </cell>
          <cell r="BE12">
            <v>36</v>
          </cell>
          <cell r="BF12">
            <v>40</v>
          </cell>
          <cell r="BG12">
            <v>39.52</v>
          </cell>
          <cell r="BH12">
            <v>37.39</v>
          </cell>
          <cell r="BI12">
            <v>36.08</v>
          </cell>
          <cell r="BJ12">
            <v>34.62</v>
          </cell>
          <cell r="BK12">
            <v>35.37</v>
          </cell>
          <cell r="BL12">
            <v>42.84</v>
          </cell>
          <cell r="BM12">
            <v>45.56</v>
          </cell>
          <cell r="BN12">
            <v>47.91</v>
          </cell>
          <cell r="BO12">
            <v>41.62</v>
          </cell>
          <cell r="BP12">
            <v>37.61</v>
          </cell>
          <cell r="BQ12">
            <v>37.3</v>
          </cell>
          <cell r="BR12">
            <v>41.19</v>
          </cell>
          <cell r="BS12">
            <v>40.02</v>
          </cell>
          <cell r="BT12">
            <v>37.98</v>
          </cell>
          <cell r="BU12">
            <v>37.05</v>
          </cell>
          <cell r="BV12">
            <v>35.82</v>
          </cell>
          <cell r="BW12">
            <v>36.57</v>
          </cell>
          <cell r="BX12">
            <v>43.19</v>
          </cell>
          <cell r="BY12">
            <v>44.01</v>
          </cell>
          <cell r="BZ12">
            <v>45.41</v>
          </cell>
          <cell r="CA12">
            <v>40.53</v>
          </cell>
          <cell r="CB12">
            <v>38.79</v>
          </cell>
          <cell r="CC12">
            <v>38.43</v>
          </cell>
          <cell r="CD12">
            <v>42.22</v>
          </cell>
          <cell r="CE12">
            <v>40.42</v>
          </cell>
          <cell r="CF12">
            <v>38.42</v>
          </cell>
          <cell r="CG12">
            <v>37.7</v>
          </cell>
          <cell r="CH12">
            <v>36.59</v>
          </cell>
          <cell r="CI12">
            <v>37.34</v>
          </cell>
          <cell r="CJ12">
            <v>43.49</v>
          </cell>
          <cell r="CK12">
            <v>43.27</v>
          </cell>
          <cell r="CL12">
            <v>44.15</v>
          </cell>
          <cell r="CM12">
            <v>40.04</v>
          </cell>
          <cell r="CN12">
            <v>39.55</v>
          </cell>
          <cell r="CO12">
            <v>39.16</v>
          </cell>
          <cell r="CP12">
            <v>42.9</v>
          </cell>
          <cell r="CQ12">
            <v>40.65</v>
          </cell>
          <cell r="CR12">
            <v>38.65</v>
          </cell>
          <cell r="CS12">
            <v>37.91</v>
          </cell>
          <cell r="CT12">
            <v>36.79</v>
          </cell>
          <cell r="CU12">
            <v>37.54</v>
          </cell>
          <cell r="CV12">
            <v>43.76</v>
          </cell>
          <cell r="CW12">
            <v>43.6</v>
          </cell>
          <cell r="CX12">
            <v>44.51</v>
          </cell>
          <cell r="CY12">
            <v>40.33</v>
          </cell>
          <cell r="CZ12">
            <v>39.77</v>
          </cell>
          <cell r="DA12">
            <v>39.38</v>
          </cell>
          <cell r="DB12">
            <v>43.14</v>
          </cell>
          <cell r="DC12">
            <v>40.89</v>
          </cell>
          <cell r="DD12">
            <v>38.87</v>
          </cell>
          <cell r="DE12">
            <v>38.13</v>
          </cell>
          <cell r="DF12">
            <v>36.99</v>
          </cell>
          <cell r="DG12">
            <v>37.75</v>
          </cell>
          <cell r="DH12">
            <v>44.03</v>
          </cell>
          <cell r="DI12">
            <v>43.93</v>
          </cell>
          <cell r="DJ12">
            <v>44.88</v>
          </cell>
          <cell r="DK12">
            <v>40.63</v>
          </cell>
          <cell r="DL12">
            <v>39.99</v>
          </cell>
          <cell r="DM12">
            <v>39.59</v>
          </cell>
          <cell r="DN12">
            <v>43.38</v>
          </cell>
          <cell r="DO12">
            <v>41.12</v>
          </cell>
          <cell r="DP12">
            <v>39.1</v>
          </cell>
          <cell r="DQ12">
            <v>38.34</v>
          </cell>
          <cell r="DR12">
            <v>37.18</v>
          </cell>
          <cell r="DS12">
            <v>37.95</v>
          </cell>
          <cell r="DT12">
            <v>44.29</v>
          </cell>
          <cell r="DU12">
            <v>44.26</v>
          </cell>
          <cell r="DV12">
            <v>45.24</v>
          </cell>
          <cell r="DW12">
            <v>40.93</v>
          </cell>
          <cell r="DX12">
            <v>40.2</v>
          </cell>
          <cell r="DY12">
            <v>39.8</v>
          </cell>
          <cell r="DZ12">
            <v>43.62</v>
          </cell>
          <cell r="EA12">
            <v>41.35</v>
          </cell>
          <cell r="EB12">
            <v>39.32</v>
          </cell>
          <cell r="EC12">
            <v>38.55</v>
          </cell>
          <cell r="ED12">
            <v>37.38</v>
          </cell>
          <cell r="EE12">
            <v>38.16</v>
          </cell>
          <cell r="EF12">
            <v>44.56</v>
          </cell>
          <cell r="EG12">
            <v>44.59</v>
          </cell>
          <cell r="EH12">
            <v>45.6</v>
          </cell>
          <cell r="EI12">
            <v>41.22</v>
          </cell>
          <cell r="EJ12">
            <v>40.42</v>
          </cell>
          <cell r="EK12">
            <v>40.01</v>
          </cell>
          <cell r="EL12">
            <v>43.86</v>
          </cell>
          <cell r="EM12">
            <v>41.58</v>
          </cell>
          <cell r="EN12">
            <v>39.55</v>
          </cell>
          <cell r="EO12">
            <v>38.76</v>
          </cell>
          <cell r="EP12">
            <v>37.58</v>
          </cell>
          <cell r="EQ12">
            <v>38.36</v>
          </cell>
          <cell r="ER12">
            <v>44.83</v>
          </cell>
          <cell r="ES12">
            <v>44.92</v>
          </cell>
          <cell r="ET12">
            <v>45.97</v>
          </cell>
          <cell r="EU12">
            <v>41.52</v>
          </cell>
          <cell r="EV12">
            <v>40.64</v>
          </cell>
          <cell r="EW12">
            <v>40.22</v>
          </cell>
          <cell r="EX12">
            <v>44.1</v>
          </cell>
          <cell r="EY12">
            <v>41.82</v>
          </cell>
          <cell r="EZ12">
            <v>39.78</v>
          </cell>
          <cell r="FA12">
            <v>38.97</v>
          </cell>
          <cell r="FB12">
            <v>37.78</v>
          </cell>
          <cell r="FC12">
            <v>38.57</v>
          </cell>
          <cell r="FD12">
            <v>45.1</v>
          </cell>
          <cell r="FE12">
            <v>45.25</v>
          </cell>
          <cell r="FF12">
            <v>46.33</v>
          </cell>
          <cell r="FG12">
            <v>41.81</v>
          </cell>
          <cell r="FH12">
            <v>40.86</v>
          </cell>
          <cell r="FI12">
            <v>40.43</v>
          </cell>
          <cell r="FJ12">
            <v>44.34</v>
          </cell>
          <cell r="FK12">
            <v>42.05</v>
          </cell>
          <cell r="FL12">
            <v>40</v>
          </cell>
          <cell r="FM12">
            <v>39.18</v>
          </cell>
          <cell r="FN12">
            <v>37.97</v>
          </cell>
          <cell r="FO12">
            <v>38.77</v>
          </cell>
          <cell r="FP12">
            <v>45.36</v>
          </cell>
          <cell r="FQ12">
            <v>45.58</v>
          </cell>
          <cell r="FR12">
            <v>46.7</v>
          </cell>
          <cell r="FS12">
            <v>42.11</v>
          </cell>
          <cell r="FT12">
            <v>41.08</v>
          </cell>
          <cell r="FU12">
            <v>40.65</v>
          </cell>
          <cell r="FV12">
            <v>44.58</v>
          </cell>
        </row>
        <row r="14">
          <cell r="S14">
            <v>24.75</v>
          </cell>
          <cell r="T14">
            <v>26</v>
          </cell>
          <cell r="U14">
            <v>26</v>
          </cell>
          <cell r="V14">
            <v>31.5</v>
          </cell>
          <cell r="W14">
            <v>30.75</v>
          </cell>
          <cell r="X14">
            <v>29.5</v>
          </cell>
          <cell r="Y14">
            <v>29.5</v>
          </cell>
          <cell r="Z14">
            <v>30.5</v>
          </cell>
          <cell r="AA14">
            <v>31.5</v>
          </cell>
          <cell r="AB14">
            <v>41.5</v>
          </cell>
          <cell r="AC14">
            <v>50.75</v>
          </cell>
          <cell r="AD14">
            <v>55.5</v>
          </cell>
          <cell r="AE14">
            <v>45.25</v>
          </cell>
          <cell r="AF14">
            <v>33.5</v>
          </cell>
          <cell r="AG14">
            <v>31</v>
          </cell>
          <cell r="AH14">
            <v>32.5</v>
          </cell>
          <cell r="AI14">
            <v>33.5</v>
          </cell>
          <cell r="AJ14">
            <v>33</v>
          </cell>
          <cell r="AK14">
            <v>33</v>
          </cell>
          <cell r="AL14">
            <v>32.5</v>
          </cell>
          <cell r="AM14">
            <v>32.5</v>
          </cell>
          <cell r="AN14">
            <v>37</v>
          </cell>
          <cell r="AO14">
            <v>50.5</v>
          </cell>
          <cell r="AP14">
            <v>55.5</v>
          </cell>
          <cell r="AQ14">
            <v>44</v>
          </cell>
          <cell r="AR14">
            <v>33.5</v>
          </cell>
          <cell r="AS14">
            <v>32</v>
          </cell>
          <cell r="AT14">
            <v>32</v>
          </cell>
          <cell r="AU14">
            <v>34.07</v>
          </cell>
          <cell r="AV14">
            <v>33.65</v>
          </cell>
          <cell r="AW14">
            <v>33.65</v>
          </cell>
          <cell r="AX14">
            <v>33.23</v>
          </cell>
          <cell r="AY14">
            <v>33.23</v>
          </cell>
          <cell r="AZ14">
            <v>37.06</v>
          </cell>
          <cell r="BA14">
            <v>48.54</v>
          </cell>
          <cell r="BB14">
            <v>52.8</v>
          </cell>
          <cell r="BC14">
            <v>43.02</v>
          </cell>
          <cell r="BD14">
            <v>34.1</v>
          </cell>
          <cell r="BE14">
            <v>32.83</v>
          </cell>
          <cell r="BF14">
            <v>32.83</v>
          </cell>
          <cell r="BG14">
            <v>34.8</v>
          </cell>
          <cell r="BH14">
            <v>34.44</v>
          </cell>
          <cell r="BI14">
            <v>34.44</v>
          </cell>
          <cell r="BJ14">
            <v>34.08</v>
          </cell>
          <cell r="BK14">
            <v>34.09</v>
          </cell>
          <cell r="BL14">
            <v>37.36</v>
          </cell>
          <cell r="BM14">
            <v>47.19</v>
          </cell>
          <cell r="BN14">
            <v>50.83</v>
          </cell>
          <cell r="BO14">
            <v>42.47</v>
          </cell>
          <cell r="BP14">
            <v>34.83</v>
          </cell>
          <cell r="BQ14">
            <v>33.74</v>
          </cell>
          <cell r="BR14">
            <v>33.75</v>
          </cell>
          <cell r="BS14">
            <v>35.46</v>
          </cell>
          <cell r="BT14">
            <v>35.16</v>
          </cell>
          <cell r="BU14">
            <v>35.16</v>
          </cell>
          <cell r="BV14">
            <v>34.85</v>
          </cell>
          <cell r="BW14">
            <v>34.85</v>
          </cell>
          <cell r="BX14">
            <v>37.66</v>
          </cell>
          <cell r="BY14">
            <v>46.06</v>
          </cell>
          <cell r="BZ14">
            <v>49.18</v>
          </cell>
          <cell r="CA14">
            <v>42.03</v>
          </cell>
          <cell r="CB14">
            <v>35.49</v>
          </cell>
          <cell r="CC14">
            <v>34.56</v>
          </cell>
          <cell r="CD14">
            <v>34.56</v>
          </cell>
          <cell r="CE14">
            <v>35.94</v>
          </cell>
          <cell r="CF14">
            <v>35.66</v>
          </cell>
          <cell r="CG14">
            <v>35.67</v>
          </cell>
          <cell r="CH14">
            <v>35.39</v>
          </cell>
          <cell r="CI14">
            <v>35.39</v>
          </cell>
          <cell r="CJ14">
            <v>37.93</v>
          </cell>
          <cell r="CK14">
            <v>45.55</v>
          </cell>
          <cell r="CL14">
            <v>48.37</v>
          </cell>
          <cell r="CM14">
            <v>41.89</v>
          </cell>
          <cell r="CN14">
            <v>35.97</v>
          </cell>
          <cell r="CO14">
            <v>35.13</v>
          </cell>
          <cell r="CP14">
            <v>35.13</v>
          </cell>
          <cell r="CQ14">
            <v>36.36</v>
          </cell>
          <cell r="CR14">
            <v>36.1</v>
          </cell>
          <cell r="CS14">
            <v>36.1</v>
          </cell>
          <cell r="CT14">
            <v>35.84</v>
          </cell>
          <cell r="CU14">
            <v>35.85</v>
          </cell>
          <cell r="CV14">
            <v>38.2</v>
          </cell>
          <cell r="CW14">
            <v>45.25</v>
          </cell>
          <cell r="CX14">
            <v>47.87</v>
          </cell>
          <cell r="CY14">
            <v>41.87</v>
          </cell>
          <cell r="CZ14">
            <v>36.38</v>
          </cell>
          <cell r="DA14">
            <v>35.6</v>
          </cell>
          <cell r="DB14">
            <v>35.61</v>
          </cell>
          <cell r="DC14">
            <v>36.76</v>
          </cell>
          <cell r="DD14">
            <v>36.52</v>
          </cell>
          <cell r="DE14">
            <v>36.52</v>
          </cell>
          <cell r="DF14">
            <v>36.28</v>
          </cell>
          <cell r="DG14">
            <v>36.29</v>
          </cell>
          <cell r="DH14">
            <v>38.47</v>
          </cell>
          <cell r="DI14">
            <v>45</v>
          </cell>
          <cell r="DJ14">
            <v>47.42</v>
          </cell>
          <cell r="DK14">
            <v>41.86</v>
          </cell>
          <cell r="DL14">
            <v>36.79</v>
          </cell>
          <cell r="DM14">
            <v>36.06</v>
          </cell>
          <cell r="DN14">
            <v>36.07</v>
          </cell>
          <cell r="DO14">
            <v>37.15</v>
          </cell>
          <cell r="DP14">
            <v>36.93</v>
          </cell>
          <cell r="DQ14">
            <v>36.93</v>
          </cell>
          <cell r="DR14">
            <v>36.71</v>
          </cell>
          <cell r="DS14">
            <v>36.71</v>
          </cell>
          <cell r="DT14">
            <v>38.73</v>
          </cell>
          <cell r="DU14">
            <v>44.78</v>
          </cell>
          <cell r="DV14">
            <v>47.02</v>
          </cell>
          <cell r="DW14">
            <v>41.87</v>
          </cell>
          <cell r="DX14">
            <v>37.18</v>
          </cell>
          <cell r="DY14">
            <v>36.51</v>
          </cell>
          <cell r="DZ14">
            <v>36.51</v>
          </cell>
          <cell r="EA14">
            <v>37.53</v>
          </cell>
          <cell r="EB14">
            <v>37.32</v>
          </cell>
          <cell r="EC14">
            <v>37.33</v>
          </cell>
          <cell r="ED14">
            <v>37.12</v>
          </cell>
          <cell r="EE14">
            <v>37.13</v>
          </cell>
          <cell r="EF14">
            <v>38.99</v>
          </cell>
          <cell r="EG14">
            <v>44.59</v>
          </cell>
          <cell r="EH14">
            <v>46.67</v>
          </cell>
          <cell r="EI14">
            <v>41.91</v>
          </cell>
          <cell r="EJ14">
            <v>37.56</v>
          </cell>
          <cell r="EK14">
            <v>36.94</v>
          </cell>
          <cell r="EL14">
            <v>36.94</v>
          </cell>
          <cell r="EM14">
            <v>37.9</v>
          </cell>
          <cell r="EN14">
            <v>37.71</v>
          </cell>
          <cell r="EO14">
            <v>37.71</v>
          </cell>
          <cell r="EP14">
            <v>37.52</v>
          </cell>
          <cell r="EQ14">
            <v>37.53</v>
          </cell>
          <cell r="ER14">
            <v>39.26</v>
          </cell>
          <cell r="ES14">
            <v>44.44</v>
          </cell>
          <cell r="ET14">
            <v>46.36</v>
          </cell>
          <cell r="EU14">
            <v>41.95</v>
          </cell>
          <cell r="EV14">
            <v>37.93</v>
          </cell>
          <cell r="EW14">
            <v>37.35</v>
          </cell>
          <cell r="EX14">
            <v>37.36</v>
          </cell>
          <cell r="EY14">
            <v>38.14</v>
          </cell>
          <cell r="EZ14">
            <v>37.95</v>
          </cell>
          <cell r="FA14">
            <v>37.95</v>
          </cell>
          <cell r="FB14">
            <v>37.76</v>
          </cell>
          <cell r="FC14">
            <v>37.76</v>
          </cell>
          <cell r="FD14">
            <v>39.51</v>
          </cell>
          <cell r="FE14">
            <v>44.72</v>
          </cell>
          <cell r="FF14">
            <v>46.66</v>
          </cell>
          <cell r="FG14">
            <v>42.22</v>
          </cell>
          <cell r="FH14">
            <v>38.17</v>
          </cell>
          <cell r="FI14">
            <v>37.59</v>
          </cell>
          <cell r="FJ14">
            <v>37.59</v>
          </cell>
          <cell r="FK14">
            <v>38.38</v>
          </cell>
          <cell r="FL14">
            <v>38.19</v>
          </cell>
          <cell r="FM14">
            <v>38.19</v>
          </cell>
          <cell r="FN14">
            <v>38</v>
          </cell>
          <cell r="FO14">
            <v>38</v>
          </cell>
          <cell r="FP14">
            <v>39.75</v>
          </cell>
          <cell r="FQ14">
            <v>45.01</v>
          </cell>
          <cell r="FR14">
            <v>46.95</v>
          </cell>
          <cell r="FS14">
            <v>42.49</v>
          </cell>
          <cell r="FT14">
            <v>38.41</v>
          </cell>
          <cell r="FU14">
            <v>37.83</v>
          </cell>
          <cell r="FV14">
            <v>37.83</v>
          </cell>
        </row>
        <row r="16">
          <cell r="S16">
            <v>28.75</v>
          </cell>
          <cell r="T16">
            <v>27</v>
          </cell>
          <cell r="U16">
            <v>28</v>
          </cell>
          <cell r="V16">
            <v>33.5</v>
          </cell>
          <cell r="W16">
            <v>32.25</v>
          </cell>
          <cell r="X16">
            <v>30.75</v>
          </cell>
          <cell r="Y16">
            <v>30.75</v>
          </cell>
          <cell r="Z16">
            <v>32.5</v>
          </cell>
          <cell r="AA16">
            <v>34.5</v>
          </cell>
          <cell r="AB16">
            <v>46.5</v>
          </cell>
          <cell r="AC16">
            <v>57.75</v>
          </cell>
          <cell r="AD16">
            <v>65.5</v>
          </cell>
          <cell r="AE16">
            <v>52.25</v>
          </cell>
          <cell r="AF16">
            <v>36</v>
          </cell>
          <cell r="AG16">
            <v>33</v>
          </cell>
          <cell r="AH16">
            <v>34.5</v>
          </cell>
          <cell r="AI16">
            <v>35.5</v>
          </cell>
          <cell r="AJ16">
            <v>35</v>
          </cell>
          <cell r="AK16">
            <v>35</v>
          </cell>
          <cell r="AL16">
            <v>34.5</v>
          </cell>
          <cell r="AM16">
            <v>34.5</v>
          </cell>
          <cell r="AN16">
            <v>41.5</v>
          </cell>
          <cell r="AO16">
            <v>56.5</v>
          </cell>
          <cell r="AP16">
            <v>63.5</v>
          </cell>
          <cell r="AQ16">
            <v>50</v>
          </cell>
          <cell r="AR16">
            <v>35.75</v>
          </cell>
          <cell r="AS16">
            <v>33.75</v>
          </cell>
          <cell r="AT16">
            <v>33.5</v>
          </cell>
          <cell r="AU16">
            <v>36.27</v>
          </cell>
          <cell r="AV16">
            <v>35.85</v>
          </cell>
          <cell r="AW16">
            <v>35.85</v>
          </cell>
          <cell r="AX16">
            <v>35.43</v>
          </cell>
          <cell r="AY16">
            <v>35.43</v>
          </cell>
          <cell r="AZ16">
            <v>41.39</v>
          </cell>
          <cell r="BA16">
            <v>54.14</v>
          </cell>
          <cell r="BB16">
            <v>60.1</v>
          </cell>
          <cell r="BC16">
            <v>48.62</v>
          </cell>
          <cell r="BD16">
            <v>36.51</v>
          </cell>
          <cell r="BE16">
            <v>34.81</v>
          </cell>
          <cell r="BF16">
            <v>34.6</v>
          </cell>
          <cell r="BG16">
            <v>37.12</v>
          </cell>
          <cell r="BH16">
            <v>36.76</v>
          </cell>
          <cell r="BI16">
            <v>36.76</v>
          </cell>
          <cell r="BJ16">
            <v>36.4</v>
          </cell>
          <cell r="BK16">
            <v>36.41</v>
          </cell>
          <cell r="BL16">
            <v>41.49</v>
          </cell>
          <cell r="BM16">
            <v>52.39</v>
          </cell>
          <cell r="BN16">
            <v>57.47</v>
          </cell>
          <cell r="BO16">
            <v>47.67</v>
          </cell>
          <cell r="BP16">
            <v>37.33</v>
          </cell>
          <cell r="BQ16">
            <v>35.88</v>
          </cell>
          <cell r="BR16">
            <v>35.71</v>
          </cell>
          <cell r="BS16">
            <v>37.88</v>
          </cell>
          <cell r="BT16">
            <v>37.58</v>
          </cell>
          <cell r="BU16">
            <v>37.58</v>
          </cell>
          <cell r="BV16">
            <v>37.27</v>
          </cell>
          <cell r="BW16">
            <v>37.27</v>
          </cell>
          <cell r="BX16">
            <v>41.62</v>
          </cell>
          <cell r="BY16">
            <v>50.92</v>
          </cell>
          <cell r="BZ16">
            <v>55.26</v>
          </cell>
          <cell r="CA16">
            <v>46.89</v>
          </cell>
          <cell r="CB16">
            <v>38.06</v>
          </cell>
          <cell r="CC16">
            <v>36.82</v>
          </cell>
          <cell r="CD16">
            <v>36.67</v>
          </cell>
          <cell r="CE16">
            <v>38.39</v>
          </cell>
          <cell r="CF16">
            <v>38.11</v>
          </cell>
          <cell r="CG16">
            <v>38.12</v>
          </cell>
          <cell r="CH16">
            <v>37.85</v>
          </cell>
          <cell r="CI16">
            <v>37.84</v>
          </cell>
          <cell r="CJ16">
            <v>41.77</v>
          </cell>
          <cell r="CK16">
            <v>50.19</v>
          </cell>
          <cell r="CL16">
            <v>54.11</v>
          </cell>
          <cell r="CM16">
            <v>46.53</v>
          </cell>
          <cell r="CN16">
            <v>38.55</v>
          </cell>
          <cell r="CO16">
            <v>37.44</v>
          </cell>
          <cell r="CP16">
            <v>37.3</v>
          </cell>
          <cell r="CQ16">
            <v>38.82</v>
          </cell>
          <cell r="CR16">
            <v>38.56</v>
          </cell>
          <cell r="CS16">
            <v>38.56</v>
          </cell>
          <cell r="CT16">
            <v>38.31</v>
          </cell>
          <cell r="CU16">
            <v>38.32</v>
          </cell>
          <cell r="CV16">
            <v>41.94</v>
          </cell>
          <cell r="CW16">
            <v>49.72</v>
          </cell>
          <cell r="CX16">
            <v>53.35</v>
          </cell>
          <cell r="CY16">
            <v>46.34</v>
          </cell>
          <cell r="CZ16">
            <v>38.96</v>
          </cell>
          <cell r="DA16">
            <v>37.93</v>
          </cell>
          <cell r="DB16">
            <v>37.81</v>
          </cell>
          <cell r="DC16">
            <v>39.23</v>
          </cell>
          <cell r="DD16">
            <v>38.99</v>
          </cell>
          <cell r="DE16">
            <v>38.99</v>
          </cell>
          <cell r="DF16">
            <v>38.75</v>
          </cell>
          <cell r="DG16">
            <v>38.76</v>
          </cell>
          <cell r="DH16">
            <v>42.12</v>
          </cell>
          <cell r="DI16">
            <v>49.3</v>
          </cell>
          <cell r="DJ16">
            <v>52.65</v>
          </cell>
          <cell r="DK16">
            <v>46.17</v>
          </cell>
          <cell r="DL16">
            <v>39.36</v>
          </cell>
          <cell r="DM16">
            <v>38.4</v>
          </cell>
          <cell r="DN16">
            <v>38.29</v>
          </cell>
          <cell r="DO16">
            <v>39.57</v>
          </cell>
          <cell r="DP16">
            <v>39.35</v>
          </cell>
          <cell r="DQ16">
            <v>39.36</v>
          </cell>
          <cell r="DR16">
            <v>39.14</v>
          </cell>
          <cell r="DS16">
            <v>39.14</v>
          </cell>
          <cell r="DT16">
            <v>42.23</v>
          </cell>
          <cell r="DU16">
            <v>48.87</v>
          </cell>
          <cell r="DV16">
            <v>51.96</v>
          </cell>
          <cell r="DW16">
            <v>45.97</v>
          </cell>
          <cell r="DX16">
            <v>39.7</v>
          </cell>
          <cell r="DY16">
            <v>38.82</v>
          </cell>
          <cell r="DZ16">
            <v>38.71</v>
          </cell>
          <cell r="EA16">
            <v>39.9</v>
          </cell>
          <cell r="EB16">
            <v>39.69</v>
          </cell>
          <cell r="EC16">
            <v>39.71</v>
          </cell>
          <cell r="ED16">
            <v>39.5</v>
          </cell>
          <cell r="EE16">
            <v>39.51</v>
          </cell>
          <cell r="EF16">
            <v>42.35</v>
          </cell>
          <cell r="EG16">
            <v>48.48</v>
          </cell>
          <cell r="EH16">
            <v>51.34</v>
          </cell>
          <cell r="EI16">
            <v>45.81</v>
          </cell>
          <cell r="EJ16">
            <v>40.02</v>
          </cell>
          <cell r="EK16">
            <v>39.21</v>
          </cell>
          <cell r="EL16">
            <v>39.1</v>
          </cell>
          <cell r="EM16">
            <v>40.22</v>
          </cell>
          <cell r="EN16">
            <v>40.03</v>
          </cell>
          <cell r="EO16">
            <v>40.03</v>
          </cell>
          <cell r="EP16">
            <v>39.84</v>
          </cell>
          <cell r="EQ16">
            <v>39.85</v>
          </cell>
          <cell r="ER16">
            <v>42.49</v>
          </cell>
          <cell r="ES16">
            <v>48.14</v>
          </cell>
          <cell r="ET16">
            <v>50.77</v>
          </cell>
          <cell r="EU16">
            <v>45.66</v>
          </cell>
          <cell r="EV16">
            <v>40.32</v>
          </cell>
          <cell r="EW16">
            <v>39.57</v>
          </cell>
          <cell r="EX16">
            <v>39.48</v>
          </cell>
          <cell r="EY16">
            <v>40.36</v>
          </cell>
          <cell r="EZ16">
            <v>40.17</v>
          </cell>
          <cell r="FA16">
            <v>40.18</v>
          </cell>
          <cell r="FB16">
            <v>39.99</v>
          </cell>
          <cell r="FC16">
            <v>39.99</v>
          </cell>
          <cell r="FD16">
            <v>42.64</v>
          </cell>
          <cell r="FE16">
            <v>48.31</v>
          </cell>
          <cell r="FF16">
            <v>50.96</v>
          </cell>
          <cell r="FG16">
            <v>45.82</v>
          </cell>
          <cell r="FH16">
            <v>40.47</v>
          </cell>
          <cell r="FI16">
            <v>39.72</v>
          </cell>
          <cell r="FJ16">
            <v>39.62</v>
          </cell>
          <cell r="FK16">
            <v>40.5</v>
          </cell>
          <cell r="FL16">
            <v>40.32</v>
          </cell>
          <cell r="FM16">
            <v>40.32</v>
          </cell>
          <cell r="FN16">
            <v>40.14</v>
          </cell>
          <cell r="FO16">
            <v>40.13</v>
          </cell>
          <cell r="FP16">
            <v>42.78</v>
          </cell>
          <cell r="FQ16">
            <v>48.48</v>
          </cell>
          <cell r="FR16">
            <v>51.13</v>
          </cell>
          <cell r="FS16">
            <v>45.98</v>
          </cell>
          <cell r="FT16">
            <v>40.61</v>
          </cell>
          <cell r="FU16">
            <v>39.86</v>
          </cell>
          <cell r="FV16">
            <v>39.76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20" min="19" style="2" width="9.85"/>
    <col collapsed="false" customWidth="true" hidden="true" outlineLevel="0" max="21" min="21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8" hidden="false" customHeight="false" outlineLevel="0" collapsed="false">
      <c r="R7" s="5"/>
      <c r="S7" s="4"/>
      <c r="T7" s="6" t="s">
        <v>1</v>
      </c>
    </row>
    <row r="8" customFormat="false" ht="13.5" hidden="false" customHeight="false" outlineLevel="0" collapsed="false"/>
    <row r="9" customFormat="false" ht="13.5" hidden="false" customHeight="true" outlineLevel="0" collapsed="false">
      <c r="C9" s="7" t="s">
        <v>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customFormat="false" ht="14.25" hidden="false" customHeight="true" outlineLevel="0" collapsed="false">
      <c r="C10" s="7" t="n">
        <f aca="false">CurveFetch!E2</f>
        <v>37159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customFormat="false" ht="12.75" hidden="false" customHeight="false" outlineLevel="0" collapsed="false">
      <c r="C11" s="8"/>
      <c r="D11" s="9"/>
      <c r="E11" s="9"/>
      <c r="F11" s="9"/>
      <c r="G11" s="9"/>
      <c r="H11" s="9"/>
      <c r="I11" s="9"/>
      <c r="J11" s="9"/>
      <c r="K11" s="10" t="s">
        <v>3</v>
      </c>
      <c r="L11" s="10" t="s">
        <v>4</v>
      </c>
      <c r="M11" s="10" t="s">
        <v>4</v>
      </c>
      <c r="N11" s="11" t="s">
        <v>5</v>
      </c>
      <c r="O11" s="10" t="s">
        <v>6</v>
      </c>
      <c r="P11" s="10" t="s">
        <v>6</v>
      </c>
      <c r="Q11" s="11" t="s">
        <v>5</v>
      </c>
      <c r="R11" s="10" t="s">
        <v>7</v>
      </c>
      <c r="S11" s="11" t="s">
        <v>5</v>
      </c>
      <c r="T11" s="10" t="s">
        <v>8</v>
      </c>
      <c r="U11" s="11" t="s">
        <v>5</v>
      </c>
      <c r="V11" s="10" t="s">
        <v>9</v>
      </c>
      <c r="W11" s="11" t="s">
        <v>5</v>
      </c>
      <c r="X11" s="10" t="s">
        <v>10</v>
      </c>
      <c r="Y11" s="11" t="s">
        <v>5</v>
      </c>
      <c r="Z11" s="10" t="s">
        <v>11</v>
      </c>
      <c r="AA11" s="11" t="s">
        <v>5</v>
      </c>
      <c r="AB11" s="10" t="s">
        <v>12</v>
      </c>
      <c r="AC11" s="11" t="s">
        <v>5</v>
      </c>
      <c r="AD11" s="10" t="s">
        <v>13</v>
      </c>
      <c r="AE11" s="11" t="s">
        <v>5</v>
      </c>
      <c r="AF11" s="10" t="s">
        <v>8</v>
      </c>
      <c r="AG11" s="11" t="s">
        <v>5</v>
      </c>
      <c r="AH11" s="10" t="s">
        <v>14</v>
      </c>
      <c r="AI11" s="11" t="s">
        <v>5</v>
      </c>
    </row>
    <row r="12" customFormat="false" ht="14.25" hidden="false" customHeight="true" outlineLevel="0" collapsed="false">
      <c r="C12" s="12"/>
      <c r="D12" s="13"/>
      <c r="E12" s="13"/>
      <c r="F12" s="13"/>
      <c r="G12" s="13"/>
      <c r="H12" s="13"/>
      <c r="I12" s="13"/>
      <c r="J12" s="13"/>
      <c r="K12" s="14" t="s">
        <v>15</v>
      </c>
      <c r="L12" s="14" t="s">
        <v>16</v>
      </c>
      <c r="M12" s="14" t="s">
        <v>17</v>
      </c>
      <c r="N12" s="15"/>
      <c r="O12" s="14" t="s">
        <v>16</v>
      </c>
      <c r="P12" s="14" t="s">
        <v>17</v>
      </c>
      <c r="Q12" s="15"/>
      <c r="R12" s="14" t="n">
        <f aca="false">R25</f>
        <v>37165</v>
      </c>
      <c r="S12" s="15"/>
      <c r="T12" s="16" t="n">
        <v>2001</v>
      </c>
      <c r="U12" s="15"/>
      <c r="V12" s="14" t="s">
        <v>18</v>
      </c>
      <c r="W12" s="15"/>
      <c r="X12" s="16" t="n">
        <v>2002</v>
      </c>
      <c r="Y12" s="15"/>
      <c r="Z12" s="16" t="n">
        <v>2002</v>
      </c>
      <c r="AA12" s="15"/>
      <c r="AB12" s="14" t="s">
        <v>19</v>
      </c>
      <c r="AC12" s="15"/>
      <c r="AD12" s="16" t="n">
        <v>2002</v>
      </c>
      <c r="AE12" s="15"/>
      <c r="AF12" s="16" t="n">
        <v>2002</v>
      </c>
      <c r="AG12" s="15"/>
      <c r="AH12" s="14" t="s">
        <v>20</v>
      </c>
      <c r="AI12" s="15"/>
    </row>
    <row r="13" customFormat="false" ht="14.25" hidden="false" customHeight="true" outlineLevel="0" collapsed="false">
      <c r="C13" s="7" t="s">
        <v>21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customFormat="false" ht="12" hidden="true" customHeight="true" outlineLevel="0" collapsed="false">
      <c r="A14" s="17"/>
      <c r="B14" s="17"/>
      <c r="C14" s="18"/>
      <c r="D14" s="19"/>
      <c r="E14" s="19"/>
      <c r="F14" s="20" t="s">
        <v>22</v>
      </c>
      <c r="G14" s="20" t="s">
        <v>23</v>
      </c>
      <c r="H14" s="20" t="s">
        <v>24</v>
      </c>
      <c r="I14" s="19"/>
      <c r="J14" s="19"/>
      <c r="K14" s="21"/>
      <c r="L14" s="21"/>
      <c r="M14" s="21"/>
      <c r="N14" s="22"/>
      <c r="O14" s="23"/>
      <c r="P14" s="21"/>
      <c r="Q14" s="22"/>
      <c r="R14" s="21"/>
      <c r="S14" s="22"/>
      <c r="T14" s="23"/>
      <c r="U14" s="22"/>
      <c r="V14" s="21"/>
      <c r="W14" s="22"/>
      <c r="X14" s="23"/>
      <c r="Y14" s="22"/>
      <c r="Z14" s="23"/>
      <c r="AA14" s="22"/>
      <c r="AB14" s="21"/>
      <c r="AC14" s="22"/>
      <c r="AD14" s="23"/>
      <c r="AE14" s="22"/>
      <c r="AF14" s="21"/>
      <c r="AG14" s="22"/>
      <c r="AH14" s="21"/>
      <c r="AI14" s="22"/>
      <c r="AJ14" s="24"/>
      <c r="AK14" s="25"/>
      <c r="AL14" s="25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true" customHeight="false" outlineLevel="0" collapsed="false">
      <c r="C15" s="26"/>
      <c r="D15" s="27"/>
      <c r="E15" s="28" t="s">
        <v>25</v>
      </c>
      <c r="F15" s="29" t="s">
        <v>26</v>
      </c>
      <c r="G15" s="29" t="n">
        <v>13</v>
      </c>
      <c r="H15" s="29" t="s">
        <v>27</v>
      </c>
      <c r="I15" s="27"/>
      <c r="J15" s="27"/>
      <c r="K15" s="30" t="n">
        <f aca="false">CurveFetch!E2</f>
        <v>37159</v>
      </c>
      <c r="L15" s="31"/>
      <c r="M15" s="31"/>
      <c r="N15" s="32"/>
      <c r="O15" s="33"/>
      <c r="P15" s="31"/>
      <c r="Q15" s="32"/>
      <c r="R15" s="31"/>
      <c r="S15" s="32"/>
      <c r="T15" s="33"/>
      <c r="U15" s="32"/>
      <c r="V15" s="31"/>
      <c r="W15" s="32"/>
      <c r="X15" s="33"/>
      <c r="Y15" s="32"/>
      <c r="Z15" s="33"/>
      <c r="AA15" s="32"/>
      <c r="AB15" s="31"/>
      <c r="AC15" s="32"/>
      <c r="AD15" s="33"/>
      <c r="AE15" s="32"/>
      <c r="AF15" s="31"/>
      <c r="AG15" s="32"/>
      <c r="AH15" s="31"/>
      <c r="AI15" s="32"/>
    </row>
    <row r="16" customFormat="false" ht="12.75" hidden="true" customHeight="false" outlineLevel="0" collapsed="false">
      <c r="C16" s="26"/>
      <c r="D16" s="27"/>
      <c r="E16" s="28"/>
      <c r="F16" s="29"/>
      <c r="G16" s="29"/>
      <c r="H16" s="29"/>
      <c r="I16" s="27"/>
      <c r="J16" s="27"/>
      <c r="K16" s="31"/>
      <c r="L16" s="31"/>
      <c r="M16" s="31"/>
      <c r="N16" s="32"/>
      <c r="O16" s="33"/>
      <c r="P16" s="31"/>
      <c r="Q16" s="32"/>
      <c r="R16" s="31"/>
      <c r="S16" s="32"/>
      <c r="T16" s="33"/>
      <c r="U16" s="32"/>
      <c r="V16" s="31"/>
      <c r="W16" s="32"/>
      <c r="X16" s="33"/>
      <c r="Y16" s="32"/>
      <c r="Z16" s="33"/>
      <c r="AA16" s="32"/>
      <c r="AB16" s="31"/>
      <c r="AC16" s="32"/>
      <c r="AD16" s="33"/>
      <c r="AE16" s="32"/>
      <c r="AF16" s="31"/>
      <c r="AG16" s="32"/>
      <c r="AH16" s="31"/>
      <c r="AI16" s="32"/>
    </row>
    <row r="17" customFormat="false" ht="12.75" hidden="true" customHeight="false" outlineLevel="0" collapsed="false">
      <c r="C17" s="26"/>
      <c r="D17" s="27"/>
      <c r="E17" s="28"/>
      <c r="F17" s="29"/>
      <c r="G17" s="29"/>
      <c r="H17" s="29"/>
      <c r="I17" s="27"/>
      <c r="J17" s="27"/>
      <c r="K17" s="31"/>
      <c r="L17" s="31"/>
      <c r="M17" s="31"/>
      <c r="N17" s="32"/>
      <c r="O17" s="33"/>
      <c r="P17" s="31"/>
      <c r="Q17" s="32"/>
      <c r="R17" s="31"/>
      <c r="S17" s="32"/>
      <c r="T17" s="33"/>
      <c r="U17" s="32"/>
      <c r="V17" s="31"/>
      <c r="W17" s="32"/>
      <c r="X17" s="33"/>
      <c r="Y17" s="32"/>
      <c r="Z17" s="33"/>
      <c r="AA17" s="32"/>
      <c r="AB17" s="31"/>
      <c r="AC17" s="32"/>
      <c r="AD17" s="33"/>
      <c r="AE17" s="32"/>
      <c r="AF17" s="31"/>
      <c r="AG17" s="32"/>
      <c r="AH17" s="31"/>
      <c r="AI17" s="32"/>
    </row>
    <row r="18" customFormat="false" ht="13.5" hidden="true" customHeight="true" outlineLevel="0" collapsed="false">
      <c r="C18" s="26"/>
      <c r="D18" s="27"/>
      <c r="E18" s="28"/>
      <c r="F18" s="29"/>
      <c r="G18" s="29"/>
      <c r="H18" s="29"/>
      <c r="I18" s="27"/>
      <c r="J18" s="27"/>
      <c r="K18" s="31"/>
      <c r="L18" s="31"/>
      <c r="M18" s="31"/>
      <c r="N18" s="32"/>
      <c r="O18" s="33"/>
      <c r="P18" s="31"/>
      <c r="Q18" s="32"/>
      <c r="R18" s="31"/>
      <c r="S18" s="32"/>
      <c r="T18" s="33"/>
      <c r="U18" s="32"/>
      <c r="V18" s="31"/>
      <c r="W18" s="32"/>
      <c r="X18" s="33"/>
      <c r="Y18" s="32"/>
      <c r="Z18" s="33"/>
      <c r="AA18" s="32"/>
      <c r="AB18" s="31"/>
      <c r="AC18" s="32"/>
      <c r="AD18" s="33"/>
      <c r="AE18" s="32"/>
      <c r="AF18" s="31"/>
      <c r="AG18" s="32"/>
      <c r="AH18" s="31"/>
      <c r="AI18" s="32"/>
    </row>
    <row r="19" customFormat="false" ht="13.5" hidden="true" customHeight="true" outlineLevel="0" collapsed="false">
      <c r="C19" s="26"/>
      <c r="D19" s="27"/>
      <c r="E19" s="28"/>
      <c r="F19" s="29"/>
      <c r="G19" s="29"/>
      <c r="H19" s="29"/>
      <c r="I19" s="27"/>
      <c r="J19" s="27"/>
      <c r="K19" s="31"/>
      <c r="L19" s="31"/>
      <c r="M19" s="31"/>
      <c r="N19" s="32"/>
      <c r="O19" s="33"/>
      <c r="P19" s="31"/>
      <c r="Q19" s="32"/>
      <c r="R19" s="31"/>
      <c r="S19" s="32"/>
      <c r="T19" s="33"/>
      <c r="U19" s="32"/>
      <c r="V19" s="31"/>
      <c r="W19" s="32"/>
      <c r="X19" s="33"/>
      <c r="Y19" s="32"/>
      <c r="Z19" s="33"/>
      <c r="AA19" s="32"/>
      <c r="AB19" s="31"/>
      <c r="AC19" s="32"/>
      <c r="AD19" s="33"/>
      <c r="AE19" s="32"/>
      <c r="AF19" s="31"/>
      <c r="AG19" s="32"/>
      <c r="AH19" s="31"/>
      <c r="AI19" s="32"/>
    </row>
    <row r="20" customFormat="false" ht="12.75" hidden="true" customHeight="false" outlineLevel="0" collapsed="false">
      <c r="C20" s="26"/>
      <c r="D20" s="27"/>
      <c r="E20" s="28"/>
      <c r="F20" s="29"/>
      <c r="G20" s="29"/>
      <c r="H20" s="29"/>
      <c r="I20" s="27"/>
      <c r="J20" s="27"/>
      <c r="K20" s="31"/>
      <c r="L20" s="31"/>
      <c r="M20" s="31"/>
      <c r="N20" s="32"/>
      <c r="O20" s="33"/>
      <c r="P20" s="31"/>
      <c r="Q20" s="32"/>
      <c r="R20" s="31"/>
      <c r="S20" s="32"/>
      <c r="T20" s="33"/>
      <c r="U20" s="32"/>
      <c r="V20" s="31"/>
      <c r="W20" s="32"/>
      <c r="X20" s="33"/>
      <c r="Y20" s="32"/>
      <c r="Z20" s="33"/>
      <c r="AA20" s="32"/>
      <c r="AB20" s="31"/>
      <c r="AC20" s="32"/>
      <c r="AD20" s="33"/>
      <c r="AE20" s="32"/>
      <c r="AF20" s="33"/>
      <c r="AG20" s="32"/>
      <c r="AH20" s="31"/>
      <c r="AI20" s="32"/>
    </row>
    <row r="21" customFormat="false" ht="12.75" hidden="true" customHeight="false" outlineLevel="0" collapsed="false">
      <c r="C21" s="26" t="s">
        <v>28</v>
      </c>
      <c r="D21" s="27"/>
      <c r="E21" s="28" t="s">
        <v>29</v>
      </c>
      <c r="F21" s="29" t="s">
        <v>30</v>
      </c>
      <c r="G21" s="29" t="n">
        <v>4</v>
      </c>
      <c r="H21" s="29" t="s">
        <v>31</v>
      </c>
      <c r="I21" s="27"/>
      <c r="J21" s="27"/>
      <c r="K21" s="31"/>
      <c r="L21" s="31"/>
      <c r="M21" s="31"/>
      <c r="N21" s="32"/>
      <c r="O21" s="33"/>
      <c r="P21" s="31"/>
      <c r="Q21" s="32"/>
      <c r="R21" s="31"/>
      <c r="S21" s="32"/>
      <c r="T21" s="33"/>
      <c r="U21" s="32"/>
      <c r="V21" s="31"/>
      <c r="W21" s="32"/>
      <c r="X21" s="33"/>
      <c r="Y21" s="32"/>
      <c r="Z21" s="33"/>
      <c r="AA21" s="32"/>
      <c r="AB21" s="31"/>
      <c r="AC21" s="32"/>
      <c r="AD21" s="33"/>
      <c r="AE21" s="32"/>
      <c r="AF21" s="33"/>
      <c r="AG21" s="32"/>
      <c r="AH21" s="31"/>
      <c r="AI21" s="32"/>
    </row>
    <row r="22" customFormat="false" ht="12.75" hidden="true" customHeight="false" outlineLevel="0" collapsed="false">
      <c r="C22" s="26"/>
      <c r="D22" s="27"/>
      <c r="E22" s="27"/>
      <c r="F22" s="27"/>
      <c r="G22" s="27"/>
      <c r="H22" s="27"/>
      <c r="I22" s="27"/>
      <c r="J22" s="34" t="s">
        <v>29</v>
      </c>
      <c r="K22" s="35"/>
      <c r="L22" s="36"/>
      <c r="M22" s="36"/>
      <c r="N22" s="37"/>
      <c r="O22" s="38"/>
      <c r="P22" s="36" t="n">
        <f aca="false">P25=$F$24</f>
        <v>1</v>
      </c>
      <c r="Q22" s="37"/>
      <c r="R22" s="36" t="n">
        <f aca="false">MONTH(R25)=$F$24</f>
        <v>0</v>
      </c>
      <c r="S22" s="37"/>
      <c r="T22" s="36" t="n">
        <f aca="false">MONTH(T25)=$F$24</f>
        <v>0</v>
      </c>
      <c r="U22" s="37"/>
      <c r="V22" s="36" t="n">
        <f aca="false">MONTH(V25)=$F$24</f>
        <v>0</v>
      </c>
      <c r="W22" s="37"/>
      <c r="X22" s="36" t="n">
        <f aca="false">MONTH(X25)=$F$24</f>
        <v>0</v>
      </c>
      <c r="Y22" s="37"/>
      <c r="Z22" s="36" t="n">
        <f aca="false">MONTH(Z25)=$F$24</f>
        <v>0</v>
      </c>
      <c r="AA22" s="37"/>
      <c r="AB22" s="36" t="n">
        <f aca="false">MONTH(AB25)=$F$24</f>
        <v>0</v>
      </c>
      <c r="AC22" s="37"/>
      <c r="AD22" s="36" t="n">
        <f aca="false">MONTH(AD25)=$F$24</f>
        <v>0</v>
      </c>
      <c r="AE22" s="37"/>
      <c r="AF22" s="36" t="n">
        <f aca="false">MONTH(AF25)=$F$24</f>
        <v>0</v>
      </c>
      <c r="AG22" s="37"/>
      <c r="AH22" s="36" t="n">
        <f aca="false">MONTH(AH25)=$F$24</f>
        <v>0</v>
      </c>
      <c r="AI22" s="37"/>
    </row>
    <row r="23" customFormat="false" ht="12.75" hidden="true" customHeight="false" outlineLevel="0" collapsed="false">
      <c r="C23" s="26"/>
      <c r="D23" s="27"/>
      <c r="E23" s="39" t="s">
        <v>32</v>
      </c>
      <c r="F23" s="40" t="s">
        <v>33</v>
      </c>
      <c r="G23" s="41" t="e">
        <f aca="true">MATCH(F23,INDIRECT(CONCATENATE($F$21,"!",$G$21,":",$G$21)),0)</f>
        <v>#REF!</v>
      </c>
      <c r="H23" s="27"/>
      <c r="I23" s="27"/>
      <c r="J23" s="27"/>
      <c r="K23" s="31"/>
      <c r="L23" s="42"/>
      <c r="M23" s="42"/>
      <c r="N23" s="43"/>
      <c r="O23" s="44"/>
      <c r="P23" s="42" t="e">
        <f aca="true">IF(P$22,MATCH(EOMONTH(P25,0),INDIRECT(CONCATENATE($F$21,"!",$H$21,":",$H$21)),0),MATCH(P25,INDIRECT(CONCATENATE($F$15,"!",$H$15,":",$H$15)),0))</f>
        <v>#REF!</v>
      </c>
      <c r="Q23" s="43"/>
      <c r="R23" s="42" t="e">
        <f aca="true">IF(R$22,MATCH(EOMONTH(R25,0),INDIRECT(CONCATENATE($F$21,"!",$H$21,":",$H$21)),0),MATCH(R25,INDIRECT(CONCATENATE($F$15,"!",$H$15,":",$H$15)),0))</f>
        <v>#REF!</v>
      </c>
      <c r="S23" s="43"/>
      <c r="T23" s="42" t="e">
        <f aca="true">IF(T$22,MATCH(EOMONTH(T25,0),INDIRECT(CONCATENATE($F$21,"!",$H$21,":",$H$21)),0),MATCH(T25,INDIRECT(CONCATENATE($F$15,"!",$H$15,":",$H$15)),0))</f>
        <v>#REF!</v>
      </c>
      <c r="U23" s="43"/>
      <c r="V23" s="42" t="e">
        <f aca="true">IF(V$22,MATCH(EOMONTH(V25,0),INDIRECT(CONCATENATE($F$21,"!",$H$21,":",$H$21)),0),MATCH(V25,INDIRECT(CONCATENATE($F$15,"!",$H$15,":",$H$15)),0))</f>
        <v>#REF!</v>
      </c>
      <c r="W23" s="43"/>
      <c r="X23" s="42" t="e">
        <f aca="true">IF(X$22,MATCH(EOMONTH(X25,0),INDIRECT(CONCATENATE($F$21,"!",$H$21,":",$H$21)),0),MATCH(X25,INDIRECT(CONCATENATE($F$15,"!",$H$15,":",$H$15)),0))</f>
        <v>#REF!</v>
      </c>
      <c r="Y23" s="43"/>
      <c r="Z23" s="42" t="e">
        <f aca="true">IF(Z$22,MATCH(EOMONTH(Z25,0),INDIRECT(CONCATENATE($F$21,"!",$H$21,":",$H$21)),0),MATCH(Z25,INDIRECT(CONCATENATE($F$15,"!",$H$15,":",$H$15)),0))</f>
        <v>#REF!</v>
      </c>
      <c r="AA23" s="43"/>
      <c r="AB23" s="42" t="e">
        <f aca="true">IF(AB$22,MATCH(EOMONTH(AB25,0),INDIRECT(CONCATENATE($F$21,"!",$H$21,":",$H$21)),0),MATCH(AB25,INDIRECT(CONCATENATE($F$15,"!",$H$15,":",$H$15)),0))</f>
        <v>#REF!</v>
      </c>
      <c r="AC23" s="43"/>
      <c r="AD23" s="42" t="e">
        <f aca="true">IF(AD$22,MATCH(EOMONTH(AD25,0),INDIRECT(CONCATENATE($F$21,"!",$H$21,":",$H$21)),0),MATCH(AD25,INDIRECT(CONCATENATE($F$15,"!",$H$15,":",$H$15)),0))</f>
        <v>#REF!</v>
      </c>
      <c r="AE23" s="43"/>
      <c r="AF23" s="42" t="e">
        <f aca="true">IF(AF$22,MATCH(EOMONTH(AF25,0),INDIRECT(CONCATENATE($F$21,"!",$H$21,":",$H$21)),0),MATCH(AF25,INDIRECT(CONCATENATE($F$15,"!",$H$15,":",$H$15)),0))</f>
        <v>#REF!</v>
      </c>
      <c r="AG23" s="43"/>
      <c r="AH23" s="42" t="e">
        <f aca="true">IF(AH$22,MATCH(EOMONTH(AH25,0),INDIRECT(CONCATENATE($F$21,"!",$H$21,":",$H$21)),0),MATCH(AH25,INDIRECT(CONCATENATE($F$15,"!",$H$15,":",$H$15)),0))</f>
        <v>#REF!</v>
      </c>
      <c r="AI23" s="43"/>
    </row>
    <row r="24" customFormat="false" ht="12.75" hidden="true" customHeight="false" outlineLevel="0" collapsed="false">
      <c r="C24" s="26"/>
      <c r="D24" s="27"/>
      <c r="E24" s="39" t="s">
        <v>34</v>
      </c>
      <c r="F24" s="45" t="n">
        <v>37135</v>
      </c>
      <c r="G24" s="27"/>
      <c r="H24" s="27"/>
      <c r="I24" s="27"/>
      <c r="J24" s="27"/>
      <c r="K24" s="31"/>
      <c r="L24" s="42"/>
      <c r="M24" s="42"/>
      <c r="N24" s="43"/>
      <c r="O24" s="44"/>
      <c r="P24" s="42" t="e">
        <f aca="true">IF(P$22,MATCH(EOMONTH(P26,0),INDIRECT(CONCATENATE($F$21,"!",$H$21,":",$H$21)),0),MATCH(P26,INDIRECT(CONCATENATE($F$15,"!",$H$15,":",$H$15)),0))</f>
        <v>#REF!</v>
      </c>
      <c r="Q24" s="43"/>
      <c r="R24" s="42" t="e">
        <f aca="true">IF(R$22,MATCH(EOMONTH(R26,0),INDIRECT(CONCATENATE($F$21,"!",$H$21,":",$H$21)),0),MATCH(R26,INDIRECT(CONCATENATE($F$15,"!",$H$15,":",$H$15)),0))</f>
        <v>#REF!</v>
      </c>
      <c r="S24" s="43"/>
      <c r="T24" s="42" t="e">
        <f aca="true">IF(T$22,MATCH(EOMONTH(T26,0),INDIRECT(CONCATENATE($F$21,"!",$H$21,":",$H$21)),0),MATCH(T26,INDIRECT(CONCATENATE($F$15,"!",$H$15,":",$H$15)),0))</f>
        <v>#REF!</v>
      </c>
      <c r="U24" s="43"/>
      <c r="V24" s="42" t="e">
        <f aca="true">IF(V$22,MATCH(EOMONTH(V26,0),INDIRECT(CONCATENATE($F$21,"!",$H$21,":",$H$21)),0),MATCH(V26,INDIRECT(CONCATENATE($F$15,"!",$H$15,":",$H$15)),0))</f>
        <v>#REF!</v>
      </c>
      <c r="W24" s="43"/>
      <c r="X24" s="42" t="e">
        <f aca="true">IF(X$22,MATCH(EOMONTH(X26,0),INDIRECT(CONCATENATE($F$21,"!",$H$21,":",$H$21)),0),MATCH(X26,INDIRECT(CONCATENATE($F$15,"!",$H$15,":",$H$15)),0))</f>
        <v>#REF!</v>
      </c>
      <c r="Y24" s="43"/>
      <c r="Z24" s="42" t="e">
        <f aca="true">IF(Z$22,MATCH(EOMONTH(Z26,0),INDIRECT(CONCATENATE($F$21,"!",$H$21,":",$H$21)),0),MATCH(Z26,INDIRECT(CONCATENATE($F$15,"!",$H$15,":",$H$15)),0))</f>
        <v>#REF!</v>
      </c>
      <c r="AA24" s="43"/>
      <c r="AB24" s="42" t="e">
        <f aca="true">IF(AB$22,MATCH(EOMONTH(AB26,0),INDIRECT(CONCATENATE($F$21,"!",$H$21,":",$H$21)),0),MATCH(AB26,INDIRECT(CONCATENATE($F$15,"!",$H$15,":",$H$15)),0))</f>
        <v>#REF!</v>
      </c>
      <c r="AC24" s="43"/>
      <c r="AD24" s="42" t="e">
        <f aca="true">IF(AD$22,MATCH(EOMONTH(AD26,0),INDIRECT(CONCATENATE($F$21,"!",$H$21,":",$H$21)),0),MATCH(AD26,INDIRECT(CONCATENATE($F$15,"!",$H$15,":",$H$15)),0))</f>
        <v>#REF!</v>
      </c>
      <c r="AE24" s="43"/>
      <c r="AF24" s="42" t="e">
        <f aca="true">IF(AF$22,MATCH(EOMONTH(AF26,0),INDIRECT(CONCATENATE($F$21,"!",$H$21,":",$H$21)),0),MATCH(AF26,INDIRECT(CONCATENATE($F$15,"!",$H$15,":",$H$15)),0))</f>
        <v>#REF!</v>
      </c>
      <c r="AG24" s="43"/>
      <c r="AH24" s="42" t="e">
        <f aca="true">IF(AH$22,MATCH(EOMONTH(AH26,0),INDIRECT(CONCATENATE($F$21,"!",$H$21,":",$H$21)),0),MATCH(AH26,INDIRECT(CONCATENATE($F$15,"!",$H$15,":",$H$15)),0))</f>
        <v>#REF!</v>
      </c>
      <c r="AI24" s="43"/>
    </row>
    <row r="25" customFormat="false" ht="12.75" hidden="true" customHeight="false" outlineLevel="0" collapsed="false">
      <c r="C25" s="26"/>
      <c r="D25" s="27"/>
      <c r="E25" s="27"/>
      <c r="F25" s="45" t="n">
        <v>37164</v>
      </c>
      <c r="G25" s="27"/>
      <c r="H25" s="27"/>
      <c r="I25" s="27"/>
      <c r="J25" s="46" t="s">
        <v>35</v>
      </c>
      <c r="K25" s="47"/>
      <c r="L25" s="48"/>
      <c r="M25" s="49"/>
      <c r="N25" s="50"/>
      <c r="O25" s="51"/>
      <c r="P25" s="49" t="n">
        <f aca="false">F24</f>
        <v>37135</v>
      </c>
      <c r="Q25" s="50"/>
      <c r="R25" s="48" t="n">
        <v>37165</v>
      </c>
      <c r="S25" s="50"/>
      <c r="T25" s="51" t="n">
        <v>37165</v>
      </c>
      <c r="U25" s="50"/>
      <c r="V25" s="48" t="n">
        <v>37196</v>
      </c>
      <c r="W25" s="50"/>
      <c r="X25" s="51" t="n">
        <v>37257</v>
      </c>
      <c r="Y25" s="50"/>
      <c r="Z25" s="51" t="n">
        <v>37347</v>
      </c>
      <c r="AA25" s="50"/>
      <c r="AB25" s="52" t="n">
        <v>37347</v>
      </c>
      <c r="AC25" s="50"/>
      <c r="AD25" s="51" t="n">
        <v>37438</v>
      </c>
      <c r="AE25" s="50"/>
      <c r="AF25" s="51" t="n">
        <v>37530</v>
      </c>
      <c r="AG25" s="50"/>
      <c r="AH25" s="52" t="n">
        <v>37561</v>
      </c>
      <c r="AI25" s="50"/>
    </row>
    <row r="26" customFormat="false" ht="12.75" hidden="true" customHeight="false" outlineLevel="0" collapsed="false">
      <c r="C26" s="26"/>
      <c r="D26" s="27"/>
      <c r="E26" s="27"/>
      <c r="F26" s="27"/>
      <c r="G26" s="27"/>
      <c r="H26" s="27"/>
      <c r="I26" s="27"/>
      <c r="J26" s="53" t="s">
        <v>36</v>
      </c>
      <c r="K26" s="54"/>
      <c r="L26" s="55"/>
      <c r="M26" s="56"/>
      <c r="N26" s="57"/>
      <c r="O26" s="58"/>
      <c r="P26" s="56" t="n">
        <f aca="false">P25</f>
        <v>37135</v>
      </c>
      <c r="Q26" s="57"/>
      <c r="R26" s="55" t="n">
        <f aca="false">R25</f>
        <v>37165</v>
      </c>
      <c r="S26" s="57"/>
      <c r="T26" s="58" t="n">
        <v>37226</v>
      </c>
      <c r="U26" s="57"/>
      <c r="V26" s="55" t="n">
        <v>37316</v>
      </c>
      <c r="W26" s="57"/>
      <c r="X26" s="58" t="n">
        <v>37316</v>
      </c>
      <c r="Y26" s="57"/>
      <c r="Z26" s="58" t="n">
        <v>37408</v>
      </c>
      <c r="AA26" s="57"/>
      <c r="AB26" s="59" t="n">
        <v>37530</v>
      </c>
      <c r="AC26" s="57"/>
      <c r="AD26" s="58" t="n">
        <v>37500</v>
      </c>
      <c r="AE26" s="57"/>
      <c r="AF26" s="58" t="n">
        <v>37591</v>
      </c>
      <c r="AG26" s="57"/>
      <c r="AH26" s="59" t="n">
        <v>37681</v>
      </c>
      <c r="AI26" s="57"/>
    </row>
    <row r="27" customFormat="false" ht="12.75" hidden="true" customHeight="false" outlineLevel="0" collapsed="false">
      <c r="C27" s="60" t="s">
        <v>37</v>
      </c>
      <c r="D27" s="61"/>
      <c r="E27" s="62" t="s">
        <v>38</v>
      </c>
      <c r="F27" s="62" t="s">
        <v>25</v>
      </c>
      <c r="G27" s="62"/>
      <c r="H27" s="62"/>
      <c r="I27" s="63"/>
      <c r="J27" s="61"/>
      <c r="K27" s="64"/>
      <c r="L27" s="64"/>
      <c r="M27" s="64"/>
      <c r="N27" s="65"/>
      <c r="O27" s="66"/>
      <c r="P27" s="64"/>
      <c r="Q27" s="65"/>
      <c r="R27" s="64"/>
      <c r="S27" s="65"/>
      <c r="T27" s="66"/>
      <c r="U27" s="65"/>
      <c r="V27" s="64"/>
      <c r="W27" s="65"/>
      <c r="X27" s="66"/>
      <c r="Y27" s="65"/>
      <c r="Z27" s="66"/>
      <c r="AA27" s="65"/>
      <c r="AB27" s="64"/>
      <c r="AC27" s="65"/>
      <c r="AD27" s="66"/>
      <c r="AE27" s="65"/>
      <c r="AF27" s="66"/>
      <c r="AG27" s="65"/>
      <c r="AH27" s="64"/>
      <c r="AI27" s="65"/>
      <c r="AJ27" s="67" t="s">
        <v>39</v>
      </c>
      <c r="AL27" s="67" t="s">
        <v>40</v>
      </c>
    </row>
    <row r="28" customFormat="false" ht="12.75" hidden="false" customHeight="false" outlineLevel="0" collapsed="false">
      <c r="C28" s="68" t="s">
        <v>41</v>
      </c>
      <c r="D28" s="61"/>
      <c r="E28" s="69" t="s">
        <v>41</v>
      </c>
      <c r="F28" s="69" t="s">
        <v>41</v>
      </c>
      <c r="G28" s="69"/>
      <c r="H28" s="69"/>
      <c r="I28" s="69"/>
      <c r="J28" s="61"/>
      <c r="K28" s="70" t="n">
        <f aca="false">LOOKUP($K$15,CurveFetch!$D$8:$D$1000,CurveFetch!$F$8:$F$1000)</f>
        <v>1.765</v>
      </c>
      <c r="L28" s="71" t="n">
        <f aca="false">LOOKUP($K$15+1,CurveFetch!D$8:D$1000,CurveFetch!F$8:F$1000)</f>
        <v>1.91</v>
      </c>
      <c r="M28" s="71" t="n">
        <f aca="false">L28-$L$49</f>
        <v>-0.0350000000000001</v>
      </c>
      <c r="N28" s="72" t="n">
        <f aca="false">M28-'[3]Gas Average Basis'!M28</f>
        <v>0.00499999999999989</v>
      </c>
      <c r="O28" s="71" t="n">
        <f aca="false">LOOKUP($K$15+2,CurveFetch!$D$8:$D$1000,CurveFetch!$F$8:$F$1000)</f>
        <v>1.94</v>
      </c>
      <c r="P28" s="71" t="e">
        <f aca="true">IF(P$22,AveragePrices($F$21,P$23,P$24,$AJ28)-INDIRECT(ADDRESS(P$23,$G$23,,,$F$21)),AveragePrices($F$15,P$23,P$24,$AL28))</f>
        <v>#VALUE!</v>
      </c>
      <c r="Q28" s="72" t="e">
        <f aca="false">P28-'[3]Gas Average Basis'!P28</f>
        <v>#VALUE!</v>
      </c>
      <c r="R28" s="71" t="e">
        <f aca="false">IF(R$22,AveragePrices($F$21,R$23,R$24,$AJ28),AveragePrices($F$15,R$23,R$24,$AL28))</f>
        <v>#VALUE!</v>
      </c>
      <c r="S28" s="72" t="e">
        <f aca="false">R28-'[3]Gas Average Basis'!R28</f>
        <v>#VALUE!</v>
      </c>
      <c r="T28" s="71" t="e">
        <f aca="false">IF(T$22,AveragePrices($F$21,T$23,T$24,$AJ28),AveragePrices($F$15,T$23,T$24,$AL28))</f>
        <v>#VALUE!</v>
      </c>
      <c r="U28" s="72" t="n">
        <v>-0.043</v>
      </c>
      <c r="V28" s="71" t="e">
        <f aca="false">IF(V$22,AveragePrices($F$21,V$23,V$24,$AJ28),AveragePrices($F$15,V$23,V$24,$AL28))</f>
        <v>#VALUE!</v>
      </c>
      <c r="W28" s="72" t="e">
        <f aca="false">V28-'[3]Gas Average Basis'!V28</f>
        <v>#VALUE!</v>
      </c>
      <c r="X28" s="71" t="e">
        <f aca="false">IF(X$22,AveragePrices($F$21,X$23,X$24,$AJ28),AveragePrices($F$15,X$23,X$24,$AL28))</f>
        <v>#VALUE!</v>
      </c>
      <c r="Y28" s="72" t="n">
        <v>-0.0483</v>
      </c>
      <c r="Z28" s="71" t="e">
        <f aca="false">IF(Z$22,AveragePrices($F$21,Z$23,Z$24,$AJ28),AveragePrices($F$15,Z$23,Z$24,$AL28))</f>
        <v>#VALUE!</v>
      </c>
      <c r="AA28" s="72" t="n">
        <v>-0.01</v>
      </c>
      <c r="AB28" s="71" t="e">
        <f aca="false">IF(AB$22,AveragePrices($F$21,AB$23,AB$24,$AJ28),AveragePrices($F$15,AB$23,AB$24,$AL28))</f>
        <v>#VALUE!</v>
      </c>
      <c r="AC28" s="72" t="e">
        <f aca="false">AB28-'[3]Gas Average Basis'!AB28</f>
        <v>#VALUE!</v>
      </c>
      <c r="AD28" s="71" t="e">
        <f aca="false">IF(AD$22,AveragePrices($F$21,AD$23,AD$24,$AJ28),AveragePrices($F$15,AD$23,AD$24,$AL28))</f>
        <v>#VALUE!</v>
      </c>
      <c r="AE28" s="72" t="n">
        <v>-0.045</v>
      </c>
      <c r="AF28" s="71" t="e">
        <f aca="false">IF(AF$22,AveragePrices($F$21,AF$23,AF$24,$AJ28),AveragePrices($F$15,AF$23,AF$24,$AL28))</f>
        <v>#VALUE!</v>
      </c>
      <c r="AG28" s="72" t="n">
        <v>-0.03</v>
      </c>
      <c r="AH28" s="71" t="e">
        <f aca="false">IF(AH$22,AveragePrices($F$21,AH$23,AH$24,$AJ28),AveragePrices($F$15,AH$23,AH$24,$AL28))</f>
        <v>#VALUE!</v>
      </c>
      <c r="AI28" s="73" t="e">
        <f aca="false">AH28-'[3]Gas Average Basis'!AH28</f>
        <v>#VALUE!</v>
      </c>
      <c r="AJ28" s="74" t="e">
        <f aca="true">IF(E28="","",MATCH(E28,INDIRECT(CONCATENATE($F$21,"!",$G$21,":",$G$21)),0))</f>
        <v>#REF!</v>
      </c>
      <c r="AL28" s="74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8" t="s">
        <v>42</v>
      </c>
      <c r="D29" s="61"/>
      <c r="E29" s="69" t="s">
        <v>42</v>
      </c>
      <c r="F29" s="69" t="s">
        <v>42</v>
      </c>
      <c r="G29" s="69"/>
      <c r="H29" s="69"/>
      <c r="I29" s="69"/>
      <c r="J29" s="61"/>
      <c r="K29" s="70" t="n">
        <f aca="false">LOOKUP($K$15,CurveFetch!$D$8:$D$1000,CurveFetch!$Q$8:$Q$1000)</f>
        <v>1.795</v>
      </c>
      <c r="L29" s="71" t="n">
        <f aca="false">LOOKUP($K$15+1,CurveFetch!D$8:D$1000,CurveFetch!Q$8:Q$1000)</f>
        <v>1.81</v>
      </c>
      <c r="M29" s="71" t="n">
        <f aca="false">L29-$L$49</f>
        <v>-0.135</v>
      </c>
      <c r="N29" s="72" t="n">
        <f aca="false">M29-'[3]Gas Average Basis'!M29</f>
        <v>0.0349999999999999</v>
      </c>
      <c r="O29" s="71" t="n">
        <f aca="false">LOOKUP($K$15+2,CurveFetch!$D$8:$D$1000,CurveFetch!$Q$8:$Q$1000)</f>
        <v>1.84</v>
      </c>
      <c r="P29" s="71" t="e">
        <f aca="true">IF(P$22,AveragePrices($F$21,P$23,P$24,$AJ29)-INDIRECT(ADDRESS(P$23,$G$23,,,$F$21)),AveragePrices($F$15,P$23,P$24,$AL29))</f>
        <v>#VALUE!</v>
      </c>
      <c r="Q29" s="72" t="e">
        <f aca="false">P29-'[3]Gas Average Basis'!P29</f>
        <v>#VALUE!</v>
      </c>
      <c r="R29" s="71" t="e">
        <f aca="false">IF(R$22,AveragePrices($F$21,R$23,R$24,$AJ29),AveragePrices($F$15,R$23,R$24,$AL29))</f>
        <v>#VALUE!</v>
      </c>
      <c r="S29" s="72" t="e">
        <f aca="false">R29-'[3]Gas Average Basis'!R29</f>
        <v>#VALUE!</v>
      </c>
      <c r="T29" s="71" t="e">
        <f aca="false">IF(T$22,AveragePrices($F$21,T$23,T$24,$AJ29),AveragePrices($F$15,T$23,T$24,$AL29))</f>
        <v>#VALUE!</v>
      </c>
      <c r="U29" s="72" t="e">
        <f aca="false">T29-'[3]Gas Average Basis'!S29</f>
        <v>#VALUE!</v>
      </c>
      <c r="V29" s="71" t="e">
        <f aca="false">IF(V$22,AveragePrices($F$21,V$23,V$24,$AJ29),AveragePrices($F$15,V$23,V$24,$AL29))</f>
        <v>#VALUE!</v>
      </c>
      <c r="W29" s="72" t="e">
        <f aca="false">V29-'[3]Gas Average Basis'!V29</f>
        <v>#VALUE!</v>
      </c>
      <c r="X29" s="71" t="e">
        <f aca="false">IF(X$22,AveragePrices($F$21,X$23,X$24,$AJ29),AveragePrices($F$15,X$23,X$24,$AL29))</f>
        <v>#VALUE!</v>
      </c>
      <c r="Y29" s="72" t="e">
        <f aca="false">X29-'[3]Gas Average Basis'!W29</f>
        <v>#VALUE!</v>
      </c>
      <c r="Z29" s="71" t="e">
        <f aca="false">IF(Z$22,AveragePrices($F$21,Z$23,Z$24,$AJ29),AveragePrices($F$15,Z$23,Z$24,$AL29))</f>
        <v>#VALUE!</v>
      </c>
      <c r="AA29" s="72" t="e">
        <f aca="false">Z29-'[3]Gas Average Basis'!Y29</f>
        <v>#VALUE!</v>
      </c>
      <c r="AB29" s="71" t="e">
        <f aca="false">IF(AB$22,AveragePrices($F$21,AB$23,AB$24,$AJ29),AveragePrices($F$15,AB$23,AB$24,$AL29))</f>
        <v>#VALUE!</v>
      </c>
      <c r="AC29" s="72" t="e">
        <f aca="false">AB29-'[3]Gas Average Basis'!AB29</f>
        <v>#VALUE!</v>
      </c>
      <c r="AD29" s="71" t="e">
        <f aca="false">IF(AD$22,AveragePrices($F$21,AD$23,AD$24,$AJ29),AveragePrices($F$15,AD$23,AD$24,$AL29))</f>
        <v>#VALUE!</v>
      </c>
      <c r="AE29" s="72" t="e">
        <f aca="false">AD29-'[3]Gas Average Basis'!AC29</f>
        <v>#VALUE!</v>
      </c>
      <c r="AF29" s="71" t="e">
        <f aca="false">IF(AF$22,AveragePrices($F$21,AF$23,AF$24,$AJ29),AveragePrices($F$15,AF$23,AF$24,$AL29))</f>
        <v>#VALUE!</v>
      </c>
      <c r="AG29" s="72" t="e">
        <f aca="false">AF29-'[3]Gas Average Basis'!AE29</f>
        <v>#VALUE!</v>
      </c>
      <c r="AH29" s="71" t="e">
        <f aca="false">IF(AH$22,AveragePrices($F$21,AH$23,AH$24,$AJ29),AveragePrices($F$15,AH$23,AH$24,$AL29))</f>
        <v>#VALUE!</v>
      </c>
      <c r="AI29" s="73" t="e">
        <f aca="false">AH29-'[3]Gas Average Basis'!AH29</f>
        <v>#VALUE!</v>
      </c>
      <c r="AJ29" s="75" t="e">
        <f aca="true">IF(E29="","",MATCH(E29,INDIRECT(CONCATENATE($F$21,"!",$G$21,":",$G$21)),0))</f>
        <v>#REF!</v>
      </c>
      <c r="AL29" s="75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8" t="s">
        <v>43</v>
      </c>
      <c r="D30" s="61"/>
      <c r="E30" s="69" t="s">
        <v>43</v>
      </c>
      <c r="F30" s="69" t="s">
        <v>43</v>
      </c>
      <c r="G30" s="69"/>
      <c r="H30" s="69"/>
      <c r="I30" s="69"/>
      <c r="J30" s="61"/>
      <c r="K30" s="70" t="n">
        <f aca="false">LOOKUP($K$15,CurveFetch!$D$8:$D$1000,CurveFetch!$G$8:$G$1000)</f>
        <v>1.475</v>
      </c>
      <c r="L30" s="71" t="n">
        <f aca="false">LOOKUP($K$15+1,CurveFetch!D$8:D$1000,CurveFetch!G$8:G$1000)</f>
        <v>1.455</v>
      </c>
      <c r="M30" s="71" t="n">
        <f aca="false">L30-$L$49</f>
        <v>-0.49</v>
      </c>
      <c r="N30" s="72" t="n">
        <f aca="false">M30-'[3]Gas Average Basis'!M30</f>
        <v>0.0249999999999999</v>
      </c>
      <c r="O30" s="71" t="n">
        <f aca="false">LOOKUP($K$15+2,CurveFetch!$D$8:$D$1000,CurveFetch!$G$8:$G$1000)</f>
        <v>1.44</v>
      </c>
      <c r="P30" s="71" t="e">
        <f aca="true">IF(P$22,AveragePrices($F$21,P$23,P$24,$AJ30)-INDIRECT(ADDRESS(P$23,$G$23,,,$F$21)),AveragePrices($F$15,P$23,P$24,$AL30))</f>
        <v>#VALUE!</v>
      </c>
      <c r="Q30" s="72" t="e">
        <f aca="false">P30-'[3]Gas Average Basis'!P30</f>
        <v>#VALUE!</v>
      </c>
      <c r="R30" s="71" t="e">
        <f aca="false">IF(R$22,AveragePrices($F$21,R$23,R$24,$AJ30),AveragePrices($F$15,R$23,R$24,$AL30))</f>
        <v>#VALUE!</v>
      </c>
      <c r="S30" s="72" t="e">
        <f aca="false">R30-'[3]Gas Average Basis'!R30</f>
        <v>#VALUE!</v>
      </c>
      <c r="T30" s="71" t="e">
        <f aca="false">IF(T$22,AveragePrices($F$21,T$23,T$24,$AJ30),AveragePrices($F$15,T$23,T$24,$AL30))</f>
        <v>#VALUE!</v>
      </c>
      <c r="U30" s="72" t="e">
        <f aca="false">T30-'[3]Gas Average Basis'!S30</f>
        <v>#VALUE!</v>
      </c>
      <c r="V30" s="71" t="e">
        <f aca="false">IF(V$22,AveragePrices($F$21,V$23,V$24,$AJ30),AveragePrices($F$15,V$23,V$24,$AL30))</f>
        <v>#VALUE!</v>
      </c>
      <c r="W30" s="72" t="e">
        <f aca="false">V30-'[3]Gas Average Basis'!V30</f>
        <v>#VALUE!</v>
      </c>
      <c r="X30" s="71" t="e">
        <f aca="false">IF(X$22,AveragePrices($F$21,X$23,X$24,$AJ30),AveragePrices($F$15,X$23,X$24,$AL30))</f>
        <v>#VALUE!</v>
      </c>
      <c r="Y30" s="72" t="e">
        <f aca="false">X30-'[3]Gas Average Basis'!W30</f>
        <v>#VALUE!</v>
      </c>
      <c r="Z30" s="71" t="e">
        <f aca="false">IF(Z$22,AveragePrices($F$21,Z$23,Z$24,$AJ30),AveragePrices($F$15,Z$23,Z$24,$AL30))</f>
        <v>#VALUE!</v>
      </c>
      <c r="AA30" s="72" t="e">
        <f aca="false">Z30-'[3]Gas Average Basis'!Y30</f>
        <v>#VALUE!</v>
      </c>
      <c r="AB30" s="71" t="e">
        <f aca="false">IF(AB$22,AveragePrices($F$21,AB$23,AB$24,$AJ30),AveragePrices($F$15,AB$23,AB$24,$AL30))</f>
        <v>#VALUE!</v>
      </c>
      <c r="AC30" s="72" t="e">
        <f aca="false">AB30-'[3]Gas Average Basis'!AB30</f>
        <v>#VALUE!</v>
      </c>
      <c r="AD30" s="71" t="e">
        <f aca="false">IF(AD$22,AveragePrices($F$21,AD$23,AD$24,$AJ30),AveragePrices($F$15,AD$23,AD$24,$AL30))</f>
        <v>#VALUE!</v>
      </c>
      <c r="AE30" s="72" t="e">
        <f aca="false">AD30-'[3]Gas Average Basis'!AC30</f>
        <v>#VALUE!</v>
      </c>
      <c r="AF30" s="71" t="e">
        <f aca="false">IF(AF$22,AveragePrices($F$21,AF$23,AF$24,$AJ30),AveragePrices($F$15,AF$23,AF$24,$AL30))</f>
        <v>#VALUE!</v>
      </c>
      <c r="AG30" s="72" t="e">
        <f aca="false">AF30-'[3]Gas Average Basis'!AE30</f>
        <v>#VALUE!</v>
      </c>
      <c r="AH30" s="71" t="e">
        <f aca="false">IF(AH$22,AveragePrices($F$21,AH$23,AH$24,$AJ30),AveragePrices($F$15,AH$23,AH$24,$AL30))</f>
        <v>#VALUE!</v>
      </c>
      <c r="AI30" s="73" t="e">
        <f aca="false">AH30-'[3]Gas Average Basis'!AH30</f>
        <v>#VALUE!</v>
      </c>
      <c r="AJ30" s="75" t="e">
        <f aca="true">IF(E30="","",MATCH(E30,INDIRECT(CONCATENATE($F$21,"!",$G$21,":",$G$21)),0))</f>
        <v>#REF!</v>
      </c>
      <c r="AL30" s="75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8" t="s">
        <v>44</v>
      </c>
      <c r="D31" s="61"/>
      <c r="E31" s="69" t="s">
        <v>44</v>
      </c>
      <c r="F31" s="69" t="s">
        <v>44</v>
      </c>
      <c r="G31" s="69"/>
      <c r="H31" s="69"/>
      <c r="I31" s="69"/>
      <c r="J31" s="61"/>
      <c r="K31" s="70" t="n">
        <f aca="false">LOOKUP($K$15,CurveFetch!$D$8:$D$1000,CurveFetch!$H$8:$H$1000)</f>
        <v>1.845</v>
      </c>
      <c r="L31" s="71" t="n">
        <f aca="false">LOOKUP($K$15+1,CurveFetch!D$8:D$1000,CurveFetch!H$8:H$1000)</f>
        <v>1.8</v>
      </c>
      <c r="M31" s="71" t="n">
        <f aca="false">L31-$L$49</f>
        <v>-0.145</v>
      </c>
      <c r="N31" s="72" t="n">
        <f aca="false">M31-'[3]Gas Average Basis'!M31</f>
        <v>-0.00500000000000012</v>
      </c>
      <c r="O31" s="71" t="n">
        <f aca="false">LOOKUP($K$15+2,CurveFetch!$D$8:$D$1000,CurveFetch!$H$8:$H$1000)</f>
        <v>1.86</v>
      </c>
      <c r="P31" s="71" t="e">
        <f aca="true">IF(P$22,AveragePrices($F$21,P$23,P$24,$AJ31)-INDIRECT(ADDRESS(P$23,$G$23,,,$F$21)),AveragePrices($F$15,P$23,P$24,$AL31))</f>
        <v>#VALUE!</v>
      </c>
      <c r="Q31" s="72" t="e">
        <f aca="false">P31-'[3]Gas Average Basis'!P31</f>
        <v>#VALUE!</v>
      </c>
      <c r="R31" s="71" t="e">
        <f aca="false">IF(R$22,AveragePrices($F$21,R$23,R$24,$AJ31),AveragePrices($F$15,R$23,R$24,$AL31))</f>
        <v>#VALUE!</v>
      </c>
      <c r="S31" s="72" t="e">
        <f aca="false">R31-'[3]Gas Average Basis'!R31</f>
        <v>#VALUE!</v>
      </c>
      <c r="T31" s="71" t="e">
        <f aca="false">IF(T$22,AveragePrices($F$21,T$23,T$24,$AJ31),AveragePrices($F$15,T$23,T$24,$AL31))</f>
        <v>#VALUE!</v>
      </c>
      <c r="U31" s="72" t="e">
        <f aca="false">T31-'[3]Gas Average Basis'!S31</f>
        <v>#VALUE!</v>
      </c>
      <c r="V31" s="71" t="e">
        <f aca="false">IF(V$22,AveragePrices($F$21,V$23,V$24,$AJ31),AveragePrices($F$15,V$23,V$24,$AL31))</f>
        <v>#VALUE!</v>
      </c>
      <c r="W31" s="72" t="e">
        <f aca="false">V31-'[3]Gas Average Basis'!V31</f>
        <v>#VALUE!</v>
      </c>
      <c r="X31" s="71" t="e">
        <f aca="false">IF(X$22,AveragePrices($F$21,X$23,X$24,$AJ31),AveragePrices($F$15,X$23,X$24,$AL31))</f>
        <v>#VALUE!</v>
      </c>
      <c r="Y31" s="72" t="e">
        <f aca="false">X31-'[3]Gas Average Basis'!W31</f>
        <v>#VALUE!</v>
      </c>
      <c r="Z31" s="71" t="e">
        <f aca="false">IF(Z$22,AveragePrices($F$21,Z$23,Z$24,$AJ31),AveragePrices($F$15,Z$23,Z$24,$AL31))</f>
        <v>#VALUE!</v>
      </c>
      <c r="AA31" s="72" t="e">
        <f aca="false">Z31-'[3]Gas Average Basis'!Y31</f>
        <v>#VALUE!</v>
      </c>
      <c r="AB31" s="71" t="e">
        <f aca="false">IF(AB$22,AveragePrices($F$21,AB$23,AB$24,$AJ31),AveragePrices($F$15,AB$23,AB$24,$AL31))</f>
        <v>#VALUE!</v>
      </c>
      <c r="AC31" s="72" t="e">
        <f aca="false">AB31-'[3]Gas Average Basis'!AB31</f>
        <v>#VALUE!</v>
      </c>
      <c r="AD31" s="71" t="e">
        <f aca="false">IF(AD$22,AveragePrices($F$21,AD$23,AD$24,$AJ31),AveragePrices($F$15,AD$23,AD$24,$AL31))</f>
        <v>#VALUE!</v>
      </c>
      <c r="AE31" s="72" t="e">
        <f aca="false">AD31-'[3]Gas Average Basis'!AC31</f>
        <v>#VALUE!</v>
      </c>
      <c r="AF31" s="71" t="e">
        <f aca="false">IF(AF$22,AveragePrices($F$21,AF$23,AF$24,$AJ31),AveragePrices($F$15,AF$23,AF$24,$AL31))</f>
        <v>#VALUE!</v>
      </c>
      <c r="AG31" s="72" t="e">
        <f aca="false">AF31-'[3]Gas Average Basis'!AE31</f>
        <v>#VALUE!</v>
      </c>
      <c r="AH31" s="71" t="e">
        <f aca="false">IF(AH$22,AveragePrices($F$21,AH$23,AH$24,$AJ31),AveragePrices($F$15,AH$23,AH$24,$AL31))</f>
        <v>#VALUE!</v>
      </c>
      <c r="AI31" s="73" t="e">
        <f aca="false">AH31-'[3]Gas Average Basis'!AH31</f>
        <v>#VALUE!</v>
      </c>
      <c r="AJ31" s="75" t="e">
        <f aca="true">IF(E31="","",MATCH(E31,INDIRECT(CONCATENATE($F$21,"!",$G$21,":",$G$21)),0))</f>
        <v>#REF!</v>
      </c>
      <c r="AL31" s="75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6" t="s">
        <v>45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5"/>
      <c r="AL32" s="75"/>
    </row>
    <row r="33" customFormat="false" ht="12.75" hidden="false" customHeight="false" outlineLevel="0" collapsed="false">
      <c r="C33" s="68" t="s">
        <v>46</v>
      </c>
      <c r="D33" s="61"/>
      <c r="E33" s="69" t="s">
        <v>47</v>
      </c>
      <c r="F33" s="69" t="s">
        <v>47</v>
      </c>
      <c r="G33" s="69"/>
      <c r="H33" s="69"/>
      <c r="I33" s="69"/>
      <c r="J33" s="61"/>
      <c r="K33" s="70" t="n">
        <f aca="false">LOOKUP($K$15,CurveFetch!$D$8:$D$1000,CurveFetch!$K$8:$K$1000)</f>
        <v>1.285</v>
      </c>
      <c r="L33" s="71" t="n">
        <f aca="false">LOOKUP($K$15+1,CurveFetch!D$8:D$1000,CurveFetch!K$8:K$1000)</f>
        <v>1.33</v>
      </c>
      <c r="M33" s="71" t="n">
        <f aca="false">L33-$L$49</f>
        <v>-0.615</v>
      </c>
      <c r="N33" s="72" t="n">
        <f aca="false">M33-'[3]Gas Average Basis'!M33</f>
        <v>0.065</v>
      </c>
      <c r="O33" s="71" t="n">
        <f aca="false">LOOKUP($K$15+2,CurveFetch!$D$8:$D$1000,CurveFetch!$K$8:$K$1000)</f>
        <v>1.39</v>
      </c>
      <c r="P33" s="71" t="e">
        <f aca="true">IF(P$22,AveragePrices($F$21,P$23,P$24,$AJ33)-INDIRECT(ADDRESS(P$23,$G$23,,,$F$21)),AveragePrices($F$15,P$23,P$24,$AL33))</f>
        <v>#VALUE!</v>
      </c>
      <c r="Q33" s="72" t="e">
        <f aca="false">P33-'[3]Gas Average Basis'!P33</f>
        <v>#VALUE!</v>
      </c>
      <c r="R33" s="71" t="e">
        <f aca="false">IF(R$22,AveragePrices($F$21,R$23,R$24,$AJ33),AveragePrices($F$15,R$23,R$24,$AL33))</f>
        <v>#VALUE!</v>
      </c>
      <c r="S33" s="72" t="e">
        <f aca="false">R33-'[3]Gas Average Basis'!R33</f>
        <v>#VALUE!</v>
      </c>
      <c r="T33" s="71" t="e">
        <f aca="false">IF(T$22,AveragePrices($F$21,T$23,T$24,$AJ33),AveragePrices($F$15,T$23,T$24,$AL33))</f>
        <v>#VALUE!</v>
      </c>
      <c r="U33" s="72" t="e">
        <f aca="false">T33-'[3]Gas Average Basis'!S33</f>
        <v>#VALUE!</v>
      </c>
      <c r="V33" s="71" t="e">
        <f aca="false">IF(V$22,AveragePrices($F$21,V$23,V$24,$AJ33),AveragePrices($F$15,V$23,V$24,$AL33))</f>
        <v>#VALUE!</v>
      </c>
      <c r="W33" s="72" t="e">
        <f aca="false">V33-'[3]Gas Average Basis'!V33</f>
        <v>#VALUE!</v>
      </c>
      <c r="X33" s="71" t="e">
        <f aca="false">IF(X$22,AveragePrices($F$21,X$23,X$24,$AJ33),AveragePrices($F$15,X$23,X$24,$AL33))</f>
        <v>#VALUE!</v>
      </c>
      <c r="Y33" s="72" t="e">
        <f aca="false">X33-'[3]Gas Average Basis'!W33</f>
        <v>#VALUE!</v>
      </c>
      <c r="Z33" s="71" t="e">
        <f aca="false">IF(Z$22,AveragePrices($F$21,Z$23,Z$24,$AJ33),AveragePrices($F$15,Z$23,Z$24,$AL33))</f>
        <v>#VALUE!</v>
      </c>
      <c r="AA33" s="72" t="e">
        <f aca="false">Z33-'[3]Gas Average Basis'!Y33</f>
        <v>#VALUE!</v>
      </c>
      <c r="AB33" s="71" t="e">
        <f aca="false">IF(AB$22,AveragePrices($F$21,AB$23,AB$24,$AJ33),AveragePrices($F$15,AB$23,AB$24,$AL33))</f>
        <v>#VALUE!</v>
      </c>
      <c r="AC33" s="72" t="e">
        <f aca="false">AB33-'[3]Gas Average Basis'!AB33</f>
        <v>#VALUE!</v>
      </c>
      <c r="AD33" s="71" t="e">
        <f aca="false">IF(AD$22,AveragePrices($F$21,AD$23,AD$24,$AJ33),AveragePrices($F$15,AD$23,AD$24,$AL33))</f>
        <v>#VALUE!</v>
      </c>
      <c r="AE33" s="72" t="e">
        <f aca="false">AD33-'[3]Gas Average Basis'!AC33</f>
        <v>#VALUE!</v>
      </c>
      <c r="AF33" s="71" t="e">
        <f aca="false">IF(AF$22,AveragePrices($F$21,AF$23,AF$24,$AJ33),AveragePrices($F$15,AF$23,AF$24,$AL33))</f>
        <v>#VALUE!</v>
      </c>
      <c r="AG33" s="72" t="e">
        <f aca="false">AF33-'[3]Gas Average Basis'!AE33</f>
        <v>#VALUE!</v>
      </c>
      <c r="AH33" s="71" t="e">
        <f aca="false">IF(AH$22,AveragePrices($F$21,AH$23,AH$24,$AJ33),AveragePrices($F$15,AH$23,AH$24,$AL33))</f>
        <v>#VALUE!</v>
      </c>
      <c r="AI33" s="73" t="e">
        <f aca="false">AH33-'[3]Gas Average Basis'!AH33</f>
        <v>#VALUE!</v>
      </c>
      <c r="AJ33" s="75" t="e">
        <f aca="true">IF(E33="","",MATCH(E33,INDIRECT(CONCATENATE($F$21,"!",$G$21,":",$G$21)),0))</f>
        <v>#REF!</v>
      </c>
      <c r="AL33" s="75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8" t="s">
        <v>48</v>
      </c>
      <c r="D34" s="61"/>
      <c r="E34" s="69" t="s">
        <v>49</v>
      </c>
      <c r="F34" s="69" t="s">
        <v>49</v>
      </c>
      <c r="G34" s="69"/>
      <c r="H34" s="69"/>
      <c r="I34" s="69"/>
      <c r="J34" s="61"/>
      <c r="K34" s="70" t="n">
        <f aca="false">LOOKUP($K$15,CurveFetch!$D$8:$D$1000,CurveFetch!$R$8:$R$1000)</f>
        <v>1.755</v>
      </c>
      <c r="L34" s="71" t="n">
        <f aca="false">LOOKUP($K$15+1,CurveFetch!D$8:D$1000,CurveFetch!R$8:R$1000)</f>
        <v>1.71</v>
      </c>
      <c r="M34" s="71" t="n">
        <f aca="false">L34-$L$49</f>
        <v>-0.235</v>
      </c>
      <c r="N34" s="72" t="n">
        <f aca="false">M34-'[3]Gas Average Basis'!M34</f>
        <v>0.00499999999999989</v>
      </c>
      <c r="O34" s="71" t="n">
        <f aca="false">LOOKUP($K$15+2,CurveFetch!$D$8:$D$1000,CurveFetch!$R$8:$R$1000)</f>
        <v>1.72</v>
      </c>
      <c r="P34" s="71" t="e">
        <f aca="true">IF(P$22,AveragePrices($F$21,P$23,P$24,$AJ34)-INDIRECT(ADDRESS(P$23,$G$23,,,$F$21)),AveragePrices($F$15,P$23,P$24,$AL34))</f>
        <v>#VALUE!</v>
      </c>
      <c r="Q34" s="72" t="e">
        <f aca="false">P34-'[3]Gas Average Basis'!P34</f>
        <v>#VALUE!</v>
      </c>
      <c r="R34" s="71" t="e">
        <f aca="false">IF(R$22,AveragePrices($F$21,R$23,R$24,$AJ34),AveragePrices($F$15,R$23,R$24,$AL34))</f>
        <v>#VALUE!</v>
      </c>
      <c r="S34" s="72" t="e">
        <f aca="false">R34-'[3]Gas Average Basis'!R34</f>
        <v>#VALUE!</v>
      </c>
      <c r="T34" s="71" t="e">
        <f aca="false">IF(T$22,AveragePrices($F$21,T$23,T$24,$AJ34),AveragePrices($F$15,T$23,T$24,$AL34))</f>
        <v>#VALUE!</v>
      </c>
      <c r="U34" s="72" t="e">
        <f aca="false">T34-'[3]Gas Average Basis'!S34</f>
        <v>#VALUE!</v>
      </c>
      <c r="V34" s="71" t="e">
        <f aca="false">IF(V$22,AveragePrices($F$21,V$23,V$24,$AJ34),AveragePrices($F$15,V$23,V$24,$AL34))</f>
        <v>#VALUE!</v>
      </c>
      <c r="W34" s="72" t="e">
        <f aca="false">V34-'[3]Gas Average Basis'!V34</f>
        <v>#VALUE!</v>
      </c>
      <c r="X34" s="71" t="e">
        <f aca="false">IF(X$22,AveragePrices($F$21,X$23,X$24,$AJ34),AveragePrices($F$15,X$23,X$24,$AL34))</f>
        <v>#VALUE!</v>
      </c>
      <c r="Y34" s="72" t="e">
        <f aca="false">X34-'[3]Gas Average Basis'!W34</f>
        <v>#VALUE!</v>
      </c>
      <c r="Z34" s="71" t="e">
        <f aca="false">IF(Z$22,AveragePrices($F$21,Z$23,Z$24,$AJ34),AveragePrices($F$15,Z$23,Z$24,$AL34))</f>
        <v>#VALUE!</v>
      </c>
      <c r="AA34" s="72" t="e">
        <f aca="false">Z34-'[3]Gas Average Basis'!Y34</f>
        <v>#VALUE!</v>
      </c>
      <c r="AB34" s="71" t="e">
        <f aca="false">IF(AB$22,AveragePrices($F$21,AB$23,AB$24,$AJ34),AveragePrices($F$15,AB$23,AB$24,$AL34))</f>
        <v>#VALUE!</v>
      </c>
      <c r="AC34" s="72" t="e">
        <f aca="false">AB34-'[3]Gas Average Basis'!AB34</f>
        <v>#VALUE!</v>
      </c>
      <c r="AD34" s="71" t="e">
        <f aca="false">IF(AD$22,AveragePrices($F$21,AD$23,AD$24,$AJ34),AveragePrices($F$15,AD$23,AD$24,$AL34))</f>
        <v>#VALUE!</v>
      </c>
      <c r="AE34" s="72" t="e">
        <f aca="false">AD34-'[3]Gas Average Basis'!AC34</f>
        <v>#VALUE!</v>
      </c>
      <c r="AF34" s="71" t="e">
        <f aca="false">IF(AF$22,AveragePrices($F$21,AF$23,AF$24,$AJ34),AveragePrices($F$15,AF$23,AF$24,$AL34))</f>
        <v>#VALUE!</v>
      </c>
      <c r="AG34" s="72" t="e">
        <f aca="false">AF34-'[3]Gas Average Basis'!AE34</f>
        <v>#VALUE!</v>
      </c>
      <c r="AH34" s="71" t="e">
        <f aca="false">IF(AH$22,AveragePrices($F$21,AH$23,AH$24,$AJ34),AveragePrices($F$15,AH$23,AH$24,$AL34))</f>
        <v>#VALUE!</v>
      </c>
      <c r="AI34" s="73" t="e">
        <f aca="false">AH34-'[3]Gas Average Basis'!AH34</f>
        <v>#VALUE!</v>
      </c>
      <c r="AJ34" s="75" t="e">
        <f aca="true">IF(E34="","",MATCH(E34,INDIRECT(CONCATENATE($F$21,"!",$G$21,":",$G$21)),0))</f>
        <v>#REF!</v>
      </c>
      <c r="AL34" s="75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8" t="s">
        <v>50</v>
      </c>
      <c r="D35" s="61"/>
      <c r="E35" s="69" t="s">
        <v>51</v>
      </c>
      <c r="F35" s="69" t="s">
        <v>51</v>
      </c>
      <c r="G35" s="69"/>
      <c r="H35" s="69"/>
      <c r="I35" s="69"/>
      <c r="J35" s="61"/>
      <c r="K35" s="70" t="n">
        <f aca="false">LOOKUP($K$15,CurveFetch!$D$8:$D$1000,CurveFetch!$L$8:$L$1000)</f>
        <v>1.81</v>
      </c>
      <c r="L35" s="71" t="n">
        <f aca="false">LOOKUP($K$15+1,CurveFetch!D$8:D$1000,CurveFetch!L$8:L$1000)</f>
        <v>1.77</v>
      </c>
      <c r="M35" s="71" t="n">
        <f aca="false">L35-$L$49</f>
        <v>-0.175</v>
      </c>
      <c r="N35" s="72" t="n">
        <f aca="false">M35-'[3]Gas Average Basis'!M35</f>
        <v>-0.00500000000000012</v>
      </c>
      <c r="O35" s="71" t="n">
        <f aca="false">LOOKUP($K$15+2,CurveFetch!$D$8:$D$1000,CurveFetch!$L$8:$L$1000)</f>
        <v>1.79</v>
      </c>
      <c r="P35" s="71" t="e">
        <f aca="true">IF(P$22,AveragePrices($F$21,P$23,P$24,$AJ35)-INDIRECT(ADDRESS(P$23,$G$23,,,$F$21)),AveragePrices($F$15,P$23,P$24,$AL35))</f>
        <v>#VALUE!</v>
      </c>
      <c r="Q35" s="72" t="e">
        <f aca="false">P35-'[3]Gas Average Basis'!P35</f>
        <v>#VALUE!</v>
      </c>
      <c r="R35" s="71" t="e">
        <f aca="false">IF(R$22,AveragePrices($F$21,R$23,R$24,$AJ35),AveragePrices($F$15,R$23,R$24,$AL35))</f>
        <v>#VALUE!</v>
      </c>
      <c r="S35" s="72" t="e">
        <f aca="false">R35-'[3]Gas Average Basis'!R35</f>
        <v>#VALUE!</v>
      </c>
      <c r="T35" s="71" t="e">
        <f aca="false">IF(T$22,AveragePrices($F$21,T$23,T$24,$AJ35),AveragePrices($F$15,T$23,T$24,$AL35))</f>
        <v>#VALUE!</v>
      </c>
      <c r="U35" s="72" t="e">
        <f aca="false">T35-'[3]Gas Average Basis'!S35</f>
        <v>#VALUE!</v>
      </c>
      <c r="V35" s="71" t="e">
        <f aca="false">IF(V$22,AveragePrices($F$21,V$23,V$24,$AJ35),AveragePrices($F$15,V$23,V$24,$AL35))</f>
        <v>#VALUE!</v>
      </c>
      <c r="W35" s="72" t="e">
        <f aca="false">V35-'[3]Gas Average Basis'!V35</f>
        <v>#VALUE!</v>
      </c>
      <c r="X35" s="71" t="e">
        <f aca="false">IF(X$22,AveragePrices($F$21,X$23,X$24,$AJ35),AveragePrices($F$15,X$23,X$24,$AL35))</f>
        <v>#VALUE!</v>
      </c>
      <c r="Y35" s="72" t="e">
        <f aca="false">X35-'[3]Gas Average Basis'!W35</f>
        <v>#VALUE!</v>
      </c>
      <c r="Z35" s="71" t="e">
        <f aca="false">IF(Z$22,AveragePrices($F$21,Z$23,Z$24,$AJ35),AveragePrices($F$15,Z$23,Z$24,$AL35))</f>
        <v>#VALUE!</v>
      </c>
      <c r="AA35" s="72" t="e">
        <f aca="false">Z35-'[3]Gas Average Basis'!Y35</f>
        <v>#VALUE!</v>
      </c>
      <c r="AB35" s="71" t="e">
        <f aca="false">IF(AB$22,AveragePrices($F$21,AB$23,AB$24,$AJ35),AveragePrices($F$15,AB$23,AB$24,$AL35))</f>
        <v>#VALUE!</v>
      </c>
      <c r="AC35" s="72" t="e">
        <f aca="false">AB35-'[3]Gas Average Basis'!AB35</f>
        <v>#VALUE!</v>
      </c>
      <c r="AD35" s="71" t="e">
        <f aca="false">IF(AD$22,AveragePrices($F$21,AD$23,AD$24,$AJ35),AveragePrices($F$15,AD$23,AD$24,$AL35))</f>
        <v>#VALUE!</v>
      </c>
      <c r="AE35" s="72" t="e">
        <f aca="false">AD35-'[3]Gas Average Basis'!AC35</f>
        <v>#VALUE!</v>
      </c>
      <c r="AF35" s="71" t="e">
        <f aca="false">IF(AF$22,AveragePrices($F$21,AF$23,AF$24,$AJ35),AveragePrices($F$15,AF$23,AF$24,$AL35))</f>
        <v>#VALUE!</v>
      </c>
      <c r="AG35" s="72" t="e">
        <f aca="false">AF35-'[3]Gas Average Basis'!AE35</f>
        <v>#VALUE!</v>
      </c>
      <c r="AH35" s="71" t="e">
        <f aca="false">IF(AH$22,AveragePrices($F$21,AH$23,AH$24,$AJ35),AveragePrices($F$15,AH$23,AH$24,$AL35))</f>
        <v>#VALUE!</v>
      </c>
      <c r="AI35" s="73" t="e">
        <f aca="false">AH35-'[3]Gas Average Basis'!AH35</f>
        <v>#VALUE!</v>
      </c>
      <c r="AJ35" s="75" t="e">
        <f aca="true">IF(E35="","",MATCH(E35,INDIRECT(CONCATENATE($F$21,"!",$G$21,":",$G$21)),0))</f>
        <v>#REF!</v>
      </c>
      <c r="AL35" s="75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8" t="s">
        <v>52</v>
      </c>
      <c r="D36" s="61"/>
      <c r="E36" s="77" t="s">
        <v>53</v>
      </c>
      <c r="F36" s="69" t="s">
        <v>53</v>
      </c>
      <c r="G36" s="69"/>
      <c r="H36" s="69"/>
      <c r="I36" s="69"/>
      <c r="J36" s="61"/>
      <c r="K36" s="70" t="n">
        <f aca="false">LOOKUP($K$15,CurveFetch!$D$8:$D$1000,CurveFetch!$P$8:$P$1000)</f>
        <v>1.81</v>
      </c>
      <c r="L36" s="71" t="n">
        <f aca="false">LOOKUP($K$15+1,CurveFetch!D$8:D$1000,CurveFetch!P$8:P$1000)</f>
        <v>1.81</v>
      </c>
      <c r="M36" s="71" t="n">
        <f aca="false">L36-$L$49</f>
        <v>-0.135</v>
      </c>
      <c r="N36" s="72" t="n">
        <f aca="false">M36-'[3]Gas Average Basis'!M36</f>
        <v>0.0449999999999999</v>
      </c>
      <c r="O36" s="71" t="n">
        <f aca="false">LOOKUP($K$15+2,CurveFetch!$D$8:$D$1000,CurveFetch!$P$8:$P$1000)</f>
        <v>1.81</v>
      </c>
      <c r="P36" s="71" t="e">
        <f aca="true">IF(P$22,AveragePrices($F$21,P$23,P$24,$AJ36)-INDIRECT(ADDRESS(P$23,$G$23,,,$F$21)),AveragePrices($F$15,P$23,P$24,$AL36))</f>
        <v>#VALUE!</v>
      </c>
      <c r="Q36" s="72" t="e">
        <f aca="false">P36-'[3]Gas Average Basis'!P36</f>
        <v>#VALUE!</v>
      </c>
      <c r="R36" s="71" t="e">
        <f aca="false">IF(R$22,AveragePrices($F$21,R$23,R$24,$AJ36),AveragePrices($F$15,R$23,R$24,$AL36))</f>
        <v>#VALUE!</v>
      </c>
      <c r="S36" s="72" t="e">
        <f aca="false">R36-'[3]Gas Average Basis'!R36</f>
        <v>#VALUE!</v>
      </c>
      <c r="T36" s="71" t="e">
        <f aca="false">IF(T$22,AveragePrices($F$21,T$23,T$24,$AJ36),AveragePrices($F$15,T$23,T$24,$AL36))</f>
        <v>#VALUE!</v>
      </c>
      <c r="U36" s="72" t="e">
        <f aca="false">T36-'[3]Gas Average Basis'!S36</f>
        <v>#VALUE!</v>
      </c>
      <c r="V36" s="71" t="e">
        <f aca="false">IF(V$22,AveragePrices($F$21,V$23,V$24,$AJ36),AveragePrices($F$15,V$23,V$24,$AL36))</f>
        <v>#VALUE!</v>
      </c>
      <c r="W36" s="72" t="e">
        <f aca="false">V36-'[3]Gas Average Basis'!V36</f>
        <v>#VALUE!</v>
      </c>
      <c r="X36" s="71" t="e">
        <f aca="false">IF(X$22,AveragePrices($F$21,X$23,X$24,$AJ36),AveragePrices($F$15,X$23,X$24,$AL36))</f>
        <v>#VALUE!</v>
      </c>
      <c r="Y36" s="72" t="e">
        <f aca="false">X36-'[3]Gas Average Basis'!W36</f>
        <v>#VALUE!</v>
      </c>
      <c r="Z36" s="71" t="e">
        <f aca="false">IF(Z$22,AveragePrices($F$21,Z$23,Z$24,$AJ36),AveragePrices($F$15,Z$23,Z$24,$AL36))</f>
        <v>#VALUE!</v>
      </c>
      <c r="AA36" s="72" t="e">
        <f aca="false">Z36-'[3]Gas Average Basis'!Y36</f>
        <v>#VALUE!</v>
      </c>
      <c r="AB36" s="71" t="e">
        <f aca="false">IF(AB$22,AveragePrices($F$21,AB$23,AB$24,$AJ36),AveragePrices($F$15,AB$23,AB$24,$AL36))</f>
        <v>#VALUE!</v>
      </c>
      <c r="AC36" s="72" t="e">
        <f aca="false">AB36-'[3]Gas Average Basis'!AB36</f>
        <v>#VALUE!</v>
      </c>
      <c r="AD36" s="71" t="e">
        <f aca="false">IF(AD$22,AveragePrices($F$21,AD$23,AD$24,$AJ36),AveragePrices($F$15,AD$23,AD$24,$AL36))</f>
        <v>#VALUE!</v>
      </c>
      <c r="AE36" s="72" t="e">
        <f aca="false">AD36-'[3]Gas Average Basis'!AC36</f>
        <v>#VALUE!</v>
      </c>
      <c r="AF36" s="71" t="e">
        <f aca="false">IF(AF$22,AveragePrices($F$21,AF$23,AF$24,$AJ36),AveragePrices($F$15,AF$23,AF$24,$AL36))</f>
        <v>#VALUE!</v>
      </c>
      <c r="AG36" s="72" t="e">
        <f aca="false">AF36-'[3]Gas Average Basis'!AE36</f>
        <v>#VALUE!</v>
      </c>
      <c r="AH36" s="71" t="e">
        <f aca="false">IF(AH$22,AveragePrices($F$21,AH$23,AH$24,$AJ36),AveragePrices($F$15,AH$23,AH$24,$AL36))</f>
        <v>#VALUE!</v>
      </c>
      <c r="AI36" s="73" t="e">
        <f aca="false">AH36-'[3]Gas Average Basis'!AH36</f>
        <v>#VALUE!</v>
      </c>
      <c r="AJ36" s="75" t="e">
        <f aca="true">IF(E36="","",MATCH(E36,INDIRECT(CONCATENATE($F$21,"!",$G$21,":",$G$21)),0))</f>
        <v>#REF!</v>
      </c>
      <c r="AL36" s="75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8"/>
      <c r="D37" s="61"/>
      <c r="E37" s="69"/>
      <c r="F37" s="69"/>
      <c r="G37" s="69"/>
      <c r="H37" s="69"/>
      <c r="I37" s="69"/>
      <c r="J37" s="61"/>
      <c r="K37" s="70"/>
      <c r="L37" s="71"/>
      <c r="M37" s="71"/>
      <c r="N37" s="73"/>
      <c r="O37" s="73"/>
      <c r="P37" s="71"/>
      <c r="Q37" s="73"/>
      <c r="R37" s="71"/>
      <c r="S37" s="73"/>
      <c r="T37" s="73"/>
      <c r="U37" s="73"/>
      <c r="V37" s="71"/>
      <c r="W37" s="73"/>
      <c r="X37" s="73"/>
      <c r="Y37" s="73"/>
      <c r="Z37" s="73"/>
      <c r="AA37" s="73"/>
      <c r="AB37" s="71"/>
      <c r="AC37" s="73"/>
      <c r="AD37" s="73"/>
      <c r="AE37" s="73"/>
      <c r="AF37" s="71"/>
      <c r="AG37" s="73"/>
      <c r="AH37" s="71"/>
      <c r="AI37" s="73"/>
      <c r="AJ37" s="75"/>
      <c r="AL37" s="75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6" t="s">
        <v>54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5" t="str">
        <f aca="true">IF(E38="","",MATCH(E38,INDIRECT(CONCATENATE($F$21,"!",$G$21,":",$G$21)),0))</f>
        <v/>
      </c>
      <c r="AL38" s="75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8" t="s">
        <v>55</v>
      </c>
      <c r="D39" s="61"/>
      <c r="E39" s="69" t="s">
        <v>56</v>
      </c>
      <c r="F39" s="69" t="s">
        <v>56</v>
      </c>
      <c r="G39" s="69"/>
      <c r="H39" s="69"/>
      <c r="I39" s="69"/>
      <c r="J39" s="70"/>
      <c r="K39" s="70" t="n">
        <f aca="false">LOOKUP($K$15,CurveFetch!$D$8:$D$1000,CurveFetch!$I$8:$I$1000)</f>
        <v>1.15</v>
      </c>
      <c r="L39" s="71" t="n">
        <f aca="false">LOOKUP($K$15+1,CurveFetch!D$8:D$1000,CurveFetch!I$8:I$1000)</f>
        <v>1.23</v>
      </c>
      <c r="M39" s="71" t="n">
        <f aca="false">L39-$L$49</f>
        <v>-0.715</v>
      </c>
      <c r="N39" s="72" t="n">
        <f aca="false">M39-'[3]Gas Average Basis'!M39</f>
        <v>0.095</v>
      </c>
      <c r="O39" s="71" t="n">
        <f aca="false">LOOKUP($K$15+2,CurveFetch!$D$8:$D$1000,CurveFetch!$I$8:$I$1000)</f>
        <v>1.2</v>
      </c>
      <c r="P39" s="71" t="e">
        <f aca="true">IF(P$22,AveragePrices($F$21,P$23,P$24,$AJ39)-INDIRECT(ADDRESS(P$23,$G$23,,,$F$21)),AveragePrices($F$15,P$23,P$24,$AL39))</f>
        <v>#VALUE!</v>
      </c>
      <c r="Q39" s="72" t="e">
        <f aca="false">P39-'[3]Gas Average Basis'!P39</f>
        <v>#VALUE!</v>
      </c>
      <c r="R39" s="71" t="e">
        <f aca="false">IF(R$22,AveragePrices($F$21,R$23,R$24,$AJ39),AveragePrices($F$15,R$23,R$24,$AL39))</f>
        <v>#VALUE!</v>
      </c>
      <c r="S39" s="72" t="e">
        <f aca="false">R39-'[3]Gas Average Basis'!R39</f>
        <v>#VALUE!</v>
      </c>
      <c r="T39" s="71" t="e">
        <f aca="false">IF(T$22,AveragePrices($F$21,T$23,T$24,$AJ39),AveragePrices($F$15,T$23,T$24,$AL39))</f>
        <v>#VALUE!</v>
      </c>
      <c r="U39" s="72" t="e">
        <f aca="false">T39-'[3]Gas Average Basis'!S39</f>
        <v>#VALUE!</v>
      </c>
      <c r="V39" s="71" t="e">
        <f aca="false">IF(V$22,AveragePrices($F$21,V$23,V$24,$AJ39),AveragePrices($F$15,V$23,V$24,$AL39))</f>
        <v>#VALUE!</v>
      </c>
      <c r="W39" s="72" t="e">
        <f aca="false">V39-'[3]Gas Average Basis'!V39</f>
        <v>#VALUE!</v>
      </c>
      <c r="X39" s="71" t="e">
        <f aca="false">IF(X$22,AveragePrices($F$21,X$23,X$24,$AJ39),AveragePrices($F$15,X$23,X$24,$AL39))</f>
        <v>#VALUE!</v>
      </c>
      <c r="Y39" s="72" t="e">
        <f aca="false">X39-'[3]Gas Average Basis'!W39</f>
        <v>#VALUE!</v>
      </c>
      <c r="Z39" s="71" t="e">
        <f aca="false">IF(Z$22,AveragePrices($F$21,Z$23,Z$24,$AJ39),AveragePrices($F$15,Z$23,Z$24,$AL39))</f>
        <v>#VALUE!</v>
      </c>
      <c r="AA39" s="72" t="e">
        <f aca="false">Z39-'[3]Gas Average Basis'!Y39</f>
        <v>#VALUE!</v>
      </c>
      <c r="AB39" s="71" t="e">
        <f aca="false">IF(AB$22,AveragePrices($F$21,AB$23,AB$24,$AJ39),AveragePrices($F$15,AB$23,AB$24,$AL39))</f>
        <v>#VALUE!</v>
      </c>
      <c r="AC39" s="72" t="e">
        <f aca="false">AB39-'[3]Gas Average Basis'!AB39</f>
        <v>#VALUE!</v>
      </c>
      <c r="AD39" s="71" t="e">
        <f aca="false">IF(AD$22,AveragePrices($F$21,AD$23,AD$24,$AJ39),AveragePrices($F$15,AD$23,AD$24,$AL39))</f>
        <v>#VALUE!</v>
      </c>
      <c r="AE39" s="72" t="e">
        <f aca="false">AD39-'[3]Gas Average Basis'!AC39</f>
        <v>#VALUE!</v>
      </c>
      <c r="AF39" s="71" t="e">
        <f aca="false">IF(AF$22,AveragePrices($F$21,AF$23,AF$24,$AJ39),AveragePrices($F$15,AF$23,AF$24,$AL39))</f>
        <v>#VALUE!</v>
      </c>
      <c r="AG39" s="72" t="e">
        <f aca="false">AF39-'[3]Gas Average Basis'!AE39</f>
        <v>#VALUE!</v>
      </c>
      <c r="AH39" s="71" t="e">
        <f aca="false">IF(AH$22,AveragePrices($F$21,AH$23,AH$24,$AJ39),AveragePrices($F$15,AH$23,AH$24,$AL39))</f>
        <v>#VALUE!</v>
      </c>
      <c r="AI39" s="73" t="e">
        <f aca="false">AH39-'[3]Gas Average Basis'!AH39</f>
        <v>#VALUE!</v>
      </c>
      <c r="AJ39" s="75" t="e">
        <f aca="true">IF(E39="","",MATCH(E39,INDIRECT(CONCATENATE($F$21,"!",$G$21,":",$G$21)),0))</f>
        <v>#REF!</v>
      </c>
      <c r="AL39" s="75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8" t="s">
        <v>57</v>
      </c>
      <c r="D40" s="61"/>
      <c r="E40" s="69" t="s">
        <v>58</v>
      </c>
      <c r="F40" s="69" t="s">
        <v>58</v>
      </c>
      <c r="G40" s="69"/>
      <c r="H40" s="69"/>
      <c r="I40" s="69"/>
      <c r="J40" s="70"/>
      <c r="K40" s="70" t="n">
        <f aca="false">LOOKUP($K$15,CurveFetch!$D$8:$D$1000,CurveFetch!$M$8:$M$1000)</f>
        <v>1.255</v>
      </c>
      <c r="L40" s="71" t="n">
        <f aca="false">LOOKUP($K$15+1,CurveFetch!D$8:D$1000,CurveFetch!M$8:M$1000)</f>
        <v>1.3</v>
      </c>
      <c r="M40" s="71" t="n">
        <f aca="false">L40-$L$49</f>
        <v>-0.645</v>
      </c>
      <c r="N40" s="72" t="n">
        <f aca="false">M40-'[3]Gas Average Basis'!M40</f>
        <v>0.095</v>
      </c>
      <c r="O40" s="71" t="n">
        <f aca="false">LOOKUP($K$15+2,CurveFetch!$D$8:$D$1000,CurveFetch!$M$8:$M$1000)</f>
        <v>1.16</v>
      </c>
      <c r="P40" s="71" t="e">
        <f aca="true">IF(P$22,AveragePrices($F$21,P$23,P$24,$AJ40)-INDIRECT(ADDRESS(P$23,$G$23,,,$F$21)),AveragePrices($F$15,P$23,P$24,$AL40))</f>
        <v>#VALUE!</v>
      </c>
      <c r="Q40" s="72" t="e">
        <f aca="false">P40-'[3]Gas Average Basis'!P40</f>
        <v>#VALUE!</v>
      </c>
      <c r="R40" s="71" t="e">
        <f aca="false">IF(R$22,AveragePrices($F$21,R$23,R$24,$AJ40),AveragePrices($F$15,R$23,R$24,$AL40))</f>
        <v>#VALUE!</v>
      </c>
      <c r="S40" s="72" t="e">
        <f aca="false">R40-'[3]Gas Average Basis'!R40</f>
        <v>#VALUE!</v>
      </c>
      <c r="T40" s="71" t="e">
        <f aca="false">IF(T$22,AveragePrices($F$21,T$23,T$24,$AJ40),AveragePrices($F$15,T$23,T$24,$AL40))</f>
        <v>#VALUE!</v>
      </c>
      <c r="U40" s="72" t="e">
        <f aca="false">T40-'[3]Gas Average Basis'!S40</f>
        <v>#VALUE!</v>
      </c>
      <c r="V40" s="71" t="e">
        <f aca="false">IF(V$22,AveragePrices($F$21,V$23,V$24,$AJ40),AveragePrices($F$15,V$23,V$24,$AL40))</f>
        <v>#VALUE!</v>
      </c>
      <c r="W40" s="72" t="e">
        <f aca="false">V40-'[3]Gas Average Basis'!V40</f>
        <v>#VALUE!</v>
      </c>
      <c r="X40" s="71" t="e">
        <f aca="false">IF(X$22,AveragePrices($F$21,X$23,X$24,$AJ40),AveragePrices($F$15,X$23,X$24,$AL40))</f>
        <v>#VALUE!</v>
      </c>
      <c r="Y40" s="72" t="e">
        <f aca="false">X40-'[3]Gas Average Basis'!W40</f>
        <v>#VALUE!</v>
      </c>
      <c r="Z40" s="71" t="e">
        <f aca="false">IF(Z$22,AveragePrices($F$21,Z$23,Z$24,$AJ40),AveragePrices($F$15,Z$23,Z$24,$AL40))</f>
        <v>#VALUE!</v>
      </c>
      <c r="AA40" s="72" t="e">
        <f aca="false">Z40-'[3]Gas Average Basis'!Y40</f>
        <v>#VALUE!</v>
      </c>
      <c r="AB40" s="71" t="e">
        <f aca="false">IF(AB$22,AveragePrices($F$21,AB$23,AB$24,$AJ40),AveragePrices($F$15,AB$23,AB$24,$AL40))</f>
        <v>#VALUE!</v>
      </c>
      <c r="AC40" s="72" t="e">
        <f aca="false">AB40-'[3]Gas Average Basis'!AB40</f>
        <v>#VALUE!</v>
      </c>
      <c r="AD40" s="71" t="e">
        <f aca="false">IF(AD$22,AveragePrices($F$21,AD$23,AD$24,$AJ40),AveragePrices($F$15,AD$23,AD$24,$AL40))</f>
        <v>#VALUE!</v>
      </c>
      <c r="AE40" s="72" t="e">
        <f aca="false">AD40-'[3]Gas Average Basis'!AC40</f>
        <v>#VALUE!</v>
      </c>
      <c r="AF40" s="71" t="e">
        <f aca="false">IF(AF$22,AveragePrices($F$21,AF$23,AF$24,$AJ40),AveragePrices($F$15,AF$23,AF$24,$AL40))</f>
        <v>#VALUE!</v>
      </c>
      <c r="AG40" s="72" t="e">
        <f aca="false">AF40-'[3]Gas Average Basis'!AE40</f>
        <v>#VALUE!</v>
      </c>
      <c r="AH40" s="71" t="e">
        <f aca="false">IF(AH$22,AveragePrices($F$21,AH$23,AH$24,$AJ40),AveragePrices($F$15,AH$23,AH$24,$AL40))</f>
        <v>#VALUE!</v>
      </c>
      <c r="AI40" s="73" t="e">
        <f aca="false">AH40-'[3]Gas Average Basis'!AH40</f>
        <v>#VALUE!</v>
      </c>
      <c r="AJ40" s="75" t="e">
        <f aca="true">IF(E40="","",MATCH(E40,INDIRECT(CONCATENATE($F$21,"!",$G$21,":",$G$21)),0))</f>
        <v>#REF!</v>
      </c>
      <c r="AL40" s="75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8" t="s">
        <v>59</v>
      </c>
      <c r="D41" s="61"/>
      <c r="E41" s="69" t="s">
        <v>60</v>
      </c>
      <c r="F41" s="69" t="s">
        <v>61</v>
      </c>
      <c r="G41" s="69"/>
      <c r="H41" s="69"/>
      <c r="I41" s="69"/>
      <c r="J41" s="70"/>
      <c r="K41" s="70" t="n">
        <f aca="false">LOOKUP($K$15,CurveFetch!$D$8:$D$1000,CurveFetch!$M$8:$M$1000)</f>
        <v>1.255</v>
      </c>
      <c r="L41" s="71" t="n">
        <f aca="false">LOOKUP($K$15+1,CurveFetch!D$8:D$1000,CurveFetch!M$8:M$1000)</f>
        <v>1.3</v>
      </c>
      <c r="M41" s="71" t="n">
        <f aca="false">L41-$L$49</f>
        <v>-0.645</v>
      </c>
      <c r="N41" s="72" t="n">
        <f aca="false">M41-'[3]Gas Average Basis'!M41</f>
        <v>0.095</v>
      </c>
      <c r="O41" s="71" t="n">
        <f aca="false">LOOKUP($K$15+2,CurveFetch!$D$8:$D$1000,CurveFetch!$M$8:$M$1000)</f>
        <v>1.16</v>
      </c>
      <c r="P41" s="71" t="e">
        <f aca="true">IF(P$22,AveragePrices($F$21,P$23,P$24,$AJ41)-INDIRECT(ADDRESS(P$23,$G$23,,,$F$21)),AveragePrices($F$15,P$23,P$24,$AL41))</f>
        <v>#VALUE!</v>
      </c>
      <c r="Q41" s="72" t="e">
        <f aca="false">P41-'[3]Gas Average Basis'!P41</f>
        <v>#VALUE!</v>
      </c>
      <c r="R41" s="71" t="e">
        <f aca="false">IF(R$22,AveragePrices($F$21,R$23,R$24,$AJ41),AveragePrices($F$15,R$23,R$24,$AL41))</f>
        <v>#VALUE!</v>
      </c>
      <c r="S41" s="72" t="e">
        <f aca="false">R41-'[3]Gas Average Basis'!R41</f>
        <v>#VALUE!</v>
      </c>
      <c r="T41" s="71" t="e">
        <f aca="false">IF(T$22,AveragePrices($F$21,T$23,T$24,$AJ41),AveragePrices($F$15,T$23,T$24,$AL41))</f>
        <v>#VALUE!</v>
      </c>
      <c r="U41" s="72" t="e">
        <f aca="false">T41-'[3]Gas Average Basis'!S41</f>
        <v>#VALUE!</v>
      </c>
      <c r="V41" s="71" t="e">
        <f aca="false">IF(V$22,AveragePrices($F$21,V$23,V$24,$AJ41),AveragePrices($F$15,V$23,V$24,$AL41))</f>
        <v>#VALUE!</v>
      </c>
      <c r="W41" s="72" t="e">
        <f aca="false">V41-'[3]Gas Average Basis'!V41</f>
        <v>#VALUE!</v>
      </c>
      <c r="X41" s="71" t="e">
        <f aca="false">IF(X$22,AveragePrices($F$21,X$23,X$24,$AJ41),AveragePrices($F$15,X$23,X$24,$AL41))</f>
        <v>#VALUE!</v>
      </c>
      <c r="Y41" s="72" t="e">
        <f aca="false">X41-'[3]Gas Average Basis'!W41</f>
        <v>#VALUE!</v>
      </c>
      <c r="Z41" s="71" t="e">
        <f aca="false">IF(Z$22,AveragePrices($F$21,Z$23,Z$24,$AJ41),AveragePrices($F$15,Z$23,Z$24,$AL41))</f>
        <v>#VALUE!</v>
      </c>
      <c r="AA41" s="72" t="e">
        <f aca="false">Z41-'[3]Gas Average Basis'!Y41</f>
        <v>#VALUE!</v>
      </c>
      <c r="AB41" s="71" t="e">
        <f aca="false">IF(AB$22,AveragePrices($F$21,AB$23,AB$24,$AJ41),AveragePrices($F$15,AB$23,AB$24,$AL41))</f>
        <v>#VALUE!</v>
      </c>
      <c r="AC41" s="72" t="e">
        <f aca="false">AB41-'[3]Gas Average Basis'!AB41</f>
        <v>#VALUE!</v>
      </c>
      <c r="AD41" s="71" t="e">
        <f aca="false">IF(AD$22,AveragePrices($F$21,AD$23,AD$24,$AJ41),AveragePrices($F$15,AD$23,AD$24,$AL41))</f>
        <v>#VALUE!</v>
      </c>
      <c r="AE41" s="72" t="e">
        <f aca="false">AD41-'[3]Gas Average Basis'!AC41</f>
        <v>#VALUE!</v>
      </c>
      <c r="AF41" s="71" t="e">
        <f aca="false">IF(AF$22,AveragePrices($F$21,AF$23,AF$24,$AJ41),AveragePrices($F$15,AF$23,AF$24,$AL41))</f>
        <v>#VALUE!</v>
      </c>
      <c r="AG41" s="72" t="e">
        <f aca="false">AF41-'[3]Gas Average Basis'!AE41</f>
        <v>#VALUE!</v>
      </c>
      <c r="AH41" s="71" t="e">
        <f aca="false">IF(AH$22,AveragePrices($F$21,AH$23,AH$24,$AJ41),AveragePrices($F$15,AH$23,AH$24,$AL41))</f>
        <v>#VALUE!</v>
      </c>
      <c r="AI41" s="73" t="e">
        <f aca="false">AH41-'[3]Gas Average Basis'!AH41</f>
        <v>#VALUE!</v>
      </c>
      <c r="AJ41" s="75" t="e">
        <f aca="true">IF(E41="","",MATCH(E41,INDIRECT(CONCATENATE($F$21,"!",$G$21,":",$G$21)),0))</f>
        <v>#REF!</v>
      </c>
      <c r="AL41" s="75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8" t="s">
        <v>62</v>
      </c>
      <c r="D42" s="61"/>
      <c r="E42" s="77" t="s">
        <v>63</v>
      </c>
      <c r="F42" s="69" t="s">
        <v>64</v>
      </c>
      <c r="G42" s="69"/>
      <c r="H42" s="69"/>
      <c r="I42" s="69"/>
      <c r="J42" s="70"/>
      <c r="K42" s="70" t="n">
        <f aca="false">LOOKUP($K$15,CurveFetch!$D$8:$D$1000,CurveFetch!$N$8:$N$1000)</f>
        <v>1.3407</v>
      </c>
      <c r="L42" s="71" t="n">
        <f aca="false">LOOKUP($K$15+1,CurveFetch!D$8:D$1000,CurveFetch!N$8:N$1000)</f>
        <v>1.379</v>
      </c>
      <c r="M42" s="71" t="n">
        <f aca="false">L42-$L$49</f>
        <v>-0.566</v>
      </c>
      <c r="N42" s="72" t="n">
        <f aca="false">M42-'[3]Gas Average Basis'!M42</f>
        <v>0.0919999999999999</v>
      </c>
      <c r="O42" s="71" t="n">
        <f aca="false">LOOKUP($K$15+2,CurveFetch!$D$8:$D$1000,CurveFetch!$N$8:$N$1000)</f>
        <v>1.357</v>
      </c>
      <c r="P42" s="71" t="e">
        <f aca="true">IF(P$22,AveragePrices($F$21,P$23,P$24,$AJ42)-INDIRECT(ADDRESS(P$23,$G$23,,,$F$21)),AveragePrices($F$15,P$23,P$24,$AL42))</f>
        <v>#VALUE!</v>
      </c>
      <c r="Q42" s="72" t="e">
        <f aca="false">P42-'[3]Gas Average Basis'!P42</f>
        <v>#VALUE!</v>
      </c>
      <c r="R42" s="71" t="e">
        <f aca="false">IF(R$22,AveragePrices($F$21,R$23,R$24,$AJ42),AveragePrices($F$15,R$23,R$24,$AL42))</f>
        <v>#VALUE!</v>
      </c>
      <c r="S42" s="72" t="e">
        <f aca="false">R42-'[3]Gas Average Basis'!R42</f>
        <v>#VALUE!</v>
      </c>
      <c r="T42" s="71" t="e">
        <f aca="false">IF(T$22,AveragePrices($F$21,T$23,T$24,$AJ42),AveragePrices($F$15,T$23,T$24,$AL42))</f>
        <v>#VALUE!</v>
      </c>
      <c r="U42" s="72" t="e">
        <f aca="false">T42-'[3]Gas Average Basis'!S42</f>
        <v>#VALUE!</v>
      </c>
      <c r="V42" s="71" t="e">
        <f aca="false">IF(V$22,AveragePrices($F$21,V$23,V$24,$AJ42),AveragePrices($F$15,V$23,V$24,$AL42))</f>
        <v>#VALUE!</v>
      </c>
      <c r="W42" s="72" t="e">
        <f aca="false">V42-'[3]Gas Average Basis'!V42</f>
        <v>#VALUE!</v>
      </c>
      <c r="X42" s="71" t="e">
        <f aca="false">IF(X$22,AveragePrices($F$21,X$23,X$24,$AJ42),AveragePrices($F$15,X$23,X$24,$AL42))</f>
        <v>#VALUE!</v>
      </c>
      <c r="Y42" s="72" t="e">
        <f aca="false">X42-'[3]Gas Average Basis'!W42</f>
        <v>#VALUE!</v>
      </c>
      <c r="Z42" s="71" t="e">
        <f aca="false">IF(Z$22,AveragePrices($F$21,Z$23,Z$24,$AJ42),AveragePrices($F$15,Z$23,Z$24,$AL42))</f>
        <v>#VALUE!</v>
      </c>
      <c r="AA42" s="72" t="e">
        <f aca="false">Z42-'[3]Gas Average Basis'!Y42</f>
        <v>#VALUE!</v>
      </c>
      <c r="AB42" s="71" t="e">
        <f aca="false">IF(AB$22,AveragePrices($F$21,AB$23,AB$24,$AJ42),AveragePrices($F$15,AB$23,AB$24,$AL42))</f>
        <v>#VALUE!</v>
      </c>
      <c r="AC42" s="72" t="e">
        <f aca="false">AB42-'[3]Gas Average Basis'!AB42</f>
        <v>#VALUE!</v>
      </c>
      <c r="AD42" s="71" t="e">
        <f aca="false">IF(AD$22,AveragePrices($F$21,AD$23,AD$24,$AJ42),AveragePrices($F$15,AD$23,AD$24,$AL42))</f>
        <v>#VALUE!</v>
      </c>
      <c r="AE42" s="72" t="e">
        <f aca="false">AD42-'[3]Gas Average Basis'!AC42</f>
        <v>#VALUE!</v>
      </c>
      <c r="AF42" s="71" t="e">
        <f aca="false">IF(AF$22,AveragePrices($F$21,AF$23,AF$24,$AJ42),AveragePrices($F$15,AF$23,AF$24,$AL42))</f>
        <v>#VALUE!</v>
      </c>
      <c r="AG42" s="72" t="e">
        <f aca="false">AF42-'[3]Gas Average Basis'!AE42</f>
        <v>#VALUE!</v>
      </c>
      <c r="AH42" s="71" t="e">
        <f aca="false">IF(AH$22,AveragePrices($F$21,AH$23,AH$24,$AJ42),AveragePrices($F$15,AH$23,AH$24,$AL42))</f>
        <v>#VALUE!</v>
      </c>
      <c r="AI42" s="73" t="e">
        <f aca="false">AH42-'[3]Gas Average Basis'!AH42</f>
        <v>#VALUE!</v>
      </c>
      <c r="AJ42" s="75" t="e">
        <f aca="true">IF(E42="","",MATCH(E42,INDIRECT(CONCATENATE($F$21,"!",$G$21,":",$G$21)),0))</f>
        <v>#REF!</v>
      </c>
      <c r="AL42" s="75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8" t="s">
        <v>65</v>
      </c>
      <c r="D43" s="61"/>
      <c r="E43" s="77" t="s">
        <v>66</v>
      </c>
      <c r="F43" s="69" t="s">
        <v>66</v>
      </c>
      <c r="G43" s="69"/>
      <c r="H43" s="69"/>
      <c r="I43" s="69"/>
      <c r="J43" s="69"/>
      <c r="K43" s="70" t="n">
        <f aca="false">LOOKUP($K$15,CurveFetch!$D$8:$D$1000,CurveFetch!$O$8:$O$1000)</f>
        <v>1.08</v>
      </c>
      <c r="L43" s="71" t="n">
        <f aca="false">LOOKUP($K$15+1,CurveFetch!D$8:D$1000,CurveFetch!O$8:O$1000)</f>
        <v>1.04</v>
      </c>
      <c r="M43" s="71" t="n">
        <f aca="false">L43-$L$49</f>
        <v>-0.905</v>
      </c>
      <c r="N43" s="72" t="n">
        <f aca="false">M43-'[3]Gas Average Basis'!M43</f>
        <v>-0.0150000000000001</v>
      </c>
      <c r="O43" s="71" t="n">
        <f aca="false">LOOKUP($K$15+2,CurveFetch!$D$8:$D$1000,CurveFetch!$O$8:$O$1000)</f>
        <v>1.06</v>
      </c>
      <c r="P43" s="71" t="e">
        <f aca="true">IF(P$22,AveragePrices($F$21,P$23,P$24,$AJ43)-INDIRECT(ADDRESS(P$23,$G$23,,,$F$21)),AveragePrices($F$15,P$23,P$24,$AL43))</f>
        <v>#VALUE!</v>
      </c>
      <c r="Q43" s="72" t="e">
        <f aca="false">P43-'[3]Gas Average Basis'!P43</f>
        <v>#VALUE!</v>
      </c>
      <c r="R43" s="71" t="e">
        <f aca="false">IF(R$22,AveragePrices($F$21,R$23,R$24,$AJ43),AveragePrices($F$15,R$23,R$24,$AL43))</f>
        <v>#VALUE!</v>
      </c>
      <c r="S43" s="72" t="e">
        <f aca="false">R43-'[3]Gas Average Basis'!R43</f>
        <v>#VALUE!</v>
      </c>
      <c r="T43" s="71" t="e">
        <f aca="false">IF(T$22,AveragePrices($F$21,T$23,T$24,$AJ43),AveragePrices($F$15,T$23,T$24,$AL43))</f>
        <v>#VALUE!</v>
      </c>
      <c r="U43" s="72" t="e">
        <f aca="false">T43-'[3]Gas Average Basis'!S43</f>
        <v>#VALUE!</v>
      </c>
      <c r="V43" s="71" t="e">
        <f aca="false">IF(V$22,AveragePrices($F$21,V$23,V$24,$AJ43),AveragePrices($F$15,V$23,V$24,$AL43))</f>
        <v>#VALUE!</v>
      </c>
      <c r="W43" s="72" t="e">
        <f aca="false">V43-'[3]Gas Average Basis'!V43</f>
        <v>#VALUE!</v>
      </c>
      <c r="X43" s="71" t="e">
        <f aca="false">IF(X$22,AveragePrices($F$21,X$23,X$24,$AJ43),AveragePrices($F$15,X$23,X$24,$AL43))</f>
        <v>#VALUE!</v>
      </c>
      <c r="Y43" s="72" t="e">
        <f aca="false">X43-'[3]Gas Average Basis'!W43</f>
        <v>#VALUE!</v>
      </c>
      <c r="Z43" s="71" t="e">
        <f aca="false">IF(Z$22,AveragePrices($F$21,Z$23,Z$24,$AJ43),AveragePrices($F$15,Z$23,Z$24,$AL43))</f>
        <v>#VALUE!</v>
      </c>
      <c r="AA43" s="72" t="e">
        <f aca="false">Z43-'[3]Gas Average Basis'!Y43</f>
        <v>#VALUE!</v>
      </c>
      <c r="AB43" s="71" t="e">
        <f aca="false">IF(AB$22,AveragePrices($F$21,AB$23,AB$24,$AJ43),AveragePrices($F$15,AB$23,AB$24,$AL43))</f>
        <v>#VALUE!</v>
      </c>
      <c r="AC43" s="72" t="e">
        <f aca="false">AB43-'[3]Gas Average Basis'!AB43</f>
        <v>#VALUE!</v>
      </c>
      <c r="AD43" s="71" t="e">
        <f aca="false">IF(AD$22,AveragePrices($F$21,AD$23,AD$24,$AJ43),AveragePrices($F$15,AD$23,AD$24,$AL43))</f>
        <v>#VALUE!</v>
      </c>
      <c r="AE43" s="72" t="e">
        <f aca="false">AD43-'[3]Gas Average Basis'!AC43</f>
        <v>#VALUE!</v>
      </c>
      <c r="AF43" s="71" t="e">
        <f aca="false">IF(AF$22,AveragePrices($F$21,AF$23,AF$24,$AJ43),AveragePrices($F$15,AF$23,AF$24,$AL43))</f>
        <v>#VALUE!</v>
      </c>
      <c r="AG43" s="72" t="e">
        <f aca="false">AF43-'[3]Gas Average Basis'!AE43</f>
        <v>#VALUE!</v>
      </c>
      <c r="AH43" s="71" t="e">
        <f aca="false">IF(AH$22,AveragePrices($F$21,AH$23,AH$24,$AJ43),AveragePrices($F$15,AH$23,AH$24,$AL43))</f>
        <v>#VALUE!</v>
      </c>
      <c r="AI43" s="73" t="e">
        <f aca="false">AH43-'[3]Gas Average Basis'!AH43</f>
        <v>#VALUE!</v>
      </c>
      <c r="AJ43" s="75" t="e">
        <f aca="true">IF(E43="","",MATCH(E43,INDIRECT(CONCATENATE($F$21,"!",$G$21,":",$G$21)),0))</f>
        <v>#REF!</v>
      </c>
      <c r="AL43" s="75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8"/>
      <c r="D44" s="61"/>
      <c r="E44" s="77"/>
      <c r="F44" s="69"/>
      <c r="G44" s="69"/>
      <c r="H44" s="69"/>
      <c r="I44" s="69"/>
      <c r="J44" s="69"/>
      <c r="K44" s="70"/>
      <c r="L44" s="78"/>
      <c r="M44" s="78"/>
      <c r="N44" s="73"/>
      <c r="O44" s="73"/>
      <c r="P44" s="78"/>
      <c r="Q44" s="73"/>
      <c r="R44" s="78"/>
      <c r="S44" s="73"/>
      <c r="T44" s="73"/>
      <c r="U44" s="73"/>
      <c r="V44" s="78"/>
      <c r="W44" s="73"/>
      <c r="X44" s="73"/>
      <c r="Y44" s="73"/>
      <c r="Z44" s="73"/>
      <c r="AA44" s="73"/>
      <c r="AB44" s="78"/>
      <c r="AC44" s="73"/>
      <c r="AD44" s="73"/>
      <c r="AE44" s="73"/>
      <c r="AF44" s="78"/>
      <c r="AG44" s="73"/>
      <c r="AH44" s="78"/>
      <c r="AI44" s="73"/>
      <c r="AJ44" s="75"/>
      <c r="AL44" s="75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9" t="s">
        <v>67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75" t="str">
        <f aca="true">IF(E45="","",MATCH(E45,INDIRECT(CONCATENATE($F$21,"!",$G$21,":",$G$21)),0))</f>
        <v/>
      </c>
      <c r="AL45" s="75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9" t="s">
        <v>68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75" t="str">
        <f aca="true">IF(E46="","",MATCH(E46,INDIRECT(CONCATENATE($F$21,"!",$G$21,":",$G$21)),0))</f>
        <v/>
      </c>
      <c r="AL46" s="75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9" t="s">
        <v>69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75" t="str">
        <f aca="true">IF(E47="","",MATCH(E47,INDIRECT(CONCATENATE($F$21,"!",$G$21,":",$G$21)),0))</f>
        <v/>
      </c>
      <c r="AL47" s="75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6" t="s">
        <v>70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5"/>
      <c r="AL48" s="75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1" t="s">
        <v>70</v>
      </c>
      <c r="D49" s="82"/>
      <c r="E49" s="83" t="s">
        <v>33</v>
      </c>
      <c r="F49" s="84" t="s">
        <v>71</v>
      </c>
      <c r="G49" s="84"/>
      <c r="H49" s="84"/>
      <c r="I49" s="69"/>
      <c r="J49" s="61" t="n">
        <f aca="false">LOOKUP($F$25,CurveFetch!D$8:D$1000,CurveFetch!E$8:E$1000)</f>
        <v>1.94</v>
      </c>
      <c r="K49" s="70" t="n">
        <f aca="false">LOOKUP($K$15,CurveFetch!$D$8:$D$1000,CurveFetch!$E$8:$E$1000)</f>
        <v>1.99</v>
      </c>
      <c r="L49" s="71" t="n">
        <f aca="false">LOOKUP($K$15+1,CurveFetch!D$8:D$1000,CurveFetch!E$8:E$1000)</f>
        <v>1.945</v>
      </c>
      <c r="M49" s="71"/>
      <c r="N49" s="72" t="n">
        <f aca="false">L49-'[3]Gas Average Basis'!L49</f>
        <v>-0.0449999999999999</v>
      </c>
      <c r="O49" s="71" t="n">
        <f aca="false">LOOKUP($K$15+2,CurveFetch!$D$8:$D$1000,CurveFetch!$E$8:$E$1000)</f>
        <v>1.94</v>
      </c>
      <c r="P49" s="71"/>
      <c r="Q49" s="72" t="n">
        <f aca="false">O49-'[3]Gas Average Basis'!O49</f>
        <v>0.02</v>
      </c>
      <c r="R49" s="71" t="e">
        <f aca="false">IF(R$22,AveragePrices($F$21,R$23,R$24,$AJ49),AveragePrices($F$15,R$23,R$24,$AL49))</f>
        <v>#VALUE!</v>
      </c>
      <c r="S49" s="72" t="e">
        <f aca="false">R49-'[3]Gas Average Basis'!R49</f>
        <v>#VALUE!</v>
      </c>
      <c r="T49" s="71" t="e">
        <f aca="false">IF(T$22,AveragePrices($F$21,T$23,T$24,$AJ49),AveragePrices($F$15,T$23,T$24,$AL49))</f>
        <v>#VALUE!</v>
      </c>
      <c r="U49" s="72"/>
      <c r="V49" s="71" t="e">
        <f aca="false">IF(V$22,AveragePrices($F$21,V$23,V$24,$AJ49),AveragePrices($F$15,V$23,V$24,$AL49))</f>
        <v>#VALUE!</v>
      </c>
      <c r="W49" s="72" t="e">
        <f aca="false">V49-'[3]Gas Average Basis'!V49</f>
        <v>#VALUE!</v>
      </c>
      <c r="X49" s="71" t="e">
        <f aca="false">IF(X$22,AveragePrices($F$21,X$23,X$24,$AJ49),AveragePrices($F$15,X$23,X$24,$AL49))</f>
        <v>#VALUE!</v>
      </c>
      <c r="Y49" s="72"/>
      <c r="Z49" s="71" t="e">
        <f aca="false">IF(Z$22,AveragePrices($F$21,Z$23,Z$24,$AJ49),AveragePrices($F$15,Z$23,Z$24,$AL49))</f>
        <v>#VALUE!</v>
      </c>
      <c r="AA49" s="72"/>
      <c r="AB49" s="71" t="e">
        <f aca="false">IF(AB$22,AveragePrices($F$21,AB$23,AB$24,$AJ49),AveragePrices($F$15,AB$23,AB$24,$AL49))</f>
        <v>#VALUE!</v>
      </c>
      <c r="AC49" s="72" t="e">
        <f aca="false">AB49-'[3]Gas Average Basis'!AB49</f>
        <v>#VALUE!</v>
      </c>
      <c r="AD49" s="71" t="e">
        <f aca="false">IF(AD$22,AveragePrices($F$21,AD$23,AD$24,$AJ49),AveragePrices($F$15,AD$23,AD$24,$AL49))</f>
        <v>#VALUE!</v>
      </c>
      <c r="AE49" s="72"/>
      <c r="AF49" s="71" t="e">
        <f aca="false">IF(AF$22,AveragePrices($F$21,AF$23,AF$24,$AJ49),AveragePrices($F$15,AF$23,AF$24,$AL49))</f>
        <v>#VALUE!</v>
      </c>
      <c r="AG49" s="72"/>
      <c r="AH49" s="71" t="e">
        <f aca="false">IF(AH$22,AveragePrices($F$21,AH$23,AH$24,$AJ49),AveragePrices($F$15,AH$23,AH$24,$AL49))</f>
        <v>#VALUE!</v>
      </c>
      <c r="AI49" s="73" t="e">
        <f aca="false">AH49-'[3]Gas Average Basis'!AH49</f>
        <v>#VALUE!</v>
      </c>
      <c r="AJ49" s="75" t="e">
        <f aca="true">IF(E49="","",MATCH(E49,INDIRECT(CONCATENATE($F$21,"!",$G$21,":",$G$21)),0))</f>
        <v>#REF!</v>
      </c>
      <c r="AL49" s="75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1"/>
      <c r="AJ50" s="42"/>
      <c r="AK50" s="31"/>
      <c r="AL50" s="31"/>
    </row>
    <row r="51" customFormat="false" ht="12.75" hidden="false" customHeight="false" outlineLevel="0" collapsed="false">
      <c r="AI51" s="31"/>
      <c r="AJ51" s="42"/>
      <c r="AK51" s="31"/>
      <c r="AL51" s="31"/>
    </row>
    <row r="52" customFormat="false" ht="12.75" hidden="false" customHeight="false" outlineLevel="0" collapsed="false">
      <c r="C52" s="85"/>
      <c r="D52" s="13"/>
      <c r="E52" s="86"/>
      <c r="F52" s="86"/>
      <c r="AI52" s="31"/>
      <c r="AJ52" s="42"/>
      <c r="AK52" s="31"/>
      <c r="AL52" s="31"/>
    </row>
    <row r="53" customFormat="false" ht="18" hidden="false" customHeight="false" outlineLevel="0" collapsed="false">
      <c r="C53" s="85"/>
      <c r="D53" s="13"/>
      <c r="E53" s="86"/>
      <c r="F53" s="86"/>
      <c r="R53" s="6"/>
      <c r="S53" s="4"/>
      <c r="T53" s="6" t="s">
        <v>72</v>
      </c>
      <c r="AI53" s="31"/>
      <c r="AJ53" s="42"/>
      <c r="AK53" s="31"/>
      <c r="AL53" s="31"/>
    </row>
    <row r="54" customFormat="false" ht="13.5" hidden="false" customHeight="false" outlineLevel="0" collapsed="false"/>
    <row r="55" customFormat="false" ht="13.5" hidden="false" customHeight="true" outlineLevel="0" collapsed="false">
      <c r="C55" s="7" t="s">
        <v>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customFormat="false" ht="14.25" hidden="false" customHeight="true" outlineLevel="0" collapsed="false">
      <c r="C56" s="7" t="n">
        <f aca="false">PowerPrices!A2</f>
        <v>37158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customFormat="false" ht="12.75" hidden="false" customHeight="false" outlineLevel="0" collapsed="false">
      <c r="C57" s="8"/>
      <c r="D57" s="9"/>
      <c r="E57" s="9"/>
      <c r="F57" s="9"/>
      <c r="G57" s="9"/>
      <c r="H57" s="9"/>
      <c r="I57" s="9"/>
      <c r="J57" s="9"/>
      <c r="K57" s="10" t="s">
        <v>3</v>
      </c>
      <c r="L57" s="10" t="s">
        <v>4</v>
      </c>
      <c r="M57" s="10" t="s">
        <v>4</v>
      </c>
      <c r="N57" s="11" t="s">
        <v>5</v>
      </c>
      <c r="O57" s="10" t="s">
        <v>6</v>
      </c>
      <c r="P57" s="10" t="s">
        <v>6</v>
      </c>
      <c r="Q57" s="11" t="s">
        <v>5</v>
      </c>
      <c r="R57" s="10" t="s">
        <v>7</v>
      </c>
      <c r="S57" s="11" t="s">
        <v>5</v>
      </c>
      <c r="T57" s="10" t="s">
        <v>8</v>
      </c>
      <c r="U57" s="11" t="s">
        <v>5</v>
      </c>
      <c r="V57" s="10" t="s">
        <v>9</v>
      </c>
      <c r="W57" s="11" t="s">
        <v>5</v>
      </c>
      <c r="X57" s="10" t="s">
        <v>10</v>
      </c>
      <c r="Y57" s="11" t="s">
        <v>5</v>
      </c>
      <c r="Z57" s="10" t="s">
        <v>11</v>
      </c>
      <c r="AA57" s="11" t="s">
        <v>5</v>
      </c>
      <c r="AB57" s="10" t="s">
        <v>12</v>
      </c>
      <c r="AC57" s="11" t="s">
        <v>5</v>
      </c>
      <c r="AD57" s="10" t="s">
        <v>13</v>
      </c>
      <c r="AE57" s="11" t="s">
        <v>5</v>
      </c>
      <c r="AF57" s="10" t="s">
        <v>8</v>
      </c>
      <c r="AG57" s="11" t="s">
        <v>5</v>
      </c>
      <c r="AH57" s="10" t="s">
        <v>14</v>
      </c>
      <c r="AI57" s="11" t="s">
        <v>5</v>
      </c>
    </row>
    <row r="58" customFormat="false" ht="14.25" hidden="false" customHeight="true" outlineLevel="0" collapsed="false">
      <c r="C58" s="12"/>
      <c r="D58" s="13"/>
      <c r="E58" s="13"/>
      <c r="F58" s="13"/>
      <c r="G58" s="13"/>
      <c r="H58" s="13"/>
      <c r="I58" s="13"/>
      <c r="J58" s="13"/>
      <c r="K58" s="14" t="s">
        <v>15</v>
      </c>
      <c r="L58" s="14" t="s">
        <v>16</v>
      </c>
      <c r="M58" s="14" t="s">
        <v>17</v>
      </c>
      <c r="N58" s="15"/>
      <c r="O58" s="14" t="s">
        <v>16</v>
      </c>
      <c r="P58" s="14" t="s">
        <v>17</v>
      </c>
      <c r="Q58" s="15"/>
      <c r="R58" s="14" t="n">
        <f aca="false">R$25</f>
        <v>37165</v>
      </c>
      <c r="S58" s="15"/>
      <c r="T58" s="16" t="n">
        <v>2001</v>
      </c>
      <c r="U58" s="15"/>
      <c r="V58" s="14" t="s">
        <v>18</v>
      </c>
      <c r="W58" s="15"/>
      <c r="X58" s="16" t="n">
        <v>2002</v>
      </c>
      <c r="Y58" s="15"/>
      <c r="Z58" s="16" t="n">
        <v>2002</v>
      </c>
      <c r="AA58" s="15"/>
      <c r="AB58" s="14" t="s">
        <v>19</v>
      </c>
      <c r="AC58" s="15"/>
      <c r="AD58" s="16" t="n">
        <v>2002</v>
      </c>
      <c r="AE58" s="15"/>
      <c r="AF58" s="16" t="n">
        <v>2002</v>
      </c>
      <c r="AG58" s="15"/>
      <c r="AH58" s="14" t="s">
        <v>20</v>
      </c>
      <c r="AI58" s="15"/>
    </row>
    <row r="59" customFormat="false" ht="14.25" hidden="false" customHeight="true" outlineLevel="0" collapsed="false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1"/>
      <c r="AK59" s="1"/>
      <c r="AL59" s="1"/>
    </row>
    <row r="60" customFormat="false" ht="12.75" hidden="false" customHeight="false" outlineLevel="0" collapsed="false">
      <c r="C60" s="68" t="s">
        <v>73</v>
      </c>
      <c r="D60" s="61"/>
      <c r="E60" s="69" t="s">
        <v>41</v>
      </c>
      <c r="F60" s="69" t="s">
        <v>41</v>
      </c>
      <c r="G60" s="69"/>
      <c r="H60" s="69"/>
      <c r="I60" s="69"/>
      <c r="J60" s="61"/>
      <c r="K60" s="70" t="n">
        <f aca="false">LOOKUP($K$15,CurveFetch!$D$8:$D$1000,CurveFetch!$F$8:$F$1000)</f>
        <v>1.765</v>
      </c>
      <c r="L60" s="71"/>
      <c r="M60" s="71"/>
      <c r="N60" s="72"/>
      <c r="O60" s="71"/>
      <c r="P60" s="71"/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1"/>
      <c r="AC60" s="72"/>
      <c r="AD60" s="71"/>
      <c r="AE60" s="72"/>
      <c r="AF60" s="71"/>
      <c r="AG60" s="72"/>
      <c r="AH60" s="71"/>
      <c r="AI60" s="73"/>
      <c r="AJ60" s="1"/>
      <c r="AK60" s="1"/>
      <c r="AL60" s="1"/>
    </row>
    <row r="61" customFormat="false" ht="12.75" hidden="false" customHeight="false" outlineLevel="0" collapsed="false">
      <c r="C61" s="68" t="s">
        <v>74</v>
      </c>
      <c r="D61" s="61"/>
      <c r="E61" s="69" t="s">
        <v>42</v>
      </c>
      <c r="F61" s="69" t="s">
        <v>42</v>
      </c>
      <c r="G61" s="69"/>
      <c r="H61" s="69"/>
      <c r="I61" s="69"/>
      <c r="J61" s="61"/>
      <c r="K61" s="70" t="n">
        <f aca="false">LOOKUP($K$15,CurveFetch!$D$8:$D$1000,CurveFetch!$Q$8:$Q$1000)</f>
        <v>1.795</v>
      </c>
      <c r="L61" s="71"/>
      <c r="M61" s="71"/>
      <c r="N61" s="72"/>
      <c r="O61" s="71"/>
      <c r="P61" s="71"/>
      <c r="Q61" s="72"/>
      <c r="R61" s="71"/>
      <c r="S61" s="72"/>
      <c r="T61" s="71"/>
      <c r="U61" s="72"/>
      <c r="V61" s="71"/>
      <c r="W61" s="72"/>
      <c r="X61" s="71"/>
      <c r="Y61" s="72"/>
      <c r="Z61" s="71"/>
      <c r="AA61" s="72"/>
      <c r="AB61" s="71"/>
      <c r="AC61" s="72"/>
      <c r="AD61" s="71"/>
      <c r="AE61" s="72"/>
      <c r="AF61" s="71"/>
      <c r="AG61" s="72"/>
      <c r="AH61" s="71"/>
      <c r="AI61" s="73"/>
      <c r="AJ61" s="1"/>
      <c r="AK61" s="1"/>
      <c r="AL61" s="1"/>
    </row>
    <row r="62" customFormat="false" ht="12.75" hidden="false" customHeight="false" outlineLevel="0" collapsed="false">
      <c r="C62" s="68" t="s">
        <v>75</v>
      </c>
      <c r="D62" s="61"/>
      <c r="E62" s="69" t="s">
        <v>43</v>
      </c>
      <c r="F62" s="69" t="s">
        <v>43</v>
      </c>
      <c r="G62" s="69"/>
      <c r="H62" s="69"/>
      <c r="I62" s="69"/>
      <c r="J62" s="61"/>
      <c r="K62" s="70" t="n">
        <f aca="false">LOOKUP($K$15,CurveFetch!$D$8:$D$1000,CurveFetch!$G$8:$G$1000)</f>
        <v>1.475</v>
      </c>
      <c r="L62" s="71"/>
      <c r="M62" s="71"/>
      <c r="N62" s="72"/>
      <c r="O62" s="71"/>
      <c r="P62" s="71"/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1"/>
      <c r="AC62" s="72"/>
      <c r="AD62" s="71"/>
      <c r="AE62" s="72"/>
      <c r="AF62" s="71"/>
      <c r="AG62" s="72"/>
      <c r="AH62" s="71"/>
      <c r="AI62" s="73"/>
      <c r="AJ62" s="1"/>
      <c r="AK62" s="1"/>
      <c r="AL62" s="1"/>
    </row>
    <row r="63" customFormat="false" ht="12.75" hidden="false" customHeight="false" outlineLevel="0" collapsed="false">
      <c r="C63" s="68" t="s">
        <v>76</v>
      </c>
      <c r="D63" s="61"/>
      <c r="E63" s="69" t="s">
        <v>44</v>
      </c>
      <c r="F63" s="69" t="s">
        <v>44</v>
      </c>
      <c r="G63" s="69"/>
      <c r="H63" s="69"/>
      <c r="I63" s="69"/>
      <c r="J63" s="61"/>
      <c r="K63" s="70" t="n">
        <f aca="false">LOOKUP($K$15,CurveFetch!$D$8:$D$1000,CurveFetch!$H$8:$H$1000)</f>
        <v>1.845</v>
      </c>
      <c r="L63" s="71"/>
      <c r="M63" s="71"/>
      <c r="N63" s="72"/>
      <c r="O63" s="71"/>
      <c r="P63" s="71"/>
      <c r="Q63" s="72"/>
      <c r="R63" s="71"/>
      <c r="S63" s="72"/>
      <c r="T63" s="71"/>
      <c r="U63" s="72"/>
      <c r="V63" s="71"/>
      <c r="W63" s="72"/>
      <c r="X63" s="71"/>
      <c r="Y63" s="72"/>
      <c r="Z63" s="71"/>
      <c r="AA63" s="72"/>
      <c r="AB63" s="71"/>
      <c r="AC63" s="72"/>
      <c r="AD63" s="71"/>
      <c r="AE63" s="72"/>
      <c r="AF63" s="71"/>
      <c r="AG63" s="72"/>
      <c r="AH63" s="71"/>
      <c r="AI63" s="73"/>
      <c r="AJ63" s="1"/>
      <c r="AK63" s="1"/>
      <c r="AL63" s="1"/>
    </row>
    <row r="67" customFormat="false" ht="12.75" hidden="false" customHeight="false" outlineLevel="0" collapsed="false">
      <c r="C67" s="27"/>
      <c r="L67" s="31"/>
    </row>
  </sheetData>
  <mergeCells count="9">
    <mergeCell ref="C9:AI9"/>
    <mergeCell ref="C10:AI10"/>
    <mergeCell ref="C13:AI13"/>
    <mergeCell ref="C32:AI32"/>
    <mergeCell ref="C38:AI38"/>
    <mergeCell ref="C48:AI48"/>
    <mergeCell ref="C55:AI55"/>
    <mergeCell ref="C56:AI56"/>
    <mergeCell ref="C59:AI5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33" activeCellId="0" sqref="E3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7" width="9.14"/>
    <col collapsed="false" customWidth="true" hidden="false" outlineLevel="0" max="2" min="2" style="87" width="22.42"/>
    <col collapsed="false" customWidth="false" hidden="false" outlineLevel="0" max="3" min="3" style="87" width="9.14"/>
    <col collapsed="false" customWidth="true" hidden="false" outlineLevel="0" max="4" min="4" style="87" width="9.85"/>
    <col collapsed="false" customWidth="true" hidden="false" outlineLevel="0" max="5" min="5" style="87" width="10.13"/>
    <col collapsed="false" customWidth="true" hidden="false" outlineLevel="0" max="6" min="6" style="87" width="11.99"/>
    <col collapsed="false" customWidth="true" hidden="false" outlineLevel="0" max="7" min="7" style="87" width="10.28"/>
    <col collapsed="false" customWidth="true" hidden="false" outlineLevel="0" max="8" min="8" style="87" width="10.99"/>
    <col collapsed="false" customWidth="true" hidden="false" outlineLevel="0" max="9" min="9" style="87" width="14.56"/>
    <col collapsed="false" customWidth="true" hidden="false" outlineLevel="0" max="10" min="10" style="87" width="17.14"/>
    <col collapsed="false" customWidth="true" hidden="false" outlineLevel="0" max="11" min="11" style="87" width="10.85"/>
    <col collapsed="false" customWidth="true" hidden="false" outlineLevel="0" max="12" min="12" style="87" width="17.42"/>
    <col collapsed="false" customWidth="true" hidden="false" outlineLevel="0" max="13" min="13" style="87" width="18.28"/>
    <col collapsed="false" customWidth="true" hidden="false" outlineLevel="0" max="14" min="14" style="87" width="13.14"/>
    <col collapsed="false" customWidth="true" hidden="false" outlineLevel="0" max="15" min="15" style="87" width="9.28"/>
    <col collapsed="false" customWidth="true" hidden="false" outlineLevel="0" max="16" min="16" style="87" width="11.85"/>
    <col collapsed="false" customWidth="true" hidden="false" outlineLevel="0" max="17" min="17" style="87" width="13.85"/>
    <col collapsed="false" customWidth="true" hidden="false" outlineLevel="0" max="18" min="18" style="87" width="12.56"/>
    <col collapsed="false" customWidth="false" hidden="false" outlineLevel="0" max="19" min="19" style="87" width="9.14"/>
    <col collapsed="false" customWidth="true" hidden="false" outlineLevel="0" max="20" min="20" style="87" width="12.56"/>
    <col collapsed="false" customWidth="true" hidden="false" outlineLevel="0" max="21" min="21" style="87" width="17.99"/>
    <col collapsed="false" customWidth="true" hidden="false" outlineLevel="0" max="22" min="22" style="87" width="15.99"/>
    <col collapsed="false" customWidth="true" hidden="false" outlineLevel="0" max="23" min="23" style="87" width="14.56"/>
    <col collapsed="false" customWidth="true" hidden="false" outlineLevel="0" max="24" min="24" style="87" width="12.28"/>
    <col collapsed="false" customWidth="true" hidden="false" outlineLevel="0" max="25" min="25" style="87" width="16.13"/>
    <col collapsed="false" customWidth="true" hidden="false" outlineLevel="0" max="26" min="26" style="87" width="15.99"/>
    <col collapsed="false" customWidth="true" hidden="false" outlineLevel="0" max="27" min="27" style="87" width="11.28"/>
    <col collapsed="false" customWidth="true" hidden="false" outlineLevel="0" max="35" min="28" style="88" width="18.7"/>
    <col collapsed="false" customWidth="false" hidden="false" outlineLevel="0" max="257" min="36" style="87" width="9.14"/>
  </cols>
  <sheetData>
    <row r="1" customFormat="false" ht="12.75" hidden="false" customHeight="false" outlineLevel="0" collapsed="false">
      <c r="A1" s="89"/>
      <c r="B1" s="89"/>
      <c r="E1" s="90" t="n">
        <v>1</v>
      </c>
      <c r="F1" s="90" t="n">
        <f aca="false">+E1+1</f>
        <v>2</v>
      </c>
      <c r="G1" s="90" t="n">
        <f aca="false">+F1+1</f>
        <v>3</v>
      </c>
      <c r="H1" s="90" t="n">
        <f aca="false">+G1+1</f>
        <v>4</v>
      </c>
      <c r="I1" s="90" t="n">
        <f aca="false">+H1+1</f>
        <v>5</v>
      </c>
      <c r="J1" s="90" t="n">
        <f aca="false">+I1+1</f>
        <v>6</v>
      </c>
      <c r="K1" s="90" t="n">
        <f aca="false">+J1+1</f>
        <v>7</v>
      </c>
      <c r="L1" s="90" t="n">
        <f aca="false">+K1+1</f>
        <v>8</v>
      </c>
      <c r="M1" s="90" t="n">
        <f aca="false">+L1+1</f>
        <v>9</v>
      </c>
      <c r="N1" s="90" t="n">
        <f aca="false">+M1+1</f>
        <v>10</v>
      </c>
      <c r="O1" s="90" t="n">
        <f aca="false">+N1+1</f>
        <v>11</v>
      </c>
      <c r="P1" s="90" t="n">
        <f aca="false">+O1+1</f>
        <v>12</v>
      </c>
      <c r="Q1" s="90" t="n">
        <v>13</v>
      </c>
      <c r="R1" s="90" t="n">
        <v>14</v>
      </c>
      <c r="S1" s="90"/>
      <c r="T1" s="90"/>
      <c r="U1" s="90"/>
      <c r="V1" s="90"/>
      <c r="W1" s="90"/>
      <c r="X1" s="90"/>
      <c r="Y1" s="90"/>
      <c r="Z1" s="90"/>
      <c r="AA1" s="90"/>
      <c r="AB1" s="91"/>
      <c r="AC1" s="91"/>
      <c r="AD1" s="91"/>
      <c r="AE1" s="91"/>
      <c r="AF1" s="91"/>
      <c r="AG1" s="91"/>
      <c r="AH1" s="91"/>
      <c r="AI1" s="91"/>
    </row>
    <row r="2" customFormat="false" ht="12.75" hidden="false" customHeight="false" outlineLevel="0" collapsed="false">
      <c r="A2" s="89"/>
      <c r="B2" s="92" t="e">
        <f aca="false">HLOOKUP(Count1,CurveTable1,2,FALSE())</f>
        <v>#N/A</v>
      </c>
      <c r="D2" s="93" t="s">
        <v>77</v>
      </c>
      <c r="E2" s="94" t="n">
        <v>37159</v>
      </c>
      <c r="F2" s="95" t="n">
        <f aca="false">E2</f>
        <v>37159</v>
      </c>
      <c r="G2" s="95" t="n">
        <f aca="false">F2</f>
        <v>37159</v>
      </c>
      <c r="H2" s="95" t="n">
        <f aca="false">G2</f>
        <v>37159</v>
      </c>
      <c r="I2" s="95" t="n">
        <f aca="false">H2</f>
        <v>37159</v>
      </c>
      <c r="J2" s="95" t="n">
        <f aca="false">I2</f>
        <v>37159</v>
      </c>
      <c r="K2" s="95" t="n">
        <f aca="false">J2</f>
        <v>37159</v>
      </c>
      <c r="L2" s="95" t="n">
        <f aca="false">K2</f>
        <v>37159</v>
      </c>
      <c r="M2" s="95" t="n">
        <f aca="false">L2</f>
        <v>37159</v>
      </c>
      <c r="N2" s="95" t="n">
        <f aca="false">M2</f>
        <v>37159</v>
      </c>
      <c r="O2" s="95" t="n">
        <f aca="false">N2</f>
        <v>37159</v>
      </c>
      <c r="P2" s="95" t="n">
        <f aca="false">O2</f>
        <v>37159</v>
      </c>
      <c r="Q2" s="95" t="n">
        <f aca="false">P2</f>
        <v>37159</v>
      </c>
      <c r="R2" s="95" t="n">
        <f aca="false">Q2</f>
        <v>37159</v>
      </c>
      <c r="S2" s="95" t="n">
        <f aca="false">R2</f>
        <v>37159</v>
      </c>
      <c r="T2" s="95" t="n">
        <f aca="false">S2</f>
        <v>37159</v>
      </c>
      <c r="U2" s="95" t="n">
        <f aca="false">T2</f>
        <v>37159</v>
      </c>
      <c r="V2" s="95" t="n">
        <f aca="false">U2</f>
        <v>37159</v>
      </c>
      <c r="W2" s="95" t="n">
        <f aca="false">V2</f>
        <v>37159</v>
      </c>
      <c r="X2" s="95" t="n">
        <f aca="false">W2</f>
        <v>37159</v>
      </c>
      <c r="Y2" s="95" t="n">
        <f aca="false">X2</f>
        <v>37159</v>
      </c>
      <c r="Z2" s="95" t="n">
        <f aca="false">Y2</f>
        <v>37159</v>
      </c>
      <c r="AA2" s="95" t="n">
        <f aca="false">Z2</f>
        <v>37159</v>
      </c>
      <c r="AB2" s="96" t="n">
        <f aca="false">AA2</f>
        <v>37159</v>
      </c>
      <c r="AC2" s="96" t="n">
        <f aca="false">AB2</f>
        <v>37159</v>
      </c>
      <c r="AD2" s="96" t="n">
        <f aca="false">AC2</f>
        <v>37159</v>
      </c>
      <c r="AE2" s="96" t="n">
        <f aca="false">AD2</f>
        <v>37159</v>
      </c>
      <c r="AF2" s="96" t="n">
        <f aca="false">AE2</f>
        <v>37159</v>
      </c>
      <c r="AG2" s="96" t="n">
        <f aca="false">AE2</f>
        <v>37159</v>
      </c>
      <c r="AH2" s="96" t="n">
        <f aca="false">AF2</f>
        <v>37159</v>
      </c>
      <c r="AI2" s="96" t="n">
        <f aca="false">AH2</f>
        <v>37159</v>
      </c>
    </row>
    <row r="3" customFormat="false" ht="12.75" hidden="false" customHeight="false" outlineLevel="0" collapsed="false">
      <c r="A3" s="89"/>
      <c r="B3" s="97" t="e">
        <f aca="false">HLOOKUP(Count1,CurveTable1,3,FALSE())</f>
        <v>#N/A</v>
      </c>
      <c r="D3" s="93" t="s">
        <v>7</v>
      </c>
      <c r="E3" s="97" t="n">
        <v>37135</v>
      </c>
      <c r="F3" s="97" t="n">
        <f aca="false">E3</f>
        <v>37135</v>
      </c>
      <c r="G3" s="97" t="n">
        <f aca="false">F3</f>
        <v>37135</v>
      </c>
      <c r="H3" s="97" t="n">
        <f aca="false">G3</f>
        <v>37135</v>
      </c>
      <c r="I3" s="97" t="n">
        <f aca="false">H3</f>
        <v>37135</v>
      </c>
      <c r="J3" s="97" t="n">
        <f aca="false">I3</f>
        <v>37135</v>
      </c>
      <c r="K3" s="97" t="n">
        <f aca="false">J3</f>
        <v>37135</v>
      </c>
      <c r="L3" s="97" t="n">
        <f aca="false">K3</f>
        <v>37135</v>
      </c>
      <c r="M3" s="98" t="n">
        <f aca="false">L3</f>
        <v>37135</v>
      </c>
      <c r="N3" s="97" t="n">
        <f aca="false">M3</f>
        <v>37135</v>
      </c>
      <c r="O3" s="97" t="n">
        <f aca="false">N3</f>
        <v>37135</v>
      </c>
      <c r="P3" s="97" t="n">
        <f aca="false">O3</f>
        <v>37135</v>
      </c>
      <c r="Q3" s="97" t="n">
        <f aca="false">P3</f>
        <v>37135</v>
      </c>
      <c r="R3" s="97" t="n">
        <f aca="false">Q3</f>
        <v>37135</v>
      </c>
      <c r="S3" s="97" t="n">
        <f aca="false">R3</f>
        <v>37135</v>
      </c>
      <c r="T3" s="97" t="n">
        <f aca="false">S3</f>
        <v>37135</v>
      </c>
      <c r="U3" s="97" t="n">
        <f aca="false">T3</f>
        <v>37135</v>
      </c>
      <c r="V3" s="97" t="n">
        <f aca="false">U3</f>
        <v>37135</v>
      </c>
      <c r="W3" s="97" t="n">
        <f aca="false">V3</f>
        <v>37135</v>
      </c>
      <c r="X3" s="97" t="n">
        <f aca="false">W3</f>
        <v>37135</v>
      </c>
      <c r="Y3" s="97" t="n">
        <f aca="false">X3</f>
        <v>37135</v>
      </c>
      <c r="Z3" s="97" t="n">
        <f aca="false">Y3</f>
        <v>37135</v>
      </c>
      <c r="AA3" s="97" t="n">
        <f aca="false">Z3</f>
        <v>37135</v>
      </c>
      <c r="AB3" s="99" t="n">
        <f aca="false">AA3</f>
        <v>37135</v>
      </c>
      <c r="AC3" s="99" t="n">
        <f aca="false">AB3</f>
        <v>37135</v>
      </c>
      <c r="AD3" s="99" t="n">
        <f aca="false">AC3</f>
        <v>37135</v>
      </c>
      <c r="AE3" s="99" t="n">
        <f aca="false">AD3</f>
        <v>37135</v>
      </c>
      <c r="AF3" s="99" t="n">
        <f aca="false">AE3</f>
        <v>37135</v>
      </c>
      <c r="AG3" s="99" t="n">
        <f aca="false">AE3</f>
        <v>37135</v>
      </c>
      <c r="AH3" s="99" t="n">
        <f aca="false">AF3</f>
        <v>37135</v>
      </c>
      <c r="AI3" s="99" t="n">
        <v>37073</v>
      </c>
    </row>
    <row r="4" customFormat="false" ht="12.75" hidden="false" customHeight="false" outlineLevel="0" collapsed="false">
      <c r="A4" s="89" t="n">
        <v>15</v>
      </c>
      <c r="B4" s="97" t="e">
        <f aca="false">HLOOKUP(Count1,CurveTable1,4,FALSE())</f>
        <v>#N/A</v>
      </c>
      <c r="D4" s="93" t="s">
        <v>78</v>
      </c>
      <c r="E4" s="100" t="s">
        <v>33</v>
      </c>
      <c r="F4" s="100" t="s">
        <v>41</v>
      </c>
      <c r="G4" s="100" t="s">
        <v>43</v>
      </c>
      <c r="H4" s="100" t="s">
        <v>44</v>
      </c>
      <c r="I4" s="100" t="s">
        <v>56</v>
      </c>
      <c r="J4" s="97" t="s">
        <v>58</v>
      </c>
      <c r="K4" s="89" t="s">
        <v>47</v>
      </c>
      <c r="L4" s="99" t="s">
        <v>51</v>
      </c>
      <c r="M4" s="101" t="s">
        <v>60</v>
      </c>
      <c r="N4" s="102" t="s">
        <v>63</v>
      </c>
      <c r="O4" s="97" t="s">
        <v>66</v>
      </c>
      <c r="P4" s="97" t="s">
        <v>53</v>
      </c>
      <c r="Q4" s="97" t="s">
        <v>42</v>
      </c>
      <c r="R4" s="97" t="s">
        <v>49</v>
      </c>
      <c r="S4" s="97"/>
      <c r="T4" s="97"/>
      <c r="U4" s="97"/>
      <c r="V4" s="89"/>
      <c r="W4" s="89"/>
      <c r="X4" s="89"/>
      <c r="Y4" s="89"/>
      <c r="Z4" s="97"/>
      <c r="AA4" s="97"/>
      <c r="AB4" s="99"/>
      <c r="AC4" s="99"/>
      <c r="AD4" s="99"/>
      <c r="AE4" s="99"/>
      <c r="AF4" s="99"/>
      <c r="AG4" s="99"/>
      <c r="AH4" s="99"/>
      <c r="AI4" s="99"/>
    </row>
    <row r="5" customFormat="false" ht="12.75" hidden="false" customHeight="false" outlineLevel="0" collapsed="false">
      <c r="A5" s="89"/>
      <c r="B5" s="103" t="e">
        <f aca="false">HLOOKUP(Count1,CurveTable1,5,FALSE())</f>
        <v>#N/A</v>
      </c>
      <c r="D5" s="93" t="s">
        <v>79</v>
      </c>
      <c r="E5" s="103" t="s">
        <v>80</v>
      </c>
      <c r="F5" s="103" t="s">
        <v>80</v>
      </c>
      <c r="G5" s="103" t="s">
        <v>80</v>
      </c>
      <c r="H5" s="103" t="s">
        <v>80</v>
      </c>
      <c r="I5" s="103" t="s">
        <v>80</v>
      </c>
      <c r="J5" s="103" t="s">
        <v>80</v>
      </c>
      <c r="K5" s="103" t="s">
        <v>80</v>
      </c>
      <c r="L5" s="103" t="s">
        <v>80</v>
      </c>
      <c r="M5" s="103" t="s">
        <v>80</v>
      </c>
      <c r="N5" s="103" t="s">
        <v>80</v>
      </c>
      <c r="O5" s="103" t="s">
        <v>80</v>
      </c>
      <c r="P5" s="103" t="s">
        <v>80</v>
      </c>
      <c r="Q5" s="103" t="s">
        <v>80</v>
      </c>
      <c r="R5" s="103" t="s">
        <v>80</v>
      </c>
      <c r="S5" s="103" t="s">
        <v>80</v>
      </c>
      <c r="T5" s="103" t="s">
        <v>80</v>
      </c>
      <c r="U5" s="103" t="s">
        <v>80</v>
      </c>
      <c r="V5" s="103" t="s">
        <v>80</v>
      </c>
      <c r="W5" s="103" t="s">
        <v>80</v>
      </c>
      <c r="X5" s="103" t="s">
        <v>80</v>
      </c>
      <c r="Y5" s="103" t="s">
        <v>80</v>
      </c>
      <c r="Z5" s="103" t="s">
        <v>80</v>
      </c>
      <c r="AA5" s="103" t="s">
        <v>80</v>
      </c>
      <c r="AB5" s="104" t="s">
        <v>80</v>
      </c>
      <c r="AC5" s="104" t="s">
        <v>80</v>
      </c>
      <c r="AD5" s="104" t="s">
        <v>80</v>
      </c>
      <c r="AE5" s="104" t="s">
        <v>80</v>
      </c>
      <c r="AF5" s="104" t="s">
        <v>80</v>
      </c>
      <c r="AG5" s="104" t="s">
        <v>80</v>
      </c>
      <c r="AH5" s="104" t="s">
        <v>80</v>
      </c>
      <c r="AI5" s="104" t="s">
        <v>81</v>
      </c>
    </row>
    <row r="6" customFormat="false" ht="12.75" hidden="false" customHeight="false" outlineLevel="0" collapsed="false">
      <c r="A6" s="89"/>
      <c r="B6" s="103" t="e">
        <f aca="false">HLOOKUP(Count1,CurveTable1,6,FALSE())</f>
        <v>#N/A</v>
      </c>
      <c r="D6" s="93" t="s">
        <v>82</v>
      </c>
      <c r="E6" s="103" t="s">
        <v>83</v>
      </c>
      <c r="F6" s="103" t="s">
        <v>83</v>
      </c>
      <c r="G6" s="103" t="s">
        <v>83</v>
      </c>
      <c r="H6" s="103" t="s">
        <v>83</v>
      </c>
      <c r="I6" s="103" t="s">
        <v>83</v>
      </c>
      <c r="J6" s="103" t="s">
        <v>83</v>
      </c>
      <c r="K6" s="103" t="s">
        <v>83</v>
      </c>
      <c r="L6" s="103" t="s">
        <v>83</v>
      </c>
      <c r="M6" s="103" t="s">
        <v>83</v>
      </c>
      <c r="N6" s="103" t="s">
        <v>83</v>
      </c>
      <c r="O6" s="103" t="s">
        <v>83</v>
      </c>
      <c r="P6" s="103" t="s">
        <v>83</v>
      </c>
      <c r="Q6" s="103" t="s">
        <v>83</v>
      </c>
      <c r="R6" s="103" t="s">
        <v>83</v>
      </c>
      <c r="S6" s="103" t="s">
        <v>83</v>
      </c>
      <c r="T6" s="103" t="s">
        <v>83</v>
      </c>
      <c r="U6" s="103" t="s">
        <v>83</v>
      </c>
      <c r="V6" s="103" t="s">
        <v>83</v>
      </c>
      <c r="W6" s="103" t="s">
        <v>83</v>
      </c>
      <c r="X6" s="103" t="s">
        <v>83</v>
      </c>
      <c r="Y6" s="103" t="s">
        <v>83</v>
      </c>
      <c r="Z6" s="103" t="s">
        <v>83</v>
      </c>
      <c r="AA6" s="103" t="s">
        <v>83</v>
      </c>
      <c r="AB6" s="104" t="s">
        <v>83</v>
      </c>
      <c r="AC6" s="104" t="s">
        <v>83</v>
      </c>
      <c r="AD6" s="104" t="s">
        <v>83</v>
      </c>
      <c r="AE6" s="104" t="s">
        <v>83</v>
      </c>
      <c r="AF6" s="104" t="s">
        <v>83</v>
      </c>
      <c r="AG6" s="104" t="s">
        <v>83</v>
      </c>
      <c r="AH6" s="104" t="s">
        <v>83</v>
      </c>
      <c r="AI6" s="104" t="s">
        <v>84</v>
      </c>
    </row>
    <row r="7" customFormat="false" ht="12.75" hidden="false" customHeight="false" outlineLevel="0" collapsed="false">
      <c r="A7" s="89"/>
      <c r="B7" s="103" t="e">
        <f aca="false">HLOOKUP(Count1,CurveTable1,7,FALSE())</f>
        <v>#N/A</v>
      </c>
      <c r="D7" s="93" t="s">
        <v>85</v>
      </c>
      <c r="E7" s="103" t="s">
        <v>86</v>
      </c>
      <c r="F7" s="103" t="s">
        <v>87</v>
      </c>
      <c r="G7" s="103" t="s">
        <v>88</v>
      </c>
      <c r="H7" s="103" t="s">
        <v>89</v>
      </c>
      <c r="I7" s="103" t="s">
        <v>90</v>
      </c>
      <c r="J7" s="103" t="s">
        <v>91</v>
      </c>
      <c r="K7" s="103" t="s">
        <v>92</v>
      </c>
      <c r="L7" s="103" t="s">
        <v>93</v>
      </c>
      <c r="M7" s="103" t="s">
        <v>94</v>
      </c>
      <c r="N7" s="103" t="s">
        <v>95</v>
      </c>
      <c r="O7" s="103" t="s">
        <v>96</v>
      </c>
      <c r="P7" s="103" t="s">
        <v>97</v>
      </c>
      <c r="Q7" s="103" t="s">
        <v>98</v>
      </c>
      <c r="R7" s="103" t="s">
        <v>99</v>
      </c>
      <c r="S7" s="103" t="s">
        <v>100</v>
      </c>
      <c r="T7" s="103" t="s">
        <v>101</v>
      </c>
      <c r="U7" s="103" t="s">
        <v>102</v>
      </c>
      <c r="V7" s="103" t="s">
        <v>103</v>
      </c>
      <c r="W7" s="103" t="s">
        <v>104</v>
      </c>
      <c r="X7" s="103" t="s">
        <v>105</v>
      </c>
      <c r="Y7" s="103" t="s">
        <v>106</v>
      </c>
      <c r="Z7" s="103" t="s">
        <v>107</v>
      </c>
      <c r="AA7" s="103" t="s">
        <v>108</v>
      </c>
      <c r="AB7" s="104" t="s">
        <v>109</v>
      </c>
      <c r="AC7" s="104" t="s">
        <v>110</v>
      </c>
      <c r="AD7" s="104" t="s">
        <v>111</v>
      </c>
      <c r="AE7" s="104" t="s">
        <v>112</v>
      </c>
      <c r="AF7" s="104" t="s">
        <v>113</v>
      </c>
      <c r="AG7" s="104" t="s">
        <v>114</v>
      </c>
      <c r="AH7" s="104" t="s">
        <v>115</v>
      </c>
      <c r="AI7" s="104" t="s">
        <v>116</v>
      </c>
    </row>
    <row r="8" customFormat="false" ht="12.75" hidden="false" customHeight="false" outlineLevel="0" collapsed="false">
      <c r="A8" s="89"/>
      <c r="B8" s="89"/>
      <c r="D8" s="105" t="n">
        <v>37135</v>
      </c>
      <c r="E8" s="106" t="n">
        <v>2.15</v>
      </c>
      <c r="F8" s="106" t="n">
        <v>2.265</v>
      </c>
      <c r="G8" s="106" t="n">
        <v>2.095</v>
      </c>
      <c r="H8" s="106" t="n">
        <v>2.155</v>
      </c>
      <c r="I8" s="106" t="n">
        <v>1.81</v>
      </c>
      <c r="J8" s="106" t="n">
        <v>1.965</v>
      </c>
      <c r="K8" s="106" t="n">
        <v>1.91</v>
      </c>
      <c r="L8" s="106" t="n">
        <v>1.98</v>
      </c>
      <c r="M8" s="106" t="n">
        <v>1.925</v>
      </c>
      <c r="N8" s="106" t="n">
        <v>2.2863321</v>
      </c>
      <c r="O8" s="106" t="n">
        <v>1.75</v>
      </c>
      <c r="P8" s="106" t="n">
        <v>2.015</v>
      </c>
      <c r="Q8" s="106" t="n">
        <v>2.55</v>
      </c>
      <c r="R8" s="106" t="n">
        <v>2</v>
      </c>
      <c r="S8" s="106"/>
      <c r="T8" s="106"/>
      <c r="U8" s="106"/>
      <c r="V8" s="106"/>
      <c r="W8" s="106"/>
      <c r="X8" s="106"/>
      <c r="Y8" s="106"/>
      <c r="Z8" s="106"/>
      <c r="AA8" s="106"/>
      <c r="AB8" s="107"/>
    </row>
    <row r="9" customFormat="false" ht="12.75" hidden="false" customHeight="false" outlineLevel="0" collapsed="false">
      <c r="A9" s="89"/>
      <c r="B9" s="108"/>
      <c r="D9" s="105" t="n">
        <v>37136</v>
      </c>
      <c r="E9" s="106" t="n">
        <v>2.15</v>
      </c>
      <c r="F9" s="106" t="n">
        <v>2.265</v>
      </c>
      <c r="G9" s="106" t="n">
        <v>2.095</v>
      </c>
      <c r="H9" s="106" t="n">
        <v>2.155</v>
      </c>
      <c r="I9" s="106" t="n">
        <v>1.81</v>
      </c>
      <c r="J9" s="106" t="n">
        <v>1.965</v>
      </c>
      <c r="K9" s="106" t="n">
        <v>1.91</v>
      </c>
      <c r="L9" s="106" t="n">
        <v>1.98</v>
      </c>
      <c r="M9" s="106" t="n">
        <v>1.925</v>
      </c>
      <c r="N9" s="106" t="n">
        <v>2.2863321</v>
      </c>
      <c r="O9" s="106" t="n">
        <v>1.75</v>
      </c>
      <c r="P9" s="106" t="n">
        <v>2.015</v>
      </c>
      <c r="Q9" s="106" t="n">
        <v>2.115</v>
      </c>
      <c r="R9" s="106" t="n">
        <v>2</v>
      </c>
      <c r="S9" s="106"/>
      <c r="T9" s="106"/>
      <c r="U9" s="106"/>
      <c r="V9" s="106"/>
      <c r="W9" s="106"/>
      <c r="X9" s="106"/>
      <c r="Y9" s="106"/>
      <c r="Z9" s="106"/>
      <c r="AA9" s="106"/>
      <c r="AB9" s="107"/>
    </row>
    <row r="10" customFormat="false" ht="12.75" hidden="false" customHeight="false" outlineLevel="0" collapsed="false">
      <c r="D10" s="105" t="n">
        <v>37137</v>
      </c>
      <c r="E10" s="106" t="n">
        <v>2.15</v>
      </c>
      <c r="F10" s="106" t="n">
        <v>2.265</v>
      </c>
      <c r="G10" s="106" t="n">
        <v>2.095</v>
      </c>
      <c r="H10" s="106" t="n">
        <v>2.155</v>
      </c>
      <c r="I10" s="106" t="n">
        <v>1.81</v>
      </c>
      <c r="J10" s="106" t="n">
        <v>1.965</v>
      </c>
      <c r="K10" s="106" t="n">
        <v>1.91</v>
      </c>
      <c r="L10" s="106" t="n">
        <v>1.98</v>
      </c>
      <c r="M10" s="106" t="n">
        <v>1.925</v>
      </c>
      <c r="N10" s="106" t="n">
        <v>2.2863321</v>
      </c>
      <c r="O10" s="106" t="n">
        <v>1.75</v>
      </c>
      <c r="P10" s="106" t="n">
        <v>2.015</v>
      </c>
      <c r="Q10" s="106" t="n">
        <v>2.115</v>
      </c>
      <c r="R10" s="106" t="n">
        <v>2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7"/>
    </row>
    <row r="11" customFormat="false" ht="12.75" hidden="false" customHeight="false" outlineLevel="0" collapsed="false">
      <c r="D11" s="105" t="n">
        <v>37138</v>
      </c>
      <c r="E11" s="106" t="n">
        <v>2.15</v>
      </c>
      <c r="F11" s="106" t="n">
        <v>2.265</v>
      </c>
      <c r="G11" s="106" t="n">
        <v>2.095</v>
      </c>
      <c r="H11" s="106" t="n">
        <v>2.155</v>
      </c>
      <c r="I11" s="106" t="n">
        <v>1.81</v>
      </c>
      <c r="J11" s="106" t="n">
        <v>1.965</v>
      </c>
      <c r="K11" s="106" t="n">
        <v>1.91</v>
      </c>
      <c r="L11" s="106" t="n">
        <v>1.98</v>
      </c>
      <c r="M11" s="106" t="n">
        <v>1.925</v>
      </c>
      <c r="N11" s="106" t="n">
        <v>1.58</v>
      </c>
      <c r="O11" s="106" t="n">
        <v>1.75</v>
      </c>
      <c r="P11" s="106" t="n">
        <v>2.015</v>
      </c>
      <c r="Q11" s="106" t="n">
        <v>2.115</v>
      </c>
      <c r="R11" s="106" t="n">
        <v>2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7"/>
    </row>
    <row r="12" customFormat="false" ht="12.75" hidden="false" customHeight="false" outlineLevel="0" collapsed="false">
      <c r="D12" s="105" t="n">
        <v>37139</v>
      </c>
      <c r="E12" s="106" t="n">
        <v>2.2</v>
      </c>
      <c r="F12" s="106" t="n">
        <v>2.345</v>
      </c>
      <c r="G12" s="106" t="n">
        <v>2.015</v>
      </c>
      <c r="H12" s="106" t="n">
        <v>2.215</v>
      </c>
      <c r="I12" s="106" t="n">
        <v>1.83</v>
      </c>
      <c r="J12" s="106" t="n">
        <v>1.85</v>
      </c>
      <c r="K12" s="106" t="n">
        <v>1.945</v>
      </c>
      <c r="L12" s="106" t="n">
        <v>2.06</v>
      </c>
      <c r="M12" s="106" t="n">
        <v>1.635</v>
      </c>
      <c r="N12" s="106" t="n">
        <v>1.1039</v>
      </c>
      <c r="O12" s="106" t="n">
        <v>1.73</v>
      </c>
      <c r="P12" s="106" t="n">
        <v>2.075</v>
      </c>
      <c r="Q12" s="106" t="n">
        <v>2.12</v>
      </c>
      <c r="R12" s="106" t="n">
        <v>2.06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7"/>
    </row>
    <row r="13" customFormat="false" ht="12.75" hidden="false" customHeight="false" outlineLevel="0" collapsed="false">
      <c r="D13" s="105" t="n">
        <v>37140</v>
      </c>
      <c r="E13" s="106" t="n">
        <v>2.335</v>
      </c>
      <c r="F13" s="106" t="n">
        <v>2.41</v>
      </c>
      <c r="G13" s="106" t="n">
        <v>2.085</v>
      </c>
      <c r="H13" s="106" t="n">
        <v>2.325</v>
      </c>
      <c r="I13" s="106" t="n">
        <v>1.805</v>
      </c>
      <c r="J13" s="106" t="n">
        <v>1.87</v>
      </c>
      <c r="K13" s="106" t="n">
        <v>2.045</v>
      </c>
      <c r="L13" s="106" t="n">
        <v>2.155</v>
      </c>
      <c r="M13" s="106" t="n">
        <v>1.745</v>
      </c>
      <c r="N13" s="106" t="n">
        <v>1.7922</v>
      </c>
      <c r="O13" s="106" t="n">
        <v>1.795</v>
      </c>
      <c r="P13" s="106" t="n">
        <v>2.185</v>
      </c>
      <c r="Q13" s="106" t="n">
        <v>2.29</v>
      </c>
      <c r="R13" s="106" t="n">
        <v>2.15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7"/>
    </row>
    <row r="14" customFormat="false" ht="12.75" hidden="false" customHeight="false" outlineLevel="0" collapsed="false">
      <c r="D14" s="105" t="n">
        <v>37141</v>
      </c>
      <c r="E14" s="106" t="n">
        <v>2.4</v>
      </c>
      <c r="F14" s="106" t="n">
        <v>2.445</v>
      </c>
      <c r="G14" s="106" t="n">
        <v>2.215</v>
      </c>
      <c r="H14" s="106" t="n">
        <v>2.385</v>
      </c>
      <c r="I14" s="106" t="n">
        <v>1.94</v>
      </c>
      <c r="J14" s="106" t="n">
        <v>2.015</v>
      </c>
      <c r="K14" s="106" t="n">
        <v>2.135</v>
      </c>
      <c r="L14" s="106" t="n">
        <v>2.22</v>
      </c>
      <c r="M14" s="106" t="n">
        <v>1.93</v>
      </c>
      <c r="N14" s="106" t="n">
        <v>1.8757</v>
      </c>
      <c r="O14" s="106" t="n">
        <v>1.945</v>
      </c>
      <c r="P14" s="106" t="n">
        <v>2.245</v>
      </c>
      <c r="Q14" s="106" t="n">
        <v>2.315</v>
      </c>
      <c r="R14" s="106" t="n">
        <v>2.2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customFormat="false" ht="12.75" hidden="false" customHeight="false" outlineLevel="0" collapsed="false">
      <c r="D15" s="105" t="n">
        <v>37142</v>
      </c>
      <c r="E15" s="106" t="n">
        <v>2.345</v>
      </c>
      <c r="F15" s="106" t="n">
        <v>2.36</v>
      </c>
      <c r="G15" s="106" t="n">
        <v>2.09</v>
      </c>
      <c r="H15" s="106" t="n">
        <v>2.2</v>
      </c>
      <c r="I15" s="106" t="n">
        <v>1.845</v>
      </c>
      <c r="J15" s="106" t="n">
        <v>1.905</v>
      </c>
      <c r="K15" s="106" t="n">
        <v>1.945</v>
      </c>
      <c r="L15" s="106" t="n">
        <v>2.125</v>
      </c>
      <c r="M15" s="106" t="n">
        <v>1.785</v>
      </c>
      <c r="N15" s="106" t="n">
        <v>1.637</v>
      </c>
      <c r="O15" s="106" t="n">
        <v>1.8</v>
      </c>
      <c r="P15" s="106" t="n">
        <v>2.165</v>
      </c>
      <c r="Q15" s="106" t="n">
        <v>2.175</v>
      </c>
      <c r="R15" s="106" t="n">
        <v>2.085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7"/>
    </row>
    <row r="16" customFormat="false" ht="12.75" hidden="false" customHeight="false" outlineLevel="0" collapsed="false">
      <c r="D16" s="105" t="n">
        <v>37143</v>
      </c>
      <c r="E16" s="106" t="n">
        <v>2.345</v>
      </c>
      <c r="F16" s="106" t="n">
        <v>2.36</v>
      </c>
      <c r="G16" s="106" t="n">
        <v>2.09</v>
      </c>
      <c r="H16" s="106" t="n">
        <v>2.2</v>
      </c>
      <c r="I16" s="106" t="n">
        <v>1.845</v>
      </c>
      <c r="J16" s="106" t="n">
        <v>1.905</v>
      </c>
      <c r="K16" s="106" t="n">
        <v>1.945</v>
      </c>
      <c r="L16" s="106" t="n">
        <v>2.125</v>
      </c>
      <c r="M16" s="106" t="n">
        <v>1.785</v>
      </c>
      <c r="N16" s="106" t="n">
        <v>1.637</v>
      </c>
      <c r="O16" s="106" t="n">
        <v>1.8</v>
      </c>
      <c r="P16" s="106" t="n">
        <v>2.165</v>
      </c>
      <c r="Q16" s="106" t="n">
        <v>2.175</v>
      </c>
      <c r="R16" s="106" t="n">
        <v>2.085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7"/>
    </row>
    <row r="17" customFormat="false" ht="12.75" hidden="false" customHeight="false" outlineLevel="0" collapsed="false">
      <c r="D17" s="105" t="n">
        <v>37144</v>
      </c>
      <c r="E17" s="106" t="n">
        <v>2.345</v>
      </c>
      <c r="F17" s="106" t="n">
        <v>2.36</v>
      </c>
      <c r="G17" s="106" t="n">
        <v>2.09</v>
      </c>
      <c r="H17" s="106" t="n">
        <v>2.2</v>
      </c>
      <c r="I17" s="106" t="n">
        <v>1.845</v>
      </c>
      <c r="J17" s="106" t="n">
        <v>1.905</v>
      </c>
      <c r="K17" s="106" t="n">
        <v>1.945</v>
      </c>
      <c r="L17" s="106" t="n">
        <v>2.125</v>
      </c>
      <c r="M17" s="106" t="n">
        <v>1.785</v>
      </c>
      <c r="N17" s="106" t="n">
        <v>1.637</v>
      </c>
      <c r="O17" s="106" t="n">
        <v>1.8</v>
      </c>
      <c r="P17" s="106" t="n">
        <v>2.165</v>
      </c>
      <c r="Q17" s="106" t="n">
        <v>2.175</v>
      </c>
      <c r="R17" s="106" t="n">
        <v>2.085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7"/>
    </row>
    <row r="18" customFormat="false" ht="12.75" hidden="false" customHeight="false" outlineLevel="0" collapsed="false">
      <c r="D18" s="105" t="n">
        <v>37145</v>
      </c>
      <c r="E18" s="106" t="n">
        <v>2.385</v>
      </c>
      <c r="F18" s="106" t="n">
        <v>2.24</v>
      </c>
      <c r="G18" s="106" t="n">
        <v>2.145</v>
      </c>
      <c r="H18" s="106" t="n">
        <v>2.325</v>
      </c>
      <c r="I18" s="106" t="n">
        <v>1.95</v>
      </c>
      <c r="J18" s="106" t="n">
        <v>2.05</v>
      </c>
      <c r="K18" s="106" t="n">
        <v>2.1</v>
      </c>
      <c r="L18" s="106" t="n">
        <v>2.205</v>
      </c>
      <c r="M18" s="106" t="n">
        <v>1.94</v>
      </c>
      <c r="N18" s="106" t="n">
        <v>1.931</v>
      </c>
      <c r="O18" s="106" t="n">
        <v>2.04</v>
      </c>
      <c r="P18" s="106" t="n">
        <v>2.25</v>
      </c>
      <c r="Q18" s="106" t="n">
        <v>2.24</v>
      </c>
      <c r="R18" s="106" t="n">
        <v>2.19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7"/>
    </row>
    <row r="19" customFormat="false" ht="12.75" hidden="false" customHeight="false" outlineLevel="0" collapsed="false">
      <c r="D19" s="105" t="n">
        <v>37146</v>
      </c>
      <c r="E19" s="106" t="n">
        <v>2.47</v>
      </c>
      <c r="F19" s="106" t="n">
        <v>2.3</v>
      </c>
      <c r="G19" s="106" t="n">
        <v>2.125</v>
      </c>
      <c r="H19" s="106" t="n">
        <v>2.29</v>
      </c>
      <c r="I19" s="106" t="n">
        <v>1.95</v>
      </c>
      <c r="J19" s="106" t="n">
        <v>2.155</v>
      </c>
      <c r="K19" s="106" t="n">
        <v>2.04</v>
      </c>
      <c r="L19" s="106" t="n">
        <v>2.205</v>
      </c>
      <c r="M19" s="106" t="n">
        <v>2.03</v>
      </c>
      <c r="N19" s="106" t="n">
        <v>2.052</v>
      </c>
      <c r="O19" s="106" t="n">
        <v>1.98</v>
      </c>
      <c r="P19" s="106" t="n">
        <v>2.28</v>
      </c>
      <c r="Q19" s="106" t="n">
        <v>2.025</v>
      </c>
      <c r="R19" s="106" t="n">
        <v>2.22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7"/>
    </row>
    <row r="20" customFormat="false" ht="12.75" hidden="false" customHeight="false" outlineLevel="0" collapsed="false">
      <c r="D20" s="105" t="n">
        <v>37147</v>
      </c>
      <c r="E20" s="106" t="n">
        <v>2.445</v>
      </c>
      <c r="F20" s="106" t="n">
        <v>2.275</v>
      </c>
      <c r="G20" s="106" t="n">
        <v>2.145</v>
      </c>
      <c r="H20" s="106" t="n">
        <v>2.325</v>
      </c>
      <c r="I20" s="106" t="n">
        <v>2.035</v>
      </c>
      <c r="J20" s="106" t="n">
        <v>2.08</v>
      </c>
      <c r="K20" s="106" t="n">
        <v>2.09</v>
      </c>
      <c r="L20" s="106" t="n">
        <v>2.27</v>
      </c>
      <c r="M20" s="106" t="n">
        <v>2.035</v>
      </c>
      <c r="N20" s="106" t="n">
        <v>1.8962</v>
      </c>
      <c r="O20" s="106" t="n">
        <v>2.055</v>
      </c>
      <c r="P20" s="106" t="n">
        <v>2.335</v>
      </c>
      <c r="Q20" s="106" t="n">
        <v>2.19</v>
      </c>
      <c r="R20" s="106" t="n">
        <v>2.25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7"/>
    </row>
    <row r="21" customFormat="false" ht="12.75" hidden="false" customHeight="false" outlineLevel="0" collapsed="false">
      <c r="D21" s="105" t="n">
        <v>37148</v>
      </c>
      <c r="E21" s="106" t="n">
        <v>2.39</v>
      </c>
      <c r="F21" s="106" t="n">
        <v>2.355</v>
      </c>
      <c r="G21" s="106" t="n">
        <v>2.01</v>
      </c>
      <c r="H21" s="106" t="n">
        <v>2.27</v>
      </c>
      <c r="I21" s="106" t="n">
        <v>1.905</v>
      </c>
      <c r="J21" s="106" t="n">
        <v>1.91</v>
      </c>
      <c r="K21" s="106" t="n">
        <v>1.985</v>
      </c>
      <c r="L21" s="106" t="n">
        <v>2.21</v>
      </c>
      <c r="M21" s="106" t="n">
        <v>1.845</v>
      </c>
      <c r="N21" s="106" t="n">
        <v>1.697</v>
      </c>
      <c r="O21" s="106" t="n">
        <v>1.89</v>
      </c>
      <c r="P21" s="106" t="n">
        <v>2.235</v>
      </c>
      <c r="Q21" s="106" t="n">
        <v>2.13</v>
      </c>
      <c r="R21" s="106" t="n">
        <v>2.165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7"/>
    </row>
    <row r="22" customFormat="false" ht="12.75" hidden="false" customHeight="false" outlineLevel="0" collapsed="false">
      <c r="D22" s="105" t="n">
        <v>37149</v>
      </c>
      <c r="E22" s="106" t="n">
        <v>2.405</v>
      </c>
      <c r="F22" s="106" t="n">
        <v>2.13</v>
      </c>
      <c r="G22" s="106" t="n">
        <v>1.97</v>
      </c>
      <c r="H22" s="106" t="n">
        <v>2.22</v>
      </c>
      <c r="I22" s="106" t="n">
        <v>1.84</v>
      </c>
      <c r="J22" s="106" t="n">
        <v>1.89</v>
      </c>
      <c r="K22" s="106" t="n">
        <v>1.955</v>
      </c>
      <c r="L22" s="106" t="n">
        <v>2.19</v>
      </c>
      <c r="M22" s="106" t="n">
        <v>1.775</v>
      </c>
      <c r="N22" s="106" t="n">
        <v>1.7956</v>
      </c>
      <c r="O22" s="106" t="n">
        <v>1.825</v>
      </c>
      <c r="P22" s="106" t="n">
        <v>2.23</v>
      </c>
      <c r="Q22" s="106" t="n">
        <v>2.11</v>
      </c>
      <c r="R22" s="106" t="n">
        <v>2.145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7"/>
    </row>
    <row r="23" customFormat="false" ht="12.75" hidden="false" customHeight="false" outlineLevel="0" collapsed="false">
      <c r="D23" s="105" t="n">
        <v>37150</v>
      </c>
      <c r="E23" s="106" t="n">
        <v>2.405</v>
      </c>
      <c r="F23" s="106" t="n">
        <v>2.11</v>
      </c>
      <c r="G23" s="106" t="n">
        <v>1.97</v>
      </c>
      <c r="H23" s="106" t="n">
        <v>2.22</v>
      </c>
      <c r="I23" s="106" t="n">
        <v>1.84</v>
      </c>
      <c r="J23" s="106" t="n">
        <v>1.89</v>
      </c>
      <c r="K23" s="106" t="n">
        <v>1.955</v>
      </c>
      <c r="L23" s="106" t="n">
        <v>2.19</v>
      </c>
      <c r="M23" s="106" t="n">
        <v>1.775</v>
      </c>
      <c r="N23" s="106" t="n">
        <v>1.7956</v>
      </c>
      <c r="O23" s="106" t="n">
        <v>1.825</v>
      </c>
      <c r="P23" s="106" t="n">
        <v>2.23</v>
      </c>
      <c r="Q23" s="106" t="n">
        <v>2.11</v>
      </c>
      <c r="R23" s="106" t="n">
        <v>2.145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7"/>
    </row>
    <row r="24" customFormat="false" ht="12.75" hidden="false" customHeight="false" outlineLevel="0" collapsed="false">
      <c r="D24" s="105" t="n">
        <v>37151</v>
      </c>
      <c r="E24" s="106" t="n">
        <v>2.405</v>
      </c>
      <c r="F24" s="106" t="n">
        <v>2.11</v>
      </c>
      <c r="G24" s="106" t="n">
        <v>1.97</v>
      </c>
      <c r="H24" s="106" t="n">
        <v>2.22</v>
      </c>
      <c r="I24" s="106" t="n">
        <v>1.84</v>
      </c>
      <c r="J24" s="106" t="n">
        <v>1.89</v>
      </c>
      <c r="K24" s="106" t="n">
        <v>1.955</v>
      </c>
      <c r="L24" s="106" t="n">
        <v>2.19</v>
      </c>
      <c r="M24" s="106" t="n">
        <v>1.775</v>
      </c>
      <c r="N24" s="106" t="n">
        <v>1.7956</v>
      </c>
      <c r="O24" s="106" t="n">
        <v>1.825</v>
      </c>
      <c r="P24" s="106" t="n">
        <v>2.23</v>
      </c>
      <c r="Q24" s="106" t="n">
        <v>2.11</v>
      </c>
      <c r="R24" s="106" t="n">
        <v>2.145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7"/>
    </row>
    <row r="25" customFormat="false" ht="12.75" hidden="false" customHeight="false" outlineLevel="0" collapsed="false">
      <c r="D25" s="105" t="n">
        <v>37152</v>
      </c>
      <c r="E25" s="106" t="n">
        <v>2.345</v>
      </c>
      <c r="F25" s="106" t="n">
        <v>2.205</v>
      </c>
      <c r="G25" s="106" t="n">
        <v>2.015</v>
      </c>
      <c r="H25" s="106" t="n">
        <v>2.31</v>
      </c>
      <c r="I25" s="106" t="n">
        <v>1.85</v>
      </c>
      <c r="J25" s="106" t="n">
        <v>1.92</v>
      </c>
      <c r="K25" s="106" t="n">
        <v>1.965</v>
      </c>
      <c r="L25" s="106" t="n">
        <v>2.19</v>
      </c>
      <c r="M25" s="106" t="n">
        <v>1.85</v>
      </c>
      <c r="N25" s="106" t="n">
        <v>1.8124</v>
      </c>
      <c r="O25" s="106" t="n">
        <v>1.86</v>
      </c>
      <c r="P25" s="106" t="n">
        <v>2.2</v>
      </c>
      <c r="Q25" s="106" t="n">
        <v>2.185</v>
      </c>
      <c r="R25" s="106" t="n">
        <v>2.16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7"/>
    </row>
    <row r="26" customFormat="false" ht="12.75" hidden="false" customHeight="false" outlineLevel="0" collapsed="false">
      <c r="D26" s="105" t="n">
        <v>37153</v>
      </c>
      <c r="E26" s="106" t="n">
        <v>2.18</v>
      </c>
      <c r="F26" s="106" t="n">
        <v>2.185</v>
      </c>
      <c r="G26" s="106" t="n">
        <v>1.965</v>
      </c>
      <c r="H26" s="106" t="n">
        <v>2.16</v>
      </c>
      <c r="I26" s="106" t="n">
        <v>1.78</v>
      </c>
      <c r="J26" s="106" t="n">
        <v>1.83</v>
      </c>
      <c r="K26" s="106" t="n">
        <v>1.88</v>
      </c>
      <c r="L26" s="106" t="n">
        <v>2.06</v>
      </c>
      <c r="M26" s="106" t="n">
        <v>1.765</v>
      </c>
      <c r="N26" s="106" t="n">
        <v>1.693</v>
      </c>
      <c r="O26" s="106" t="n">
        <v>1.74</v>
      </c>
      <c r="P26" s="106" t="n">
        <v>2.08</v>
      </c>
      <c r="Q26" s="106" t="n">
        <v>2.145</v>
      </c>
      <c r="R26" s="106" t="n">
        <v>2.035</v>
      </c>
      <c r="S26" s="106"/>
      <c r="T26" s="106"/>
      <c r="U26" s="106"/>
      <c r="V26" s="106"/>
      <c r="W26" s="106"/>
      <c r="X26" s="106"/>
      <c r="Y26" s="106"/>
      <c r="Z26" s="106"/>
      <c r="AA26" s="106"/>
      <c r="AB26" s="107"/>
    </row>
    <row r="27" customFormat="false" ht="12.75" hidden="false" customHeight="false" outlineLevel="0" collapsed="false">
      <c r="D27" s="105" t="n">
        <v>37154</v>
      </c>
      <c r="E27" s="106" t="n">
        <v>2.125</v>
      </c>
      <c r="F27" s="106" t="n">
        <v>2.285</v>
      </c>
      <c r="G27" s="106" t="n">
        <v>1.905</v>
      </c>
      <c r="H27" s="106" t="n">
        <v>2.05</v>
      </c>
      <c r="I27" s="106" t="n">
        <v>1.655</v>
      </c>
      <c r="J27" s="106" t="n">
        <v>1.735</v>
      </c>
      <c r="K27" s="106" t="n">
        <v>1.72</v>
      </c>
      <c r="L27" s="106" t="n">
        <v>2</v>
      </c>
      <c r="M27" s="106" t="n">
        <v>1.66</v>
      </c>
      <c r="N27" s="106" t="n">
        <v>1.5987</v>
      </c>
      <c r="O27" s="106" t="n">
        <v>1.665</v>
      </c>
      <c r="P27" s="106" t="n">
        <v>2.03</v>
      </c>
      <c r="Q27" s="106" t="n">
        <v>2.065</v>
      </c>
      <c r="R27" s="106" t="n">
        <v>1.955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7"/>
    </row>
    <row r="28" customFormat="false" ht="12.75" hidden="false" customHeight="false" outlineLevel="0" collapsed="false">
      <c r="D28" s="105" t="n">
        <v>37155</v>
      </c>
      <c r="E28" s="106" t="n">
        <v>2.07</v>
      </c>
      <c r="F28" s="106" t="n">
        <v>2.155</v>
      </c>
      <c r="G28" s="106" t="n">
        <v>1.835</v>
      </c>
      <c r="H28" s="106" t="n">
        <v>1.94</v>
      </c>
      <c r="I28" s="106" t="n">
        <v>1.45</v>
      </c>
      <c r="J28" s="106" t="n">
        <v>1.55</v>
      </c>
      <c r="K28" s="106" t="n">
        <v>1.55</v>
      </c>
      <c r="L28" s="106" t="n">
        <v>1.925</v>
      </c>
      <c r="M28" s="106" t="n">
        <v>1.48</v>
      </c>
      <c r="N28" s="106" t="n">
        <v>1.548</v>
      </c>
      <c r="O28" s="106" t="n">
        <v>1.435</v>
      </c>
      <c r="P28" s="106" t="n">
        <v>1.94</v>
      </c>
      <c r="Q28" s="106" t="n">
        <v>2.005</v>
      </c>
      <c r="R28" s="106" t="n">
        <v>1.875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7"/>
    </row>
    <row r="29" customFormat="false" ht="12.75" hidden="false" customHeight="false" outlineLevel="0" collapsed="false">
      <c r="D29" s="105" t="n">
        <v>37156</v>
      </c>
      <c r="E29" s="106" t="n">
        <v>2.04</v>
      </c>
      <c r="F29" s="106" t="n">
        <v>2.075</v>
      </c>
      <c r="G29" s="106" t="n">
        <v>1.475</v>
      </c>
      <c r="H29" s="106" t="n">
        <v>1.79</v>
      </c>
      <c r="I29" s="106" t="n">
        <v>1.18</v>
      </c>
      <c r="J29" s="106" t="n">
        <v>1.295</v>
      </c>
      <c r="K29" s="106" t="n">
        <v>1.255</v>
      </c>
      <c r="L29" s="106" t="n">
        <v>1.82</v>
      </c>
      <c r="M29" s="106" t="n">
        <v>1.26</v>
      </c>
      <c r="N29" s="106" t="n">
        <v>1.3342</v>
      </c>
      <c r="O29" s="106" t="n">
        <v>1.105</v>
      </c>
      <c r="P29" s="106" t="n">
        <v>1.865</v>
      </c>
      <c r="Q29" s="106" t="n">
        <v>1.67</v>
      </c>
      <c r="R29" s="106" t="n">
        <v>1.73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7"/>
    </row>
    <row r="30" customFormat="false" ht="12.75" hidden="false" customHeight="false" outlineLevel="0" collapsed="false">
      <c r="D30" s="105" t="n">
        <v>37157</v>
      </c>
      <c r="E30" s="106" t="n">
        <v>2.04</v>
      </c>
      <c r="F30" s="106" t="n">
        <v>1.765</v>
      </c>
      <c r="G30" s="106" t="n">
        <v>1.475</v>
      </c>
      <c r="H30" s="106" t="n">
        <v>1.79</v>
      </c>
      <c r="I30" s="106" t="n">
        <v>1.18</v>
      </c>
      <c r="J30" s="106" t="n">
        <v>1.295</v>
      </c>
      <c r="K30" s="106" t="n">
        <v>1.255</v>
      </c>
      <c r="L30" s="106" t="n">
        <v>1.82</v>
      </c>
      <c r="M30" s="106" t="n">
        <v>1.26</v>
      </c>
      <c r="N30" s="106" t="n">
        <v>1.3342</v>
      </c>
      <c r="O30" s="106" t="n">
        <v>1.105</v>
      </c>
      <c r="P30" s="106" t="n">
        <v>1.865</v>
      </c>
      <c r="Q30" s="106" t="n">
        <v>1.67</v>
      </c>
      <c r="R30" s="106" t="n">
        <v>1.73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7"/>
    </row>
    <row r="31" customFormat="false" ht="12.75" hidden="false" customHeight="false" outlineLevel="0" collapsed="false">
      <c r="D31" s="105" t="n">
        <v>37158</v>
      </c>
      <c r="E31" s="106" t="n">
        <v>2.04</v>
      </c>
      <c r="F31" s="106" t="n">
        <v>1.765</v>
      </c>
      <c r="G31" s="106" t="n">
        <v>1.475</v>
      </c>
      <c r="H31" s="106" t="n">
        <v>1.79</v>
      </c>
      <c r="I31" s="106" t="n">
        <v>1.18</v>
      </c>
      <c r="J31" s="106" t="n">
        <v>1.295</v>
      </c>
      <c r="K31" s="106" t="n">
        <v>1.255</v>
      </c>
      <c r="L31" s="106" t="n">
        <v>1.82</v>
      </c>
      <c r="M31" s="106" t="n">
        <v>1.26</v>
      </c>
      <c r="N31" s="106" t="n">
        <v>1.3342</v>
      </c>
      <c r="O31" s="106" t="n">
        <v>1.105</v>
      </c>
      <c r="P31" s="106" t="n">
        <v>1.865</v>
      </c>
      <c r="Q31" s="106" t="n">
        <v>1.67</v>
      </c>
      <c r="R31" s="106" t="n">
        <v>1.73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7"/>
    </row>
    <row r="32" customFormat="false" ht="12.75" hidden="false" customHeight="false" outlineLevel="0" collapsed="false">
      <c r="D32" s="105" t="n">
        <v>37159</v>
      </c>
      <c r="E32" s="106" t="n">
        <v>1.99</v>
      </c>
      <c r="F32" s="106" t="n">
        <v>1.765</v>
      </c>
      <c r="G32" s="106" t="n">
        <v>1.475</v>
      </c>
      <c r="H32" s="106" t="n">
        <v>1.845</v>
      </c>
      <c r="I32" s="106" t="n">
        <v>1.15</v>
      </c>
      <c r="J32" s="106" t="n">
        <v>1.355</v>
      </c>
      <c r="K32" s="106" t="n">
        <v>1.285</v>
      </c>
      <c r="L32" s="106" t="n">
        <v>1.81</v>
      </c>
      <c r="M32" s="106" t="n">
        <v>1.255</v>
      </c>
      <c r="N32" s="106" t="n">
        <v>1.3407</v>
      </c>
      <c r="O32" s="106" t="n">
        <v>1.08</v>
      </c>
      <c r="P32" s="106" t="n">
        <v>1.81</v>
      </c>
      <c r="Q32" s="106" t="n">
        <v>1.795</v>
      </c>
      <c r="R32" s="106" t="n">
        <v>1.755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7"/>
    </row>
    <row r="33" customFormat="false" ht="12.75" hidden="false" customHeight="false" outlineLevel="0" collapsed="false">
      <c r="D33" s="105" t="n">
        <v>37160</v>
      </c>
      <c r="E33" s="106" t="n">
        <v>1.945</v>
      </c>
      <c r="F33" s="106" t="n">
        <v>1.91</v>
      </c>
      <c r="G33" s="106" t="n">
        <v>1.455</v>
      </c>
      <c r="H33" s="106" t="n">
        <v>1.8</v>
      </c>
      <c r="I33" s="106" t="n">
        <v>1.23</v>
      </c>
      <c r="J33" s="106" t="n">
        <v>1.3</v>
      </c>
      <c r="K33" s="106" t="n">
        <v>1.33</v>
      </c>
      <c r="L33" s="106" t="n">
        <v>1.77</v>
      </c>
      <c r="M33" s="106" t="n">
        <v>1.3</v>
      </c>
      <c r="N33" s="106" t="n">
        <v>1.379</v>
      </c>
      <c r="O33" s="106" t="n">
        <v>1.04</v>
      </c>
      <c r="P33" s="106" t="n">
        <v>1.81</v>
      </c>
      <c r="Q33" s="106" t="n">
        <v>1.81</v>
      </c>
      <c r="R33" s="106" t="n">
        <v>1.71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7"/>
    </row>
    <row r="34" customFormat="false" ht="12.75" hidden="false" customHeight="false" outlineLevel="0" collapsed="false">
      <c r="D34" s="105" t="n">
        <v>37161</v>
      </c>
      <c r="E34" s="106" t="n">
        <v>1.94</v>
      </c>
      <c r="F34" s="106" t="n">
        <v>1.94</v>
      </c>
      <c r="G34" s="106" t="n">
        <v>1.44</v>
      </c>
      <c r="H34" s="106" t="n">
        <v>1.86</v>
      </c>
      <c r="I34" s="106" t="n">
        <v>1.2</v>
      </c>
      <c r="J34" s="106" t="n">
        <v>1.18</v>
      </c>
      <c r="K34" s="106" t="n">
        <v>1.39</v>
      </c>
      <c r="L34" s="106" t="n">
        <v>1.79</v>
      </c>
      <c r="M34" s="106" t="n">
        <v>1.16</v>
      </c>
      <c r="N34" s="106" t="n">
        <v>1.357</v>
      </c>
      <c r="O34" s="106" t="n">
        <v>1.06</v>
      </c>
      <c r="P34" s="106" t="n">
        <v>1.81</v>
      </c>
      <c r="Q34" s="106" t="n">
        <v>1.84</v>
      </c>
      <c r="R34" s="106" t="n">
        <v>1.72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7"/>
    </row>
    <row r="35" customFormat="false" ht="12.75" hidden="false" customHeight="false" outlineLevel="0" collapsed="false">
      <c r="D35" s="105" t="n">
        <v>37162</v>
      </c>
      <c r="E35" s="106" t="n">
        <v>1.94</v>
      </c>
      <c r="F35" s="106" t="n">
        <v>1.94</v>
      </c>
      <c r="G35" s="106" t="n">
        <v>1.44</v>
      </c>
      <c r="H35" s="106" t="n">
        <v>1.86</v>
      </c>
      <c r="I35" s="106" t="n">
        <v>1.2</v>
      </c>
      <c r="J35" s="106" t="n">
        <v>1.18</v>
      </c>
      <c r="K35" s="106" t="n">
        <v>1.39</v>
      </c>
      <c r="L35" s="106" t="n">
        <v>1.79</v>
      </c>
      <c r="M35" s="106" t="n">
        <v>1.16</v>
      </c>
      <c r="N35" s="106" t="n">
        <v>1.357</v>
      </c>
      <c r="O35" s="106" t="n">
        <v>1.06</v>
      </c>
      <c r="P35" s="106" t="n">
        <v>1.81</v>
      </c>
      <c r="Q35" s="106" t="n">
        <v>1.84</v>
      </c>
      <c r="R35" s="106" t="n">
        <v>1.72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7"/>
    </row>
    <row r="36" customFormat="false" ht="12.75" hidden="false" customHeight="false" outlineLevel="0" collapsed="false">
      <c r="D36" s="105" t="n">
        <v>37163</v>
      </c>
      <c r="E36" s="106" t="n">
        <v>1.94</v>
      </c>
      <c r="F36" s="106" t="n">
        <v>1.94</v>
      </c>
      <c r="G36" s="106" t="n">
        <v>1.44</v>
      </c>
      <c r="H36" s="106" t="n">
        <v>1.86</v>
      </c>
      <c r="I36" s="106" t="n">
        <v>1.2</v>
      </c>
      <c r="J36" s="106" t="n">
        <v>1.18</v>
      </c>
      <c r="K36" s="106" t="n">
        <v>1.39</v>
      </c>
      <c r="L36" s="106" t="n">
        <v>1.79</v>
      </c>
      <c r="M36" s="106" t="n">
        <v>1.16</v>
      </c>
      <c r="N36" s="106" t="n">
        <v>1.357</v>
      </c>
      <c r="O36" s="106" t="n">
        <v>1.06</v>
      </c>
      <c r="P36" s="106" t="n">
        <v>1.81</v>
      </c>
      <c r="Q36" s="106" t="n">
        <v>1.84</v>
      </c>
      <c r="R36" s="106" t="n">
        <v>1.72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7"/>
    </row>
    <row r="37" customFormat="false" ht="12.75" hidden="false" customHeight="false" outlineLevel="0" collapsed="false">
      <c r="D37" s="105" t="n">
        <v>37164</v>
      </c>
      <c r="E37" s="106" t="n">
        <v>1.94</v>
      </c>
      <c r="F37" s="106" t="n">
        <v>1.94</v>
      </c>
      <c r="G37" s="106" t="n">
        <v>1.44</v>
      </c>
      <c r="H37" s="106" t="n">
        <v>1.86</v>
      </c>
      <c r="I37" s="106" t="n">
        <v>1.2</v>
      </c>
      <c r="J37" s="106" t="n">
        <v>1.18</v>
      </c>
      <c r="K37" s="106" t="n">
        <v>1.39</v>
      </c>
      <c r="L37" s="106" t="n">
        <v>1.79</v>
      </c>
      <c r="M37" s="106" t="n">
        <v>1.16</v>
      </c>
      <c r="N37" s="106" t="n">
        <v>1.357</v>
      </c>
      <c r="O37" s="106" t="n">
        <v>1.06</v>
      </c>
      <c r="P37" s="106" t="n">
        <v>1.81</v>
      </c>
      <c r="Q37" s="106" t="n">
        <v>1.84</v>
      </c>
      <c r="R37" s="106" t="n">
        <v>1.72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customFormat="false" ht="12.75" hidden="false" customHeight="false" outlineLevel="0" collapsed="false">
      <c r="D38" s="105" t="n">
        <v>37165</v>
      </c>
      <c r="E38" s="106" t="n">
        <v>1.9225</v>
      </c>
      <c r="F38" s="106" t="n">
        <v>1.94</v>
      </c>
      <c r="G38" s="106" t="n">
        <v>1.44</v>
      </c>
      <c r="H38" s="106" t="n">
        <v>1.86</v>
      </c>
      <c r="I38" s="106" t="n">
        <v>1.2</v>
      </c>
      <c r="J38" s="106" t="n">
        <v>1.18</v>
      </c>
      <c r="K38" s="106" t="n">
        <v>1.39</v>
      </c>
      <c r="L38" s="106" t="n">
        <v>1.79</v>
      </c>
      <c r="M38" s="106" t="n">
        <v>1.16</v>
      </c>
      <c r="N38" s="106" t="n">
        <v>1.357</v>
      </c>
      <c r="O38" s="106" t="n">
        <v>1.06</v>
      </c>
      <c r="P38" s="106" t="n">
        <v>1.81</v>
      </c>
      <c r="Q38" s="106" t="n">
        <v>1.84</v>
      </c>
      <c r="R38" s="106" t="n">
        <v>1.72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7"/>
    </row>
    <row r="39" customFormat="false" ht="12.75" hidden="false" customHeight="false" outlineLevel="0" collapsed="false">
      <c r="D39" s="105" t="n">
        <v>37166</v>
      </c>
      <c r="E39" s="106" t="n">
        <v>1.9225</v>
      </c>
      <c r="F39" s="106" t="n">
        <v>1.94</v>
      </c>
      <c r="G39" s="106" t="n">
        <v>1.44</v>
      </c>
      <c r="H39" s="106" t="n">
        <v>1.86</v>
      </c>
      <c r="I39" s="106" t="n">
        <v>1.2</v>
      </c>
      <c r="J39" s="106" t="n">
        <v>1.18</v>
      </c>
      <c r="K39" s="106" t="n">
        <v>1.39</v>
      </c>
      <c r="L39" s="106" t="n">
        <v>1.79</v>
      </c>
      <c r="M39" s="106" t="n">
        <v>1.16</v>
      </c>
      <c r="N39" s="106" t="n">
        <v>1.357</v>
      </c>
      <c r="O39" s="106" t="n">
        <v>1.06</v>
      </c>
      <c r="P39" s="106" t="n">
        <v>1.81</v>
      </c>
      <c r="Q39" s="106" t="n">
        <v>1.84</v>
      </c>
      <c r="R39" s="106" t="n">
        <v>1.72</v>
      </c>
      <c r="S39" s="106"/>
      <c r="T39" s="106"/>
      <c r="U39" s="106"/>
      <c r="V39" s="106"/>
      <c r="W39" s="106"/>
      <c r="X39" s="106"/>
      <c r="Y39" s="106"/>
      <c r="Z39" s="106"/>
      <c r="AA39" s="106"/>
      <c r="AB39" s="107"/>
    </row>
    <row r="40" customFormat="false" ht="12.75" hidden="false" customHeight="false" outlineLevel="0" collapsed="false">
      <c r="D40" s="105" t="n">
        <v>37167</v>
      </c>
      <c r="E40" s="106" t="n">
        <v>1.9225</v>
      </c>
      <c r="F40" s="106" t="n">
        <v>1.94</v>
      </c>
      <c r="G40" s="106" t="n">
        <v>1.44</v>
      </c>
      <c r="H40" s="106" t="n">
        <v>1.86</v>
      </c>
      <c r="I40" s="106" t="n">
        <v>1.2</v>
      </c>
      <c r="J40" s="106" t="n">
        <v>1.18</v>
      </c>
      <c r="K40" s="106" t="n">
        <v>1.39</v>
      </c>
      <c r="L40" s="106" t="n">
        <v>1.79</v>
      </c>
      <c r="M40" s="106" t="n">
        <v>1.16</v>
      </c>
      <c r="N40" s="106" t="n">
        <v>1.357</v>
      </c>
      <c r="O40" s="106" t="n">
        <v>1.06</v>
      </c>
      <c r="P40" s="106" t="n">
        <v>1.81</v>
      </c>
      <c r="Q40" s="106" t="n">
        <v>1.84</v>
      </c>
      <c r="R40" s="106" t="n">
        <v>1.72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7"/>
    </row>
    <row r="41" customFormat="false" ht="12.75" hidden="false" customHeight="false" outlineLevel="0" collapsed="false">
      <c r="D41" s="105" t="n">
        <v>37168</v>
      </c>
      <c r="E41" s="106" t="n">
        <v>1.9225</v>
      </c>
      <c r="F41" s="106" t="n">
        <v>1.94</v>
      </c>
      <c r="G41" s="106" t="n">
        <v>1.44</v>
      </c>
      <c r="H41" s="106" t="n">
        <v>1.86</v>
      </c>
      <c r="I41" s="106" t="n">
        <v>1.2</v>
      </c>
      <c r="J41" s="106" t="n">
        <v>1.18</v>
      </c>
      <c r="K41" s="106" t="n">
        <v>1.39</v>
      </c>
      <c r="L41" s="106" t="n">
        <v>1.79</v>
      </c>
      <c r="M41" s="106" t="n">
        <v>1.16</v>
      </c>
      <c r="N41" s="106" t="n">
        <v>1.357</v>
      </c>
      <c r="O41" s="106" t="n">
        <v>1.06</v>
      </c>
      <c r="P41" s="106" t="n">
        <v>1.81</v>
      </c>
      <c r="Q41" s="106" t="n">
        <v>1.84</v>
      </c>
      <c r="R41" s="106" t="n">
        <v>1.72</v>
      </c>
      <c r="S41" s="106"/>
      <c r="T41" s="106"/>
      <c r="U41" s="106"/>
      <c r="V41" s="106"/>
      <c r="W41" s="106"/>
      <c r="X41" s="106"/>
      <c r="Y41" s="106"/>
      <c r="Z41" s="106"/>
      <c r="AA41" s="106"/>
      <c r="AB41" s="107"/>
    </row>
    <row r="42" customFormat="false" ht="12.75" hidden="false" customHeight="false" outlineLevel="0" collapsed="false">
      <c r="D42" s="105" t="n">
        <v>37169</v>
      </c>
      <c r="E42" s="106" t="n">
        <v>1.9225</v>
      </c>
      <c r="F42" s="106" t="n">
        <v>1.94</v>
      </c>
      <c r="G42" s="106" t="n">
        <v>1.44</v>
      </c>
      <c r="H42" s="106" t="n">
        <v>1.86</v>
      </c>
      <c r="I42" s="106" t="n">
        <v>1.2</v>
      </c>
      <c r="J42" s="106" t="n">
        <v>1.18</v>
      </c>
      <c r="K42" s="106" t="n">
        <v>1.39</v>
      </c>
      <c r="L42" s="106" t="n">
        <v>1.79</v>
      </c>
      <c r="M42" s="106" t="n">
        <v>1.16</v>
      </c>
      <c r="N42" s="106" t="n">
        <v>1.357</v>
      </c>
      <c r="O42" s="106" t="n">
        <v>1.06</v>
      </c>
      <c r="P42" s="106" t="n">
        <v>1.81</v>
      </c>
      <c r="Q42" s="106" t="n">
        <v>1.84</v>
      </c>
      <c r="R42" s="106" t="n">
        <v>1.72</v>
      </c>
      <c r="S42" s="106"/>
      <c r="T42" s="106"/>
      <c r="U42" s="106"/>
      <c r="V42" s="106"/>
      <c r="W42" s="106"/>
      <c r="X42" s="106"/>
      <c r="Y42" s="106"/>
      <c r="Z42" s="106"/>
      <c r="AA42" s="106"/>
      <c r="AB42" s="107"/>
    </row>
    <row r="43" customFormat="false" ht="12.75" hidden="false" customHeight="false" outlineLevel="0" collapsed="false">
      <c r="D43" s="105" t="n">
        <v>37170</v>
      </c>
      <c r="E43" s="106" t="n">
        <v>1.9225</v>
      </c>
      <c r="F43" s="106" t="n">
        <v>1.94</v>
      </c>
      <c r="G43" s="106" t="n">
        <v>1.44</v>
      </c>
      <c r="H43" s="106" t="n">
        <v>1.86</v>
      </c>
      <c r="I43" s="106" t="n">
        <v>1.2</v>
      </c>
      <c r="J43" s="106" t="n">
        <v>1.18</v>
      </c>
      <c r="K43" s="106" t="n">
        <v>1.39</v>
      </c>
      <c r="L43" s="106" t="n">
        <v>1.79</v>
      </c>
      <c r="M43" s="106" t="n">
        <v>1.16</v>
      </c>
      <c r="N43" s="106" t="n">
        <v>1.357</v>
      </c>
      <c r="O43" s="106" t="n">
        <v>1.06</v>
      </c>
      <c r="P43" s="106" t="n">
        <v>1.81</v>
      </c>
      <c r="Q43" s="106" t="n">
        <v>1.84</v>
      </c>
      <c r="R43" s="106" t="n">
        <v>1.72</v>
      </c>
      <c r="S43" s="106"/>
      <c r="T43" s="106"/>
      <c r="U43" s="106"/>
      <c r="V43" s="106"/>
      <c r="W43" s="106"/>
      <c r="X43" s="106"/>
      <c r="Y43" s="106"/>
      <c r="Z43" s="106"/>
      <c r="AA43" s="106"/>
      <c r="AB43" s="107"/>
    </row>
    <row r="44" customFormat="false" ht="12.75" hidden="false" customHeight="false" outlineLevel="0" collapsed="false">
      <c r="D44" s="105" t="n">
        <v>37171</v>
      </c>
      <c r="E44" s="106" t="n">
        <v>1.9225</v>
      </c>
      <c r="F44" s="106" t="n">
        <v>1.94</v>
      </c>
      <c r="G44" s="106" t="n">
        <v>1.44</v>
      </c>
      <c r="H44" s="106" t="n">
        <v>1.86</v>
      </c>
      <c r="I44" s="106" t="n">
        <v>1.2</v>
      </c>
      <c r="J44" s="106" t="n">
        <v>1.18</v>
      </c>
      <c r="K44" s="106" t="n">
        <v>1.39</v>
      </c>
      <c r="L44" s="106" t="n">
        <v>1.79</v>
      </c>
      <c r="M44" s="106" t="n">
        <v>1.16</v>
      </c>
      <c r="N44" s="106" t="n">
        <v>1.357</v>
      </c>
      <c r="O44" s="106" t="n">
        <v>1.06</v>
      </c>
      <c r="P44" s="106" t="n">
        <v>1.81</v>
      </c>
      <c r="Q44" s="106" t="n">
        <v>1.84</v>
      </c>
      <c r="R44" s="106" t="n">
        <v>1.72</v>
      </c>
      <c r="S44" s="106"/>
      <c r="T44" s="106"/>
      <c r="U44" s="106"/>
      <c r="V44" s="106"/>
      <c r="W44" s="106"/>
      <c r="X44" s="106"/>
      <c r="Y44" s="106"/>
      <c r="Z44" s="106"/>
      <c r="AA44" s="106"/>
      <c r="AB44" s="107"/>
    </row>
    <row r="45" customFormat="false" ht="12.75" hidden="false" customHeight="false" outlineLevel="0" collapsed="false">
      <c r="D45" s="105" t="n">
        <v>37172</v>
      </c>
      <c r="E45" s="106" t="n">
        <v>1.9225</v>
      </c>
      <c r="F45" s="106" t="n">
        <v>1.94</v>
      </c>
      <c r="G45" s="106" t="n">
        <v>1.44</v>
      </c>
      <c r="H45" s="106" t="n">
        <v>1.86</v>
      </c>
      <c r="I45" s="106" t="n">
        <v>1.2</v>
      </c>
      <c r="J45" s="106" t="n">
        <v>1.18</v>
      </c>
      <c r="K45" s="106" t="n">
        <v>1.39</v>
      </c>
      <c r="L45" s="106" t="n">
        <v>1.79</v>
      </c>
      <c r="M45" s="106" t="n">
        <v>1.16</v>
      </c>
      <c r="N45" s="106" t="n">
        <v>1.357</v>
      </c>
      <c r="O45" s="106" t="n">
        <v>1.06</v>
      </c>
      <c r="P45" s="106" t="n">
        <v>1.81</v>
      </c>
      <c r="Q45" s="106" t="n">
        <v>1.84</v>
      </c>
      <c r="R45" s="106" t="n">
        <v>1.72</v>
      </c>
      <c r="S45" s="106"/>
      <c r="T45" s="106"/>
      <c r="U45" s="106"/>
      <c r="V45" s="106"/>
      <c r="W45" s="106"/>
      <c r="X45" s="106"/>
      <c r="Y45" s="106"/>
      <c r="Z45" s="106"/>
      <c r="AA45" s="106"/>
      <c r="AB45" s="107"/>
    </row>
    <row r="46" customFormat="false" ht="12.75" hidden="false" customHeight="false" outlineLevel="0" collapsed="false">
      <c r="D46" s="105" t="n">
        <v>37173</v>
      </c>
      <c r="E46" s="106" t="n">
        <v>1.9225</v>
      </c>
      <c r="F46" s="106" t="n">
        <v>1.94</v>
      </c>
      <c r="G46" s="106" t="n">
        <v>1.44</v>
      </c>
      <c r="H46" s="106" t="n">
        <v>1.86</v>
      </c>
      <c r="I46" s="106" t="n">
        <v>1.2</v>
      </c>
      <c r="J46" s="106" t="n">
        <v>1.18</v>
      </c>
      <c r="K46" s="106" t="n">
        <v>1.39</v>
      </c>
      <c r="L46" s="106" t="n">
        <v>1.79</v>
      </c>
      <c r="M46" s="106" t="n">
        <v>1.16</v>
      </c>
      <c r="N46" s="106" t="n">
        <v>1.357</v>
      </c>
      <c r="O46" s="106" t="n">
        <v>1.06</v>
      </c>
      <c r="P46" s="106" t="n">
        <v>1.81</v>
      </c>
      <c r="Q46" s="106" t="n">
        <v>1.84</v>
      </c>
      <c r="R46" s="106" t="n">
        <v>1.72</v>
      </c>
      <c r="S46" s="106"/>
      <c r="T46" s="106"/>
      <c r="U46" s="106"/>
      <c r="V46" s="106"/>
      <c r="W46" s="106"/>
      <c r="X46" s="106"/>
      <c r="Y46" s="106"/>
      <c r="Z46" s="106"/>
      <c r="AA46" s="106"/>
      <c r="AB46" s="107"/>
    </row>
    <row r="47" customFormat="false" ht="12.75" hidden="false" customHeight="false" outlineLevel="0" collapsed="false">
      <c r="D47" s="105" t="n">
        <v>37174</v>
      </c>
      <c r="E47" s="106" t="n">
        <v>1.9225</v>
      </c>
      <c r="F47" s="106" t="n">
        <v>1.94</v>
      </c>
      <c r="G47" s="106" t="n">
        <v>1.44</v>
      </c>
      <c r="H47" s="106" t="n">
        <v>1.86</v>
      </c>
      <c r="I47" s="106" t="n">
        <v>1.2</v>
      </c>
      <c r="J47" s="106" t="n">
        <v>1.18</v>
      </c>
      <c r="K47" s="106" t="n">
        <v>1.39</v>
      </c>
      <c r="L47" s="106" t="n">
        <v>1.79</v>
      </c>
      <c r="M47" s="106" t="n">
        <v>1.16</v>
      </c>
      <c r="N47" s="106" t="n">
        <v>1.357</v>
      </c>
      <c r="O47" s="106" t="n">
        <v>1.06</v>
      </c>
      <c r="P47" s="106" t="n">
        <v>1.81</v>
      </c>
      <c r="Q47" s="106" t="n">
        <v>1.84</v>
      </c>
      <c r="R47" s="106" t="n">
        <v>1.72</v>
      </c>
      <c r="S47" s="106"/>
      <c r="T47" s="106"/>
      <c r="U47" s="106"/>
      <c r="V47" s="106"/>
      <c r="W47" s="106"/>
      <c r="X47" s="106"/>
      <c r="Y47" s="106"/>
      <c r="Z47" s="106"/>
      <c r="AA47" s="106"/>
      <c r="AB47" s="107"/>
    </row>
    <row r="48" customFormat="false" ht="12.75" hidden="false" customHeight="false" outlineLevel="0" collapsed="false">
      <c r="D48" s="105" t="n">
        <v>37175</v>
      </c>
      <c r="E48" s="106" t="n">
        <v>1.9225</v>
      </c>
      <c r="F48" s="106" t="n">
        <v>1.94</v>
      </c>
      <c r="G48" s="106" t="n">
        <v>1.44</v>
      </c>
      <c r="H48" s="106" t="n">
        <v>1.86</v>
      </c>
      <c r="I48" s="106" t="n">
        <v>1.2</v>
      </c>
      <c r="J48" s="106" t="n">
        <v>1.18</v>
      </c>
      <c r="K48" s="106" t="n">
        <v>1.39</v>
      </c>
      <c r="L48" s="106" t="n">
        <v>1.79</v>
      </c>
      <c r="M48" s="106" t="n">
        <v>1.16</v>
      </c>
      <c r="N48" s="106" t="n">
        <v>1.357</v>
      </c>
      <c r="O48" s="106" t="n">
        <v>1.06</v>
      </c>
      <c r="P48" s="106" t="n">
        <v>1.81</v>
      </c>
      <c r="Q48" s="106" t="n">
        <v>1.84</v>
      </c>
      <c r="R48" s="106" t="n">
        <v>1.72</v>
      </c>
      <c r="S48" s="106"/>
      <c r="T48" s="106"/>
      <c r="U48" s="106"/>
      <c r="V48" s="106"/>
      <c r="W48" s="106"/>
      <c r="X48" s="106"/>
      <c r="Y48" s="106"/>
      <c r="Z48" s="106"/>
      <c r="AA48" s="106"/>
      <c r="AB48" s="107"/>
    </row>
    <row r="49" customFormat="false" ht="12.75" hidden="false" customHeight="false" outlineLevel="0" collapsed="false">
      <c r="D49" s="105" t="n">
        <v>37176</v>
      </c>
      <c r="E49" s="106" t="n">
        <v>1.9225</v>
      </c>
      <c r="F49" s="106" t="n">
        <v>1.94</v>
      </c>
      <c r="G49" s="106" t="n">
        <v>1.44</v>
      </c>
      <c r="H49" s="106" t="n">
        <v>1.86</v>
      </c>
      <c r="I49" s="106" t="n">
        <v>1.2</v>
      </c>
      <c r="J49" s="106" t="n">
        <v>1.18</v>
      </c>
      <c r="K49" s="106" t="n">
        <v>1.39</v>
      </c>
      <c r="L49" s="106" t="n">
        <v>1.79</v>
      </c>
      <c r="M49" s="106" t="n">
        <v>1.16</v>
      </c>
      <c r="N49" s="106" t="n">
        <v>1.357</v>
      </c>
      <c r="O49" s="106" t="n">
        <v>1.06</v>
      </c>
      <c r="P49" s="106" t="n">
        <v>1.81</v>
      </c>
      <c r="Q49" s="106" t="n">
        <v>1.84</v>
      </c>
      <c r="R49" s="106" t="n">
        <v>1.72</v>
      </c>
      <c r="S49" s="106"/>
      <c r="T49" s="106"/>
      <c r="U49" s="106"/>
      <c r="V49" s="106"/>
      <c r="W49" s="106"/>
      <c r="X49" s="106"/>
      <c r="Y49" s="106"/>
      <c r="Z49" s="106"/>
      <c r="AA49" s="106"/>
      <c r="AB49" s="107"/>
    </row>
    <row r="50" customFormat="false" ht="12.75" hidden="false" customHeight="false" outlineLevel="0" collapsed="false">
      <c r="D50" s="105" t="n">
        <v>37177</v>
      </c>
      <c r="E50" s="106" t="n">
        <v>1.9225</v>
      </c>
      <c r="F50" s="106" t="n">
        <v>1.94</v>
      </c>
      <c r="G50" s="106" t="n">
        <v>1.44</v>
      </c>
      <c r="H50" s="106" t="n">
        <v>1.86</v>
      </c>
      <c r="I50" s="106" t="n">
        <v>1.2</v>
      </c>
      <c r="J50" s="106" t="n">
        <v>1.18</v>
      </c>
      <c r="K50" s="106" t="n">
        <v>1.39</v>
      </c>
      <c r="L50" s="106" t="n">
        <v>1.79</v>
      </c>
      <c r="M50" s="106" t="n">
        <v>1.16</v>
      </c>
      <c r="N50" s="106" t="n">
        <v>1.357</v>
      </c>
      <c r="O50" s="106" t="n">
        <v>1.06</v>
      </c>
      <c r="P50" s="106" t="n">
        <v>1.81</v>
      </c>
      <c r="Q50" s="106" t="n">
        <v>1.84</v>
      </c>
      <c r="R50" s="106" t="n">
        <v>1.72</v>
      </c>
      <c r="S50" s="106"/>
      <c r="T50" s="106"/>
      <c r="U50" s="106"/>
      <c r="V50" s="106"/>
      <c r="W50" s="106"/>
      <c r="X50" s="106"/>
      <c r="Y50" s="106"/>
      <c r="Z50" s="106"/>
      <c r="AA50" s="106"/>
      <c r="AB50" s="107"/>
    </row>
    <row r="51" customFormat="false" ht="12.75" hidden="false" customHeight="false" outlineLevel="0" collapsed="false">
      <c r="D51" s="105" t="n">
        <v>37178</v>
      </c>
      <c r="E51" s="106" t="n">
        <v>1.9225</v>
      </c>
      <c r="F51" s="106" t="n">
        <v>1.94</v>
      </c>
      <c r="G51" s="106" t="n">
        <v>1.44</v>
      </c>
      <c r="H51" s="106" t="n">
        <v>1.86</v>
      </c>
      <c r="I51" s="106" t="n">
        <v>1.2</v>
      </c>
      <c r="J51" s="106" t="n">
        <v>1.18</v>
      </c>
      <c r="K51" s="106" t="n">
        <v>1.39</v>
      </c>
      <c r="L51" s="106" t="n">
        <v>1.79</v>
      </c>
      <c r="M51" s="106" t="n">
        <v>1.16</v>
      </c>
      <c r="N51" s="106" t="n">
        <v>1.357</v>
      </c>
      <c r="O51" s="106" t="n">
        <v>1.06</v>
      </c>
      <c r="P51" s="106" t="n">
        <v>1.81</v>
      </c>
      <c r="Q51" s="106" t="n">
        <v>1.84</v>
      </c>
      <c r="R51" s="106" t="n">
        <v>1.72</v>
      </c>
      <c r="S51" s="106"/>
      <c r="T51" s="106"/>
      <c r="U51" s="106"/>
      <c r="V51" s="106"/>
      <c r="W51" s="106"/>
      <c r="X51" s="106"/>
      <c r="Y51" s="106"/>
      <c r="Z51" s="106"/>
      <c r="AA51" s="106"/>
      <c r="AB51" s="107"/>
    </row>
    <row r="52" customFormat="false" ht="12.75" hidden="false" customHeight="false" outlineLevel="0" collapsed="false">
      <c r="D52" s="105" t="n">
        <v>37179</v>
      </c>
      <c r="E52" s="106" t="n">
        <v>1.9225</v>
      </c>
      <c r="F52" s="106" t="n">
        <v>1.94</v>
      </c>
      <c r="G52" s="106" t="n">
        <v>1.44</v>
      </c>
      <c r="H52" s="106" t="n">
        <v>1.86</v>
      </c>
      <c r="I52" s="106" t="n">
        <v>1.2</v>
      </c>
      <c r="J52" s="106" t="n">
        <v>1.18</v>
      </c>
      <c r="K52" s="106" t="n">
        <v>1.39</v>
      </c>
      <c r="L52" s="106" t="n">
        <v>1.79</v>
      </c>
      <c r="M52" s="106" t="n">
        <v>1.16</v>
      </c>
      <c r="N52" s="106" t="n">
        <v>1.357</v>
      </c>
      <c r="O52" s="106" t="n">
        <v>1.06</v>
      </c>
      <c r="P52" s="106" t="n">
        <v>1.81</v>
      </c>
      <c r="Q52" s="106" t="n">
        <v>1.84</v>
      </c>
      <c r="R52" s="106" t="n">
        <v>1.72</v>
      </c>
      <c r="S52" s="106"/>
      <c r="T52" s="106"/>
      <c r="U52" s="106"/>
      <c r="V52" s="106"/>
      <c r="W52" s="106"/>
      <c r="X52" s="106"/>
      <c r="Y52" s="106"/>
      <c r="Z52" s="106"/>
      <c r="AA52" s="106"/>
      <c r="AB52" s="107"/>
    </row>
    <row r="53" customFormat="false" ht="12.75" hidden="false" customHeight="false" outlineLevel="0" collapsed="false">
      <c r="D53" s="105" t="n">
        <v>37180</v>
      </c>
      <c r="E53" s="106" t="n">
        <v>1.9225</v>
      </c>
      <c r="F53" s="106" t="n">
        <v>1.94</v>
      </c>
      <c r="G53" s="106" t="n">
        <v>1.44</v>
      </c>
      <c r="H53" s="106" t="n">
        <v>1.86</v>
      </c>
      <c r="I53" s="106" t="n">
        <v>1.2</v>
      </c>
      <c r="J53" s="106" t="n">
        <v>1.18</v>
      </c>
      <c r="K53" s="106" t="n">
        <v>1.39</v>
      </c>
      <c r="L53" s="106" t="n">
        <v>1.79</v>
      </c>
      <c r="M53" s="106" t="n">
        <v>1.16</v>
      </c>
      <c r="N53" s="106" t="n">
        <v>1.357</v>
      </c>
      <c r="O53" s="106" t="n">
        <v>1.06</v>
      </c>
      <c r="P53" s="106" t="n">
        <v>1.81</v>
      </c>
      <c r="Q53" s="106" t="n">
        <v>1.84</v>
      </c>
      <c r="R53" s="106" t="n">
        <v>1.72</v>
      </c>
      <c r="S53" s="106"/>
      <c r="T53" s="106"/>
      <c r="U53" s="106"/>
      <c r="V53" s="106"/>
      <c r="W53" s="106"/>
      <c r="X53" s="106"/>
      <c r="Y53" s="106"/>
      <c r="Z53" s="106"/>
      <c r="AA53" s="106"/>
      <c r="AB53" s="107"/>
    </row>
    <row r="54" customFormat="false" ht="12.75" hidden="false" customHeight="false" outlineLevel="0" collapsed="false">
      <c r="D54" s="105" t="n">
        <v>37181</v>
      </c>
      <c r="E54" s="106" t="n">
        <v>1.9225</v>
      </c>
      <c r="F54" s="106" t="n">
        <v>1.94</v>
      </c>
      <c r="G54" s="106" t="n">
        <v>1.44</v>
      </c>
      <c r="H54" s="106" t="n">
        <v>1.86</v>
      </c>
      <c r="I54" s="106" t="n">
        <v>1.2</v>
      </c>
      <c r="J54" s="106" t="n">
        <v>1.18</v>
      </c>
      <c r="K54" s="106" t="n">
        <v>1.39</v>
      </c>
      <c r="L54" s="106" t="n">
        <v>1.79</v>
      </c>
      <c r="M54" s="106" t="n">
        <v>1.16</v>
      </c>
      <c r="N54" s="106" t="n">
        <v>1.357</v>
      </c>
      <c r="O54" s="106" t="n">
        <v>1.06</v>
      </c>
      <c r="P54" s="106" t="n">
        <v>1.81</v>
      </c>
      <c r="Q54" s="106" t="n">
        <v>1.84</v>
      </c>
      <c r="R54" s="106" t="n">
        <v>1.72</v>
      </c>
      <c r="S54" s="106"/>
      <c r="T54" s="106"/>
      <c r="U54" s="106"/>
      <c r="V54" s="106"/>
      <c r="W54" s="106"/>
      <c r="X54" s="106"/>
      <c r="Y54" s="106"/>
      <c r="Z54" s="106"/>
      <c r="AA54" s="106"/>
      <c r="AB54" s="107"/>
    </row>
    <row r="55" customFormat="false" ht="12.75" hidden="false" customHeight="false" outlineLevel="0" collapsed="false">
      <c r="D55" s="105" t="n">
        <v>37182</v>
      </c>
      <c r="E55" s="106" t="n">
        <v>1.9225</v>
      </c>
      <c r="F55" s="106" t="n">
        <v>1.94</v>
      </c>
      <c r="G55" s="106" t="n">
        <v>1.44</v>
      </c>
      <c r="H55" s="106" t="n">
        <v>1.86</v>
      </c>
      <c r="I55" s="106" t="n">
        <v>1.2</v>
      </c>
      <c r="J55" s="106" t="n">
        <v>1.18</v>
      </c>
      <c r="K55" s="106" t="n">
        <v>1.39</v>
      </c>
      <c r="L55" s="106" t="n">
        <v>1.79</v>
      </c>
      <c r="M55" s="106" t="n">
        <v>1.16</v>
      </c>
      <c r="N55" s="106" t="n">
        <v>1.357</v>
      </c>
      <c r="O55" s="106" t="n">
        <v>1.06</v>
      </c>
      <c r="P55" s="106" t="n">
        <v>1.81</v>
      </c>
      <c r="Q55" s="106" t="n">
        <v>1.84</v>
      </c>
      <c r="R55" s="106" t="n">
        <v>1.72</v>
      </c>
      <c r="S55" s="106"/>
      <c r="T55" s="106"/>
      <c r="U55" s="106"/>
      <c r="V55" s="106"/>
      <c r="W55" s="106"/>
      <c r="X55" s="106"/>
      <c r="Y55" s="106"/>
      <c r="Z55" s="106"/>
      <c r="AA55" s="106"/>
      <c r="AB55" s="107"/>
    </row>
    <row r="56" customFormat="false" ht="12.75" hidden="false" customHeight="false" outlineLevel="0" collapsed="false">
      <c r="D56" s="105" t="n">
        <v>37183</v>
      </c>
      <c r="E56" s="106" t="n">
        <v>1.9225</v>
      </c>
      <c r="F56" s="106" t="n">
        <v>1.94</v>
      </c>
      <c r="G56" s="106" t="n">
        <v>1.44</v>
      </c>
      <c r="H56" s="106" t="n">
        <v>1.86</v>
      </c>
      <c r="I56" s="106" t="n">
        <v>1.2</v>
      </c>
      <c r="J56" s="106" t="n">
        <v>1.18</v>
      </c>
      <c r="K56" s="106" t="n">
        <v>1.39</v>
      </c>
      <c r="L56" s="106" t="n">
        <v>1.79</v>
      </c>
      <c r="M56" s="106" t="n">
        <v>1.16</v>
      </c>
      <c r="N56" s="106" t="n">
        <v>1.357</v>
      </c>
      <c r="O56" s="106" t="n">
        <v>1.06</v>
      </c>
      <c r="P56" s="106" t="n">
        <v>1.81</v>
      </c>
      <c r="Q56" s="106" t="n">
        <v>1.84</v>
      </c>
      <c r="R56" s="106" t="n">
        <v>1.72</v>
      </c>
      <c r="S56" s="106"/>
      <c r="T56" s="106"/>
      <c r="U56" s="106"/>
      <c r="V56" s="106"/>
      <c r="W56" s="106"/>
      <c r="X56" s="106"/>
      <c r="Y56" s="106"/>
      <c r="Z56" s="106"/>
      <c r="AA56" s="106"/>
      <c r="AB56" s="107"/>
    </row>
    <row r="57" customFormat="false" ht="12.75" hidden="false" customHeight="false" outlineLevel="0" collapsed="false">
      <c r="D57" s="105" t="n">
        <v>37184</v>
      </c>
      <c r="E57" s="106" t="n">
        <v>1.9225</v>
      </c>
      <c r="F57" s="106" t="n">
        <v>1.94</v>
      </c>
      <c r="G57" s="106" t="n">
        <v>1.44</v>
      </c>
      <c r="H57" s="106" t="n">
        <v>1.86</v>
      </c>
      <c r="I57" s="106" t="n">
        <v>1.2</v>
      </c>
      <c r="J57" s="106" t="n">
        <v>1.18</v>
      </c>
      <c r="K57" s="106" t="n">
        <v>1.39</v>
      </c>
      <c r="L57" s="106" t="n">
        <v>1.79</v>
      </c>
      <c r="M57" s="106" t="n">
        <v>1.16</v>
      </c>
      <c r="N57" s="106" t="n">
        <v>1.357</v>
      </c>
      <c r="O57" s="106" t="n">
        <v>1.06</v>
      </c>
      <c r="P57" s="106" t="n">
        <v>1.81</v>
      </c>
      <c r="Q57" s="106" t="n">
        <v>1.84</v>
      </c>
      <c r="R57" s="106" t="n">
        <v>1.72</v>
      </c>
      <c r="S57" s="106"/>
      <c r="T57" s="106"/>
      <c r="U57" s="106"/>
      <c r="V57" s="106"/>
      <c r="W57" s="106"/>
      <c r="X57" s="106"/>
      <c r="Y57" s="106"/>
      <c r="Z57" s="106"/>
      <c r="AA57" s="106"/>
      <c r="AB57" s="107"/>
    </row>
    <row r="58" customFormat="false" ht="12.75" hidden="false" customHeight="false" outlineLevel="0" collapsed="false">
      <c r="D58" s="105" t="n">
        <v>37185</v>
      </c>
      <c r="E58" s="106" t="n">
        <v>1.9225</v>
      </c>
      <c r="F58" s="106" t="n">
        <v>1.94</v>
      </c>
      <c r="G58" s="106" t="n">
        <v>1.44</v>
      </c>
      <c r="H58" s="106" t="n">
        <v>1.86</v>
      </c>
      <c r="I58" s="106" t="n">
        <v>1.2</v>
      </c>
      <c r="J58" s="106" t="n">
        <v>1.18</v>
      </c>
      <c r="K58" s="106" t="n">
        <v>1.39</v>
      </c>
      <c r="L58" s="106" t="n">
        <v>1.79</v>
      </c>
      <c r="M58" s="106" t="n">
        <v>1.16</v>
      </c>
      <c r="N58" s="106" t="n">
        <v>1.357</v>
      </c>
      <c r="O58" s="106" t="n">
        <v>1.06</v>
      </c>
      <c r="P58" s="106" t="n">
        <v>1.81</v>
      </c>
      <c r="Q58" s="106" t="n">
        <v>1.84</v>
      </c>
      <c r="R58" s="106" t="n">
        <v>1.72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7"/>
    </row>
    <row r="59" customFormat="false" ht="12.75" hidden="false" customHeight="false" outlineLevel="0" collapsed="false">
      <c r="D59" s="105" t="n">
        <v>37186</v>
      </c>
      <c r="E59" s="106" t="n">
        <v>1.9225</v>
      </c>
      <c r="F59" s="106" t="n">
        <v>1.94</v>
      </c>
      <c r="G59" s="106" t="n">
        <v>1.44</v>
      </c>
      <c r="H59" s="106" t="n">
        <v>1.86</v>
      </c>
      <c r="I59" s="106" t="n">
        <v>1.2</v>
      </c>
      <c r="J59" s="106" t="n">
        <v>1.18</v>
      </c>
      <c r="K59" s="106" t="n">
        <v>1.39</v>
      </c>
      <c r="L59" s="106" t="n">
        <v>1.79</v>
      </c>
      <c r="M59" s="106" t="n">
        <v>1.16</v>
      </c>
      <c r="N59" s="106" t="n">
        <v>1.357</v>
      </c>
      <c r="O59" s="106" t="n">
        <v>1.06</v>
      </c>
      <c r="P59" s="106" t="n">
        <v>1.81</v>
      </c>
      <c r="Q59" s="106" t="n">
        <v>1.84</v>
      </c>
      <c r="R59" s="106" t="n">
        <v>1.72</v>
      </c>
      <c r="S59" s="106"/>
      <c r="T59" s="106"/>
      <c r="U59" s="106"/>
      <c r="V59" s="106"/>
      <c r="W59" s="106"/>
      <c r="X59" s="106"/>
      <c r="Y59" s="106"/>
      <c r="Z59" s="106"/>
      <c r="AA59" s="106"/>
      <c r="AB59" s="107"/>
    </row>
    <row r="60" customFormat="false" ht="12.75" hidden="false" customHeight="false" outlineLevel="0" collapsed="false">
      <c r="D60" s="105" t="n">
        <v>37187</v>
      </c>
      <c r="E60" s="106" t="n">
        <v>1.9225</v>
      </c>
      <c r="F60" s="106" t="n">
        <v>1.94</v>
      </c>
      <c r="G60" s="106" t="n">
        <v>1.44</v>
      </c>
      <c r="H60" s="106" t="n">
        <v>1.86</v>
      </c>
      <c r="I60" s="106" t="n">
        <v>1.2</v>
      </c>
      <c r="J60" s="106" t="n">
        <v>1.18</v>
      </c>
      <c r="K60" s="106" t="n">
        <v>1.39</v>
      </c>
      <c r="L60" s="106" t="n">
        <v>1.79</v>
      </c>
      <c r="M60" s="106" t="n">
        <v>1.16</v>
      </c>
      <c r="N60" s="106" t="n">
        <v>1.357</v>
      </c>
      <c r="O60" s="106" t="n">
        <v>1.06</v>
      </c>
      <c r="P60" s="106" t="n">
        <v>1.81</v>
      </c>
      <c r="Q60" s="106" t="n">
        <v>1.84</v>
      </c>
      <c r="R60" s="106" t="n">
        <v>1.72</v>
      </c>
      <c r="S60" s="106"/>
      <c r="T60" s="106"/>
      <c r="U60" s="106"/>
      <c r="V60" s="106"/>
      <c r="W60" s="106"/>
      <c r="X60" s="106"/>
      <c r="Y60" s="106"/>
      <c r="Z60" s="106"/>
      <c r="AA60" s="106"/>
      <c r="AB60" s="107"/>
    </row>
    <row r="61" customFormat="false" ht="12.75" hidden="false" customHeight="false" outlineLevel="0" collapsed="false">
      <c r="D61" s="105" t="n">
        <v>37188</v>
      </c>
      <c r="E61" s="106" t="n">
        <v>1.9225</v>
      </c>
      <c r="F61" s="106" t="n">
        <v>1.94</v>
      </c>
      <c r="G61" s="106" t="n">
        <v>1.44</v>
      </c>
      <c r="H61" s="106" t="n">
        <v>1.86</v>
      </c>
      <c r="I61" s="106" t="n">
        <v>1.2</v>
      </c>
      <c r="J61" s="106" t="n">
        <v>1.18</v>
      </c>
      <c r="K61" s="106" t="n">
        <v>1.39</v>
      </c>
      <c r="L61" s="106" t="n">
        <v>1.79</v>
      </c>
      <c r="M61" s="106" t="n">
        <v>1.16</v>
      </c>
      <c r="N61" s="106" t="n">
        <v>1.357</v>
      </c>
      <c r="O61" s="106" t="n">
        <v>1.06</v>
      </c>
      <c r="P61" s="106" t="n">
        <v>1.81</v>
      </c>
      <c r="Q61" s="106" t="n">
        <v>1.84</v>
      </c>
      <c r="R61" s="106" t="n">
        <v>1.72</v>
      </c>
      <c r="S61" s="106"/>
      <c r="T61" s="106"/>
      <c r="U61" s="106"/>
      <c r="V61" s="106"/>
      <c r="W61" s="106"/>
      <c r="X61" s="106"/>
      <c r="Y61" s="106"/>
      <c r="Z61" s="106"/>
      <c r="AA61" s="106"/>
      <c r="AB61" s="107"/>
    </row>
    <row r="62" customFormat="false" ht="12.75" hidden="false" customHeight="false" outlineLevel="0" collapsed="false">
      <c r="D62" s="105" t="n">
        <v>37189</v>
      </c>
      <c r="E62" s="106" t="n">
        <v>1.9225</v>
      </c>
      <c r="F62" s="106" t="n">
        <v>1.94</v>
      </c>
      <c r="G62" s="106" t="n">
        <v>1.44</v>
      </c>
      <c r="H62" s="106" t="n">
        <v>1.86</v>
      </c>
      <c r="I62" s="106" t="n">
        <v>1.2</v>
      </c>
      <c r="J62" s="106" t="n">
        <v>1.18</v>
      </c>
      <c r="K62" s="106" t="n">
        <v>1.39</v>
      </c>
      <c r="L62" s="106" t="n">
        <v>1.79</v>
      </c>
      <c r="M62" s="106" t="n">
        <v>1.16</v>
      </c>
      <c r="N62" s="106" t="n">
        <v>1.357</v>
      </c>
      <c r="O62" s="106" t="n">
        <v>1.06</v>
      </c>
      <c r="P62" s="106" t="n">
        <v>1.81</v>
      </c>
      <c r="Q62" s="106" t="n">
        <v>1.84</v>
      </c>
      <c r="R62" s="106" t="n">
        <v>1.72</v>
      </c>
      <c r="S62" s="106"/>
      <c r="T62" s="106"/>
      <c r="U62" s="106"/>
      <c r="V62" s="106"/>
      <c r="W62" s="106"/>
      <c r="X62" s="106"/>
      <c r="Y62" s="106"/>
      <c r="Z62" s="106"/>
      <c r="AA62" s="106"/>
      <c r="AB62" s="107"/>
    </row>
    <row r="63" customFormat="false" ht="12.75" hidden="false" customHeight="false" outlineLevel="0" collapsed="false">
      <c r="D63" s="105" t="n">
        <v>37190</v>
      </c>
      <c r="E63" s="106" t="n">
        <v>1.9225</v>
      </c>
      <c r="F63" s="106" t="n">
        <v>1.94</v>
      </c>
      <c r="G63" s="106" t="n">
        <v>1.44</v>
      </c>
      <c r="H63" s="106" t="n">
        <v>1.86</v>
      </c>
      <c r="I63" s="106" t="n">
        <v>1.2</v>
      </c>
      <c r="J63" s="106" t="n">
        <v>1.18</v>
      </c>
      <c r="K63" s="106" t="n">
        <v>1.39</v>
      </c>
      <c r="L63" s="106" t="n">
        <v>1.79</v>
      </c>
      <c r="M63" s="106" t="n">
        <v>1.16</v>
      </c>
      <c r="N63" s="106" t="n">
        <v>1.357</v>
      </c>
      <c r="O63" s="106" t="n">
        <v>1.06</v>
      </c>
      <c r="P63" s="106" t="n">
        <v>1.81</v>
      </c>
      <c r="Q63" s="106" t="n">
        <v>1.84</v>
      </c>
      <c r="R63" s="106" t="n">
        <v>1.72</v>
      </c>
      <c r="S63" s="106"/>
      <c r="T63" s="106"/>
      <c r="U63" s="106"/>
      <c r="V63" s="106"/>
      <c r="W63" s="106"/>
      <c r="X63" s="106"/>
      <c r="Y63" s="106"/>
      <c r="Z63" s="106"/>
      <c r="AA63" s="106"/>
      <c r="AB63" s="107"/>
    </row>
    <row r="64" customFormat="false" ht="12.75" hidden="false" customHeight="false" outlineLevel="0" collapsed="false">
      <c r="D64" s="105" t="n">
        <v>37191</v>
      </c>
      <c r="E64" s="106" t="n">
        <v>1.9225</v>
      </c>
      <c r="F64" s="106" t="n">
        <v>1.94</v>
      </c>
      <c r="G64" s="106" t="n">
        <v>1.44</v>
      </c>
      <c r="H64" s="106" t="n">
        <v>1.86</v>
      </c>
      <c r="I64" s="106" t="n">
        <v>1.2</v>
      </c>
      <c r="J64" s="106" t="n">
        <v>1.18</v>
      </c>
      <c r="K64" s="106" t="n">
        <v>1.39</v>
      </c>
      <c r="L64" s="106" t="n">
        <v>1.79</v>
      </c>
      <c r="M64" s="106" t="n">
        <v>1.16</v>
      </c>
      <c r="N64" s="106" t="n">
        <v>1.357</v>
      </c>
      <c r="O64" s="106" t="n">
        <v>1.06</v>
      </c>
      <c r="P64" s="106" t="n">
        <v>1.81</v>
      </c>
      <c r="Q64" s="106" t="n">
        <v>1.84</v>
      </c>
      <c r="R64" s="106" t="n">
        <v>1.72</v>
      </c>
      <c r="S64" s="106"/>
      <c r="T64" s="106"/>
      <c r="U64" s="106"/>
      <c r="V64" s="106"/>
      <c r="W64" s="106"/>
      <c r="X64" s="106"/>
      <c r="Y64" s="106"/>
      <c r="Z64" s="106"/>
      <c r="AA64" s="106"/>
      <c r="AB64" s="107"/>
    </row>
    <row r="65" customFormat="false" ht="12.75" hidden="false" customHeight="false" outlineLevel="0" collapsed="false">
      <c r="D65" s="105" t="n">
        <v>37192</v>
      </c>
      <c r="E65" s="106" t="n">
        <v>1.9225</v>
      </c>
      <c r="F65" s="106" t="n">
        <v>1.94</v>
      </c>
      <c r="G65" s="106" t="n">
        <v>1.44</v>
      </c>
      <c r="H65" s="106" t="n">
        <v>1.86</v>
      </c>
      <c r="I65" s="106" t="n">
        <v>1.2</v>
      </c>
      <c r="J65" s="106" t="n">
        <v>1.18</v>
      </c>
      <c r="K65" s="106" t="n">
        <v>1.39</v>
      </c>
      <c r="L65" s="106" t="n">
        <v>1.79</v>
      </c>
      <c r="M65" s="106" t="n">
        <v>1.16</v>
      </c>
      <c r="N65" s="106" t="n">
        <v>1.357</v>
      </c>
      <c r="O65" s="106" t="n">
        <v>1.06</v>
      </c>
      <c r="P65" s="106" t="n">
        <v>1.81</v>
      </c>
      <c r="Q65" s="106" t="n">
        <v>1.84</v>
      </c>
      <c r="R65" s="106" t="n">
        <v>1.72</v>
      </c>
      <c r="S65" s="106"/>
      <c r="T65" s="106"/>
      <c r="U65" s="106"/>
      <c r="V65" s="106"/>
      <c r="W65" s="106"/>
      <c r="X65" s="106"/>
      <c r="Y65" s="106"/>
      <c r="Z65" s="106"/>
      <c r="AA65" s="106"/>
      <c r="AB65" s="107"/>
    </row>
    <row r="66" customFormat="false" ht="12.75" hidden="false" customHeight="false" outlineLevel="0" collapsed="false">
      <c r="D66" s="105" t="n">
        <v>37193</v>
      </c>
      <c r="E66" s="106" t="n">
        <v>1.9225</v>
      </c>
      <c r="F66" s="106" t="n">
        <v>1.94</v>
      </c>
      <c r="G66" s="106" t="n">
        <v>1.44</v>
      </c>
      <c r="H66" s="106" t="n">
        <v>1.86</v>
      </c>
      <c r="I66" s="106" t="n">
        <v>1.2</v>
      </c>
      <c r="J66" s="106" t="n">
        <v>1.18</v>
      </c>
      <c r="K66" s="106" t="n">
        <v>1.39</v>
      </c>
      <c r="L66" s="106" t="n">
        <v>1.79</v>
      </c>
      <c r="M66" s="106" t="n">
        <v>1.16</v>
      </c>
      <c r="N66" s="106" t="n">
        <v>1.357</v>
      </c>
      <c r="O66" s="106" t="n">
        <v>1.06</v>
      </c>
      <c r="P66" s="106" t="n">
        <v>1.81</v>
      </c>
      <c r="Q66" s="106" t="n">
        <v>1.84</v>
      </c>
      <c r="R66" s="106" t="n">
        <v>1.72</v>
      </c>
      <c r="S66" s="106"/>
      <c r="T66" s="106"/>
      <c r="U66" s="106"/>
      <c r="V66" s="106"/>
      <c r="W66" s="106"/>
      <c r="X66" s="106"/>
      <c r="Y66" s="106"/>
      <c r="Z66" s="106"/>
      <c r="AA66" s="106"/>
      <c r="AB66" s="107"/>
    </row>
    <row r="67" customFormat="false" ht="12.75" hidden="false" customHeight="false" outlineLevel="0" collapsed="false">
      <c r="D67" s="105" t="n">
        <v>37194</v>
      </c>
      <c r="E67" s="106" t="n">
        <v>1.9225</v>
      </c>
      <c r="F67" s="106" t="n">
        <v>1.94</v>
      </c>
      <c r="G67" s="106" t="n">
        <v>1.44</v>
      </c>
      <c r="H67" s="106" t="n">
        <v>1.86</v>
      </c>
      <c r="I67" s="106" t="n">
        <v>1.2</v>
      </c>
      <c r="J67" s="106" t="n">
        <v>1.18</v>
      </c>
      <c r="K67" s="106" t="n">
        <v>1.39</v>
      </c>
      <c r="L67" s="106" t="n">
        <v>1.79</v>
      </c>
      <c r="M67" s="106" t="n">
        <v>1.16</v>
      </c>
      <c r="N67" s="106" t="n">
        <v>1.357</v>
      </c>
      <c r="O67" s="106" t="n">
        <v>1.06</v>
      </c>
      <c r="P67" s="106" t="n">
        <v>1.81</v>
      </c>
      <c r="Q67" s="106" t="n">
        <v>1.84</v>
      </c>
      <c r="R67" s="106" t="n">
        <v>1.72</v>
      </c>
      <c r="S67" s="106"/>
      <c r="T67" s="106"/>
      <c r="U67" s="106"/>
      <c r="V67" s="106"/>
      <c r="W67" s="106"/>
      <c r="X67" s="106"/>
      <c r="Y67" s="106"/>
      <c r="Z67" s="106"/>
      <c r="AA67" s="106"/>
      <c r="AB67" s="107"/>
    </row>
    <row r="68" customFormat="false" ht="12.75" hidden="false" customHeight="false" outlineLevel="0" collapsed="false">
      <c r="D68" s="105" t="n">
        <v>37195</v>
      </c>
      <c r="E68" s="106" t="n">
        <v>1.9225</v>
      </c>
      <c r="F68" s="106" t="n">
        <v>1.94</v>
      </c>
      <c r="G68" s="106" t="n">
        <v>1.44</v>
      </c>
      <c r="H68" s="106" t="n">
        <v>1.86</v>
      </c>
      <c r="I68" s="106" t="n">
        <v>1.2</v>
      </c>
      <c r="J68" s="106" t="n">
        <v>1.18</v>
      </c>
      <c r="K68" s="106" t="n">
        <v>1.39</v>
      </c>
      <c r="L68" s="106" t="n">
        <v>1.79</v>
      </c>
      <c r="M68" s="106" t="n">
        <v>1.16</v>
      </c>
      <c r="N68" s="106" t="n">
        <v>1.357</v>
      </c>
      <c r="O68" s="106" t="n">
        <v>1.06</v>
      </c>
      <c r="P68" s="106" t="n">
        <v>1.81</v>
      </c>
      <c r="Q68" s="106" t="n">
        <v>1.84</v>
      </c>
      <c r="R68" s="106" t="n">
        <v>1.72</v>
      </c>
      <c r="S68" s="106"/>
      <c r="T68" s="106"/>
      <c r="U68" s="106"/>
      <c r="V68" s="106"/>
      <c r="W68" s="106"/>
      <c r="X68" s="106"/>
      <c r="Y68" s="106"/>
      <c r="Z68" s="106"/>
      <c r="AA68" s="106"/>
      <c r="AB68" s="107"/>
    </row>
    <row r="69" customFormat="false" ht="12.75" hidden="false" customHeight="false" outlineLevel="0" collapsed="false"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7"/>
    </row>
    <row r="70" customFormat="false" ht="12.75" hidden="false" customHeight="false" outlineLevel="0" collapsed="false"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7"/>
    </row>
    <row r="71" customFormat="false" ht="12.75" hidden="false" customHeight="false" outlineLevel="0" collapsed="false">
      <c r="D71" s="105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7"/>
    </row>
    <row r="72" customFormat="false" ht="12.75" hidden="false" customHeight="false" outlineLevel="0" collapsed="false">
      <c r="D72" s="105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7"/>
    </row>
    <row r="73" customFormat="false" ht="12.75" hidden="false" customHeight="false" outlineLevel="0" collapsed="false">
      <c r="D73" s="105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7"/>
    </row>
    <row r="74" customFormat="false" ht="12.75" hidden="false" customHeight="false" outlineLevel="0" collapsed="false">
      <c r="D74" s="105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7"/>
    </row>
    <row r="75" customFormat="false" ht="12.75" hidden="false" customHeight="false" outlineLevel="0" collapsed="false">
      <c r="D75" s="105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7"/>
    </row>
    <row r="76" customFormat="false" ht="12.75" hidden="false" customHeight="false" outlineLevel="0" collapsed="false">
      <c r="D76" s="105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7"/>
    </row>
    <row r="77" customFormat="false" ht="12.75" hidden="false" customHeight="false" outlineLevel="0" collapsed="false">
      <c r="D77" s="105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7"/>
    </row>
    <row r="78" customFormat="false" ht="12.75" hidden="false" customHeight="false" outlineLevel="0" collapsed="false"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7"/>
    </row>
    <row r="79" customFormat="false" ht="12.75" hidden="false" customHeight="false" outlineLevel="0" collapsed="false"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7"/>
    </row>
    <row r="80" customFormat="false" ht="12.75" hidden="false" customHeight="false" outlineLevel="0" collapsed="false"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7"/>
    </row>
    <row r="81" customFormat="false" ht="12.75" hidden="false" customHeight="false" outlineLevel="0" collapsed="false">
      <c r="D81" s="105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7"/>
    </row>
    <row r="82" customFormat="false" ht="12.75" hidden="false" customHeight="false" outlineLevel="0" collapsed="false">
      <c r="D82" s="105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7"/>
    </row>
    <row r="83" customFormat="false" ht="12.75" hidden="false" customHeight="false" outlineLevel="0" collapsed="false">
      <c r="D83" s="105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7"/>
    </row>
    <row r="84" customFormat="false" ht="12.75" hidden="false" customHeight="false" outlineLevel="0" collapsed="false">
      <c r="D84" s="105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7"/>
    </row>
    <row r="85" customFormat="false" ht="12.75" hidden="false" customHeight="false" outlineLevel="0" collapsed="false">
      <c r="D85" s="105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7"/>
    </row>
    <row r="86" customFormat="false" ht="12.75" hidden="false" customHeight="false" outlineLevel="0" collapsed="false">
      <c r="D86" s="105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7"/>
    </row>
    <row r="87" customFormat="false" ht="12.75" hidden="false" customHeight="false" outlineLevel="0" collapsed="false">
      <c r="D87" s="105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7"/>
    </row>
    <row r="88" customFormat="false" ht="12.75" hidden="false" customHeight="false" outlineLevel="0" collapsed="false">
      <c r="D88" s="105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7"/>
    </row>
    <row r="89" customFormat="false" ht="12.75" hidden="false" customHeight="false" outlineLevel="0" collapsed="false"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7"/>
    </row>
    <row r="90" customFormat="false" ht="12.75" hidden="false" customHeight="false" outlineLevel="0" collapsed="false">
      <c r="D90" s="105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7"/>
    </row>
    <row r="91" customFormat="false" ht="12.75" hidden="false" customHeight="false" outlineLevel="0" collapsed="false">
      <c r="D91" s="105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7"/>
    </row>
    <row r="92" customFormat="false" ht="12.75" hidden="false" customHeight="false" outlineLevel="0" collapsed="false">
      <c r="D92" s="105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7"/>
    </row>
    <row r="93" customFormat="false" ht="12.75" hidden="false" customHeight="false" outlineLevel="0" collapsed="false">
      <c r="D93" s="10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7"/>
    </row>
    <row r="94" customFormat="false" ht="12.75" hidden="false" customHeight="false" outlineLevel="0" collapsed="false"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7"/>
    </row>
    <row r="95" customFormat="false" ht="12.75" hidden="false" customHeight="false" outlineLevel="0" collapsed="false">
      <c r="D95" s="105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7"/>
    </row>
    <row r="96" customFormat="false" ht="12.75" hidden="false" customHeight="false" outlineLevel="0" collapsed="false">
      <c r="D96" s="105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7"/>
    </row>
    <row r="97" customFormat="false" ht="12.75" hidden="false" customHeight="false" outlineLevel="0" collapsed="false">
      <c r="D97" s="105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7"/>
    </row>
    <row r="98" customFormat="false" ht="12.75" hidden="false" customHeight="false" outlineLevel="0" collapsed="false">
      <c r="D98" s="105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7"/>
    </row>
    <row r="99" customFormat="false" ht="12.75" hidden="false" customHeight="false" outlineLevel="0" collapsed="false">
      <c r="D99" s="105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7"/>
    </row>
    <row r="100" customFormat="false" ht="12.75" hidden="false" customHeight="false" outlineLevel="0" collapsed="false">
      <c r="D100" s="105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7"/>
    </row>
    <row r="101" customFormat="false" ht="12.75" hidden="false" customHeight="false" outlineLevel="0" collapsed="false">
      <c r="D101" s="105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7"/>
    </row>
    <row r="102" customFormat="false" ht="12.75" hidden="false" customHeight="false" outlineLevel="0" collapsed="false">
      <c r="D102" s="105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7"/>
    </row>
    <row r="103" customFormat="false" ht="12.75" hidden="false" customHeight="false" outlineLevel="0" collapsed="false">
      <c r="D103" s="105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7"/>
    </row>
    <row r="104" customFormat="false" ht="12.75" hidden="false" customHeight="false" outlineLevel="0" collapsed="false">
      <c r="D104" s="105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7"/>
    </row>
    <row r="105" customFormat="false" ht="12.75" hidden="false" customHeight="false" outlineLevel="0" collapsed="false">
      <c r="D105" s="105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7"/>
    </row>
    <row r="106" customFormat="false" ht="12.75" hidden="false" customHeight="false" outlineLevel="0" collapsed="false">
      <c r="D106" s="105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7"/>
    </row>
    <row r="107" customFormat="false" ht="12.75" hidden="false" customHeight="false" outlineLevel="0" collapsed="false">
      <c r="D107" s="105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7"/>
    </row>
    <row r="108" customFormat="false" ht="12.75" hidden="false" customHeight="false" outlineLevel="0" collapsed="false">
      <c r="D108" s="105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7"/>
    </row>
    <row r="109" customFormat="false" ht="12.75" hidden="false" customHeight="false" outlineLevel="0" collapsed="false">
      <c r="D109" s="105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7"/>
    </row>
    <row r="110" customFormat="false" ht="12.75" hidden="false" customHeight="false" outlineLevel="0" collapsed="false">
      <c r="D110" s="105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7"/>
    </row>
    <row r="111" customFormat="false" ht="12.75" hidden="false" customHeight="false" outlineLevel="0" collapsed="false">
      <c r="D111" s="105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7"/>
    </row>
    <row r="112" customFormat="false" ht="12.75" hidden="false" customHeight="false" outlineLevel="0" collapsed="false">
      <c r="D112" s="105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7"/>
    </row>
    <row r="113" customFormat="false" ht="12.75" hidden="false" customHeight="false" outlineLevel="0" collapsed="false">
      <c r="D113" s="105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7"/>
    </row>
    <row r="114" customFormat="false" ht="12.75" hidden="false" customHeight="false" outlineLevel="0" collapsed="false">
      <c r="D114" s="105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7"/>
    </row>
    <row r="115" customFormat="false" ht="12.75" hidden="false" customHeight="false" outlineLevel="0" collapsed="false">
      <c r="D115" s="105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7"/>
    </row>
    <row r="116" customFormat="false" ht="12.75" hidden="false" customHeight="false" outlineLevel="0" collapsed="false">
      <c r="D116" s="105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7"/>
    </row>
    <row r="117" customFormat="false" ht="12.75" hidden="false" customHeight="false" outlineLevel="0" collapsed="false">
      <c r="D117" s="105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7"/>
    </row>
    <row r="118" customFormat="false" ht="12.75" hidden="false" customHeight="false" outlineLevel="0" collapsed="false">
      <c r="D118" s="105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7"/>
    </row>
    <row r="119" customFormat="false" ht="12.75" hidden="false" customHeight="false" outlineLevel="0" collapsed="false">
      <c r="D119" s="105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7"/>
    </row>
    <row r="120" customFormat="false" ht="12.75" hidden="false" customHeight="false" outlineLevel="0" collapsed="false">
      <c r="D120" s="105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7"/>
    </row>
    <row r="121" customFormat="false" ht="12.75" hidden="false" customHeight="false" outlineLevel="0" collapsed="false">
      <c r="D121" s="105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7"/>
    </row>
    <row r="122" customFormat="false" ht="12.75" hidden="false" customHeight="false" outlineLevel="0" collapsed="false">
      <c r="D122" s="105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7"/>
    </row>
    <row r="123" customFormat="false" ht="12.75" hidden="false" customHeight="false" outlineLevel="0" collapsed="false">
      <c r="D123" s="105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7"/>
    </row>
    <row r="124" customFormat="false" ht="12.75" hidden="false" customHeight="false" outlineLevel="0" collapsed="false">
      <c r="D124" s="105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7"/>
    </row>
    <row r="125" customFormat="false" ht="12.75" hidden="false" customHeight="false" outlineLevel="0" collapsed="false">
      <c r="D125" s="105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7"/>
    </row>
    <row r="126" customFormat="false" ht="12.75" hidden="false" customHeight="false" outlineLevel="0" collapsed="false">
      <c r="D126" s="105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7"/>
    </row>
    <row r="127" customFormat="false" ht="12.75" hidden="false" customHeight="false" outlineLevel="0" collapsed="false">
      <c r="D127" s="105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7"/>
    </row>
    <row r="128" customFormat="false" ht="12.75" hidden="false" customHeight="false" outlineLevel="0" collapsed="false">
      <c r="D128" s="105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7"/>
    </row>
    <row r="129" customFormat="false" ht="12.75" hidden="false" customHeight="false" outlineLevel="0" collapsed="false">
      <c r="D129" s="105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7"/>
    </row>
    <row r="130" customFormat="false" ht="12.75" hidden="false" customHeight="false" outlineLevel="0" collapsed="false">
      <c r="D130" s="105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7"/>
    </row>
    <row r="131" customFormat="false" ht="12.75" hidden="false" customHeight="false" outlineLevel="0" collapsed="false">
      <c r="D131" s="105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7"/>
    </row>
    <row r="132" customFormat="false" ht="12.75" hidden="false" customHeight="false" outlineLevel="0" collapsed="false">
      <c r="D132" s="105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7"/>
    </row>
    <row r="133" customFormat="false" ht="12.75" hidden="false" customHeight="false" outlineLevel="0" collapsed="false">
      <c r="D133" s="105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7"/>
    </row>
    <row r="134" customFormat="false" ht="12.75" hidden="false" customHeight="false" outlineLevel="0" collapsed="false">
      <c r="D134" s="105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7"/>
    </row>
    <row r="135" customFormat="false" ht="12.75" hidden="false" customHeight="false" outlineLevel="0" collapsed="false">
      <c r="D135" s="105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7"/>
    </row>
    <row r="136" customFormat="false" ht="12.75" hidden="false" customHeight="false" outlineLevel="0" collapsed="false">
      <c r="D136" s="105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7"/>
    </row>
    <row r="137" customFormat="false" ht="12.75" hidden="false" customHeight="false" outlineLevel="0" collapsed="false">
      <c r="D137" s="105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7"/>
    </row>
    <row r="138" customFormat="false" ht="12.75" hidden="false" customHeight="false" outlineLevel="0" collapsed="false">
      <c r="D138" s="105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7"/>
    </row>
    <row r="139" customFormat="false" ht="12.75" hidden="false" customHeight="false" outlineLevel="0" collapsed="false">
      <c r="D139" s="105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7"/>
    </row>
    <row r="140" customFormat="false" ht="12.75" hidden="false" customHeight="false" outlineLevel="0" collapsed="false">
      <c r="D140" s="105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7"/>
    </row>
    <row r="141" customFormat="false" ht="12.75" hidden="false" customHeight="false" outlineLevel="0" collapsed="false">
      <c r="D141" s="105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7"/>
    </row>
    <row r="142" customFormat="false" ht="12.75" hidden="false" customHeight="false" outlineLevel="0" collapsed="false">
      <c r="D142" s="105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7"/>
    </row>
    <row r="143" customFormat="false" ht="12.75" hidden="false" customHeight="false" outlineLevel="0" collapsed="false">
      <c r="D143" s="105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7"/>
    </row>
    <row r="144" customFormat="false" ht="12.75" hidden="false" customHeight="false" outlineLevel="0" collapsed="false">
      <c r="D144" s="105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7"/>
    </row>
    <row r="145" customFormat="false" ht="12.75" hidden="false" customHeight="false" outlineLevel="0" collapsed="false">
      <c r="D145" s="105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7"/>
    </row>
    <row r="146" customFormat="false" ht="12.75" hidden="false" customHeight="false" outlineLevel="0" collapsed="false">
      <c r="D146" s="105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7"/>
    </row>
    <row r="147" customFormat="false" ht="12.75" hidden="false" customHeight="false" outlineLevel="0" collapsed="false">
      <c r="D147" s="105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7"/>
    </row>
    <row r="148" customFormat="false" ht="12.75" hidden="false" customHeight="false" outlineLevel="0" collapsed="false">
      <c r="D148" s="105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7"/>
    </row>
    <row r="149" customFormat="false" ht="12.75" hidden="false" customHeight="false" outlineLevel="0" collapsed="false">
      <c r="D149" s="105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7"/>
    </row>
    <row r="150" customFormat="false" ht="12.75" hidden="false" customHeight="false" outlineLevel="0" collapsed="false">
      <c r="D150" s="105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7"/>
    </row>
    <row r="151" customFormat="false" ht="12.75" hidden="false" customHeight="false" outlineLevel="0" collapsed="false">
      <c r="D151" s="105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7"/>
    </row>
    <row r="152" customFormat="false" ht="12.75" hidden="false" customHeight="false" outlineLevel="0" collapsed="false">
      <c r="D152" s="105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7"/>
    </row>
    <row r="153" customFormat="false" ht="12.75" hidden="false" customHeight="false" outlineLevel="0" collapsed="false"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7"/>
    </row>
    <row r="154" customFormat="false" ht="12.75" hidden="false" customHeight="false" outlineLevel="0" collapsed="false">
      <c r="D154" s="105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7"/>
    </row>
    <row r="155" customFormat="false" ht="12.75" hidden="false" customHeight="false" outlineLevel="0" collapsed="false">
      <c r="D155" s="105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7"/>
    </row>
    <row r="156" customFormat="false" ht="12.75" hidden="false" customHeight="false" outlineLevel="0" collapsed="false">
      <c r="D156" s="105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7"/>
    </row>
    <row r="157" customFormat="false" ht="12.75" hidden="false" customHeight="false" outlineLevel="0" collapsed="false">
      <c r="D157" s="105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7"/>
    </row>
    <row r="158" customFormat="false" ht="12.75" hidden="false" customHeight="false" outlineLevel="0" collapsed="false">
      <c r="D158" s="105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7"/>
    </row>
    <row r="159" customFormat="false" ht="12.75" hidden="false" customHeight="false" outlineLevel="0" collapsed="false">
      <c r="D159" s="105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7"/>
    </row>
    <row r="160" customFormat="false" ht="12.75" hidden="false" customHeight="false" outlineLevel="0" collapsed="false">
      <c r="D160" s="105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7"/>
    </row>
    <row r="161" customFormat="false" ht="12.75" hidden="false" customHeight="false" outlineLevel="0" collapsed="false">
      <c r="D161" s="105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7"/>
    </row>
    <row r="162" customFormat="false" ht="12.75" hidden="false" customHeight="false" outlineLevel="0" collapsed="false">
      <c r="D162" s="105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7"/>
    </row>
    <row r="163" customFormat="false" ht="12.75" hidden="false" customHeight="false" outlineLevel="0" collapsed="false">
      <c r="D163" s="105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7"/>
    </row>
    <row r="164" customFormat="false" ht="12.75" hidden="false" customHeight="false" outlineLevel="0" collapsed="false">
      <c r="D164" s="105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7"/>
    </row>
    <row r="165" customFormat="false" ht="12.75" hidden="false" customHeight="false" outlineLevel="0" collapsed="false">
      <c r="D165" s="105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7"/>
    </row>
    <row r="166" customFormat="false" ht="12.75" hidden="false" customHeight="false" outlineLevel="0" collapsed="false">
      <c r="D166" s="105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7"/>
    </row>
    <row r="167" customFormat="false" ht="12.75" hidden="false" customHeight="false" outlineLevel="0" collapsed="false">
      <c r="D167" s="105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7"/>
    </row>
    <row r="168" customFormat="false" ht="12.75" hidden="false" customHeight="false" outlineLevel="0" collapsed="false">
      <c r="D168" s="105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7"/>
    </row>
    <row r="169" customFormat="false" ht="12.75" hidden="false" customHeight="false" outlineLevel="0" collapsed="false">
      <c r="D169" s="105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7"/>
    </row>
    <row r="170" customFormat="false" ht="12.75" hidden="false" customHeight="false" outlineLevel="0" collapsed="false">
      <c r="D170" s="105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7"/>
    </row>
    <row r="171" customFormat="false" ht="12.75" hidden="false" customHeight="false" outlineLevel="0" collapsed="false">
      <c r="D171" s="105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7"/>
    </row>
    <row r="172" customFormat="false" ht="12.75" hidden="false" customHeight="false" outlineLevel="0" collapsed="false">
      <c r="D172" s="105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7"/>
    </row>
    <row r="173" customFormat="false" ht="12.75" hidden="false" customHeight="false" outlineLevel="0" collapsed="false">
      <c r="D173" s="105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7"/>
    </row>
    <row r="174" customFormat="false" ht="12.75" hidden="false" customHeight="false" outlineLevel="0" collapsed="false">
      <c r="D174" s="105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7"/>
    </row>
    <row r="175" customFormat="false" ht="12.75" hidden="false" customHeight="false" outlineLevel="0" collapsed="false">
      <c r="D175" s="105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7"/>
    </row>
    <row r="176" customFormat="false" ht="12.75" hidden="false" customHeight="false" outlineLevel="0" collapsed="false">
      <c r="D176" s="105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7"/>
    </row>
    <row r="177" customFormat="false" ht="12.75" hidden="false" customHeight="false" outlineLevel="0" collapsed="false">
      <c r="D177" s="105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7"/>
    </row>
    <row r="178" customFormat="false" ht="12.75" hidden="false" customHeight="false" outlineLevel="0" collapsed="false">
      <c r="D178" s="105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7"/>
    </row>
    <row r="179" customFormat="false" ht="12.75" hidden="false" customHeight="false" outlineLevel="0" collapsed="false">
      <c r="D179" s="105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7"/>
    </row>
    <row r="180" customFormat="false" ht="12.75" hidden="false" customHeight="false" outlineLevel="0" collapsed="false">
      <c r="D180" s="105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7"/>
    </row>
    <row r="181" customFormat="false" ht="12.75" hidden="false" customHeight="false" outlineLevel="0" collapsed="false">
      <c r="D181" s="105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7"/>
    </row>
    <row r="182" customFormat="false" ht="12.75" hidden="false" customHeight="false" outlineLevel="0" collapsed="false">
      <c r="D182" s="105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7"/>
    </row>
    <row r="183" customFormat="false" ht="12.75" hidden="false" customHeight="false" outlineLevel="0" collapsed="false">
      <c r="D183" s="105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7"/>
    </row>
    <row r="184" customFormat="false" ht="12.75" hidden="false" customHeight="false" outlineLevel="0" collapsed="false">
      <c r="D184" s="105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7"/>
    </row>
    <row r="185" customFormat="false" ht="12.75" hidden="false" customHeight="false" outlineLevel="0" collapsed="false">
      <c r="D185" s="105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7"/>
    </row>
    <row r="186" customFormat="false" ht="12.75" hidden="false" customHeight="false" outlineLevel="0" collapsed="false">
      <c r="D186" s="105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7"/>
    </row>
    <row r="187" customFormat="false" ht="12.75" hidden="false" customHeight="false" outlineLevel="0" collapsed="false">
      <c r="D187" s="105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7"/>
    </row>
    <row r="188" customFormat="false" ht="12.75" hidden="false" customHeight="false" outlineLevel="0" collapsed="false">
      <c r="D188" s="105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7"/>
    </row>
    <row r="189" customFormat="false" ht="12.75" hidden="false" customHeight="false" outlineLevel="0" collapsed="false">
      <c r="D189" s="105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7"/>
    </row>
    <row r="190" customFormat="false" ht="12.75" hidden="false" customHeight="false" outlineLevel="0" collapsed="false">
      <c r="D190" s="105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7"/>
    </row>
    <row r="191" customFormat="false" ht="12.75" hidden="false" customHeight="false" outlineLevel="0" collapsed="false">
      <c r="D191" s="105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7"/>
    </row>
    <row r="192" customFormat="false" ht="12.75" hidden="false" customHeight="false" outlineLevel="0" collapsed="false">
      <c r="D192" s="105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7"/>
    </row>
    <row r="193" customFormat="false" ht="12.75" hidden="false" customHeight="false" outlineLevel="0" collapsed="false">
      <c r="D193" s="105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7"/>
    </row>
    <row r="194" customFormat="false" ht="12.75" hidden="false" customHeight="false" outlineLevel="0" collapsed="false">
      <c r="D194" s="105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7"/>
    </row>
    <row r="195" customFormat="false" ht="12.75" hidden="false" customHeight="false" outlineLevel="0" collapsed="false">
      <c r="D195" s="105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7"/>
    </row>
    <row r="196" customFormat="false" ht="12.75" hidden="false" customHeight="false" outlineLevel="0" collapsed="false">
      <c r="D196" s="105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7"/>
    </row>
    <row r="197" customFormat="false" ht="12.75" hidden="false" customHeight="false" outlineLevel="0" collapsed="false">
      <c r="D197" s="105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7"/>
    </row>
    <row r="198" customFormat="false" ht="12.75" hidden="false" customHeight="false" outlineLevel="0" collapsed="false">
      <c r="D198" s="105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7"/>
    </row>
    <row r="199" customFormat="false" ht="12.75" hidden="false" customHeight="false" outlineLevel="0" collapsed="false">
      <c r="D199" s="105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7"/>
    </row>
    <row r="200" customFormat="false" ht="12.75" hidden="false" customHeight="false" outlineLevel="0" collapsed="false">
      <c r="D200" s="105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7"/>
    </row>
    <row r="201" customFormat="false" ht="12.75" hidden="false" customHeight="false" outlineLevel="0" collapsed="false">
      <c r="D201" s="105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7"/>
    </row>
    <row r="202" customFormat="false" ht="12.75" hidden="false" customHeight="false" outlineLevel="0" collapsed="false">
      <c r="D202" s="105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7"/>
    </row>
    <row r="203" customFormat="false" ht="12.75" hidden="false" customHeight="false" outlineLevel="0" collapsed="false">
      <c r="D203" s="105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7"/>
    </row>
    <row r="204" customFormat="false" ht="12.75" hidden="false" customHeight="false" outlineLevel="0" collapsed="false">
      <c r="D204" s="105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7"/>
    </row>
    <row r="205" customFormat="false" ht="12.75" hidden="false" customHeight="false" outlineLevel="0" collapsed="false">
      <c r="D205" s="105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7"/>
    </row>
    <row r="206" customFormat="false" ht="12.75" hidden="false" customHeight="false" outlineLevel="0" collapsed="false">
      <c r="D206" s="105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7"/>
    </row>
    <row r="207" customFormat="false" ht="12.75" hidden="false" customHeight="false" outlineLevel="0" collapsed="false">
      <c r="D207" s="105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7"/>
    </row>
    <row r="208" customFormat="false" ht="12.75" hidden="false" customHeight="false" outlineLevel="0" collapsed="false">
      <c r="D208" s="105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7"/>
    </row>
    <row r="209" customFormat="false" ht="12.75" hidden="false" customHeight="false" outlineLevel="0" collapsed="false">
      <c r="D209" s="105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7"/>
    </row>
    <row r="210" customFormat="false" ht="12.75" hidden="false" customHeight="false" outlineLevel="0" collapsed="false">
      <c r="D210" s="105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7"/>
    </row>
    <row r="211" customFormat="false" ht="12.75" hidden="false" customHeight="false" outlineLevel="0" collapsed="false">
      <c r="D211" s="105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7"/>
    </row>
    <row r="212" customFormat="false" ht="12.75" hidden="false" customHeight="false" outlineLevel="0" collapsed="false">
      <c r="D212" s="105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7"/>
    </row>
    <row r="213" customFormat="false" ht="12.75" hidden="false" customHeight="false" outlineLevel="0" collapsed="false">
      <c r="D213" s="105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7"/>
    </row>
    <row r="214" customFormat="false" ht="12.75" hidden="false" customHeight="false" outlineLevel="0" collapsed="false">
      <c r="D214" s="105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7"/>
    </row>
    <row r="215" customFormat="false" ht="12.75" hidden="false" customHeight="false" outlineLevel="0" collapsed="false">
      <c r="D215" s="105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7"/>
    </row>
    <row r="216" customFormat="false" ht="12.75" hidden="false" customHeight="false" outlineLevel="0" collapsed="false">
      <c r="D216" s="105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7"/>
    </row>
    <row r="217" customFormat="false" ht="12.75" hidden="false" customHeight="false" outlineLevel="0" collapsed="false">
      <c r="D217" s="105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7"/>
    </row>
    <row r="218" customFormat="false" ht="12.75" hidden="false" customHeight="false" outlineLevel="0" collapsed="false">
      <c r="D218" s="105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7"/>
    </row>
    <row r="219" customFormat="false" ht="12.75" hidden="false" customHeight="false" outlineLevel="0" collapsed="false">
      <c r="D219" s="105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7"/>
    </row>
    <row r="220" customFormat="false" ht="12.75" hidden="false" customHeight="false" outlineLevel="0" collapsed="false">
      <c r="D220" s="105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7"/>
    </row>
    <row r="221" customFormat="false" ht="12.75" hidden="false" customHeight="false" outlineLevel="0" collapsed="false">
      <c r="D221" s="105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7"/>
    </row>
    <row r="222" customFormat="false" ht="12.75" hidden="false" customHeight="false" outlineLevel="0" collapsed="false">
      <c r="D222" s="105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7"/>
    </row>
    <row r="223" customFormat="false" ht="12.75" hidden="false" customHeight="false" outlineLevel="0" collapsed="false">
      <c r="D223" s="105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7"/>
    </row>
    <row r="224" customFormat="false" ht="12.75" hidden="false" customHeight="false" outlineLevel="0" collapsed="false">
      <c r="D224" s="105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7"/>
    </row>
    <row r="225" customFormat="false" ht="12.75" hidden="false" customHeight="false" outlineLevel="0" collapsed="false">
      <c r="D225" s="105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7"/>
    </row>
    <row r="226" customFormat="false" ht="12.75" hidden="false" customHeight="false" outlineLevel="0" collapsed="false">
      <c r="D226" s="105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7"/>
    </row>
    <row r="227" customFormat="false" ht="12.75" hidden="false" customHeight="false" outlineLevel="0" collapsed="false">
      <c r="D227" s="105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7"/>
    </row>
    <row r="228" customFormat="false" ht="12.75" hidden="false" customHeight="false" outlineLevel="0" collapsed="false">
      <c r="D228" s="105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7"/>
    </row>
    <row r="229" customFormat="false" ht="12.75" hidden="false" customHeight="false" outlineLevel="0" collapsed="false">
      <c r="D229" s="105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7"/>
    </row>
    <row r="230" customFormat="false" ht="12.75" hidden="false" customHeight="false" outlineLevel="0" collapsed="false">
      <c r="D230" s="105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7"/>
    </row>
    <row r="231" customFormat="false" ht="12.75" hidden="false" customHeight="false" outlineLevel="0" collapsed="false">
      <c r="D231" s="105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7"/>
    </row>
    <row r="232" customFormat="false" ht="12.75" hidden="false" customHeight="false" outlineLevel="0" collapsed="false">
      <c r="D232" s="105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7"/>
    </row>
    <row r="233" customFormat="false" ht="12.75" hidden="false" customHeight="false" outlineLevel="0" collapsed="false">
      <c r="D233" s="105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7"/>
    </row>
    <row r="234" customFormat="false" ht="12.75" hidden="false" customHeight="false" outlineLevel="0" collapsed="false">
      <c r="D234" s="105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7"/>
    </row>
    <row r="235" customFormat="false" ht="12.75" hidden="false" customHeight="false" outlineLevel="0" collapsed="false">
      <c r="D235" s="105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7"/>
    </row>
    <row r="236" customFormat="false" ht="12.75" hidden="false" customHeight="false" outlineLevel="0" collapsed="false">
      <c r="D236" s="105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7"/>
    </row>
    <row r="237" customFormat="false" ht="12.75" hidden="false" customHeight="false" outlineLevel="0" collapsed="false">
      <c r="D237" s="105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7"/>
    </row>
    <row r="238" customFormat="false" ht="12.75" hidden="false" customHeight="false" outlineLevel="0" collapsed="false">
      <c r="D238" s="105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7"/>
    </row>
    <row r="239" customFormat="false" ht="12.75" hidden="false" customHeight="false" outlineLevel="0" collapsed="false">
      <c r="D239" s="105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7"/>
    </row>
    <row r="240" customFormat="false" ht="12.75" hidden="false" customHeight="false" outlineLevel="0" collapsed="false">
      <c r="D240" s="105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7"/>
    </row>
    <row r="241" customFormat="false" ht="12.75" hidden="false" customHeight="false" outlineLevel="0" collapsed="false">
      <c r="D241" s="105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7"/>
    </row>
    <row r="242" customFormat="false" ht="12.75" hidden="false" customHeight="false" outlineLevel="0" collapsed="false">
      <c r="D242" s="105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7"/>
    </row>
    <row r="243" customFormat="false" ht="12.75" hidden="false" customHeight="false" outlineLevel="0" collapsed="false">
      <c r="D243" s="105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7"/>
    </row>
    <row r="244" customFormat="false" ht="12.75" hidden="false" customHeight="false" outlineLevel="0" collapsed="false">
      <c r="D244" s="105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7"/>
    </row>
    <row r="245" customFormat="false" ht="12.75" hidden="false" customHeight="false" outlineLevel="0" collapsed="false">
      <c r="D245" s="105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7"/>
    </row>
    <row r="246" customFormat="false" ht="12.75" hidden="false" customHeight="false" outlineLevel="0" collapsed="false">
      <c r="D246" s="105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7"/>
    </row>
    <row r="247" customFormat="false" ht="12.75" hidden="false" customHeight="false" outlineLevel="0" collapsed="false">
      <c r="D247" s="105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7"/>
    </row>
    <row r="248" customFormat="false" ht="12.75" hidden="false" customHeight="false" outlineLevel="0" collapsed="false">
      <c r="D248" s="105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7"/>
    </row>
    <row r="249" customFormat="false" ht="12.75" hidden="false" customHeight="false" outlineLevel="0" collapsed="false">
      <c r="D249" s="105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7"/>
    </row>
    <row r="250" customFormat="false" ht="12.75" hidden="false" customHeight="false" outlineLevel="0" collapsed="false">
      <c r="D250" s="105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7"/>
    </row>
    <row r="251" customFormat="false" ht="12.75" hidden="false" customHeight="false" outlineLevel="0" collapsed="false">
      <c r="D251" s="105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7"/>
    </row>
    <row r="252" customFormat="false" ht="12.75" hidden="false" customHeight="false" outlineLevel="0" collapsed="false">
      <c r="D252" s="105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7"/>
    </row>
    <row r="253" customFormat="false" ht="12.75" hidden="false" customHeight="false" outlineLevel="0" collapsed="false">
      <c r="D253" s="105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7"/>
    </row>
    <row r="254" customFormat="false" ht="12.75" hidden="false" customHeight="false" outlineLevel="0" collapsed="false">
      <c r="D254" s="105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7"/>
    </row>
    <row r="255" customFormat="false" ht="12.75" hidden="false" customHeight="false" outlineLevel="0" collapsed="false">
      <c r="D255" s="105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7"/>
    </row>
    <row r="256" customFormat="false" ht="12.75" hidden="false" customHeight="false" outlineLevel="0" collapsed="false">
      <c r="D256" s="105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7"/>
    </row>
    <row r="257" customFormat="false" ht="12.75" hidden="false" customHeight="false" outlineLevel="0" collapsed="false">
      <c r="D257" s="105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7"/>
    </row>
    <row r="258" customFormat="false" ht="12.75" hidden="false" customHeight="false" outlineLevel="0" collapsed="false">
      <c r="D258" s="105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7"/>
    </row>
    <row r="259" customFormat="false" ht="12.75" hidden="false" customHeight="false" outlineLevel="0" collapsed="false">
      <c r="D259" s="105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7"/>
    </row>
    <row r="260" customFormat="false" ht="12.75" hidden="false" customHeight="false" outlineLevel="0" collapsed="false">
      <c r="D260" s="105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7"/>
    </row>
    <row r="261" customFormat="false" ht="12.75" hidden="false" customHeight="false" outlineLevel="0" collapsed="false">
      <c r="D261" s="105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7"/>
    </row>
    <row r="262" customFormat="false" ht="12.75" hidden="false" customHeight="false" outlineLevel="0" collapsed="false">
      <c r="D262" s="105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7"/>
    </row>
    <row r="263" customFormat="false" ht="12.75" hidden="false" customHeight="false" outlineLevel="0" collapsed="false">
      <c r="D263" s="105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7"/>
    </row>
    <row r="264" customFormat="false" ht="12.75" hidden="false" customHeight="false" outlineLevel="0" collapsed="false">
      <c r="D264" s="105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7"/>
    </row>
    <row r="265" customFormat="false" ht="12.75" hidden="false" customHeight="false" outlineLevel="0" collapsed="false">
      <c r="D265" s="105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7"/>
    </row>
    <row r="266" customFormat="false" ht="12.75" hidden="false" customHeight="false" outlineLevel="0" collapsed="false">
      <c r="D266" s="105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7"/>
    </row>
    <row r="267" customFormat="false" ht="12.75" hidden="false" customHeight="false" outlineLevel="0" collapsed="false">
      <c r="D267" s="105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7"/>
    </row>
    <row r="268" customFormat="false" ht="12.75" hidden="false" customHeight="false" outlineLevel="0" collapsed="false">
      <c r="D268" s="105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7"/>
    </row>
    <row r="269" customFormat="false" ht="12.75" hidden="false" customHeight="false" outlineLevel="0" collapsed="false">
      <c r="D269" s="105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7"/>
    </row>
    <row r="270" customFormat="false" ht="12.75" hidden="false" customHeight="false" outlineLevel="0" collapsed="false">
      <c r="D270" s="105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7"/>
    </row>
    <row r="271" customFormat="false" ht="12.75" hidden="false" customHeight="false" outlineLevel="0" collapsed="false">
      <c r="D271" s="105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7"/>
    </row>
    <row r="272" customFormat="false" ht="12.75" hidden="false" customHeight="false" outlineLevel="0" collapsed="false">
      <c r="D272" s="105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7"/>
    </row>
    <row r="273" customFormat="false" ht="12.75" hidden="false" customHeight="false" outlineLevel="0" collapsed="false">
      <c r="D273" s="105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7"/>
    </row>
    <row r="274" customFormat="false" ht="12.75" hidden="false" customHeight="false" outlineLevel="0" collapsed="false">
      <c r="D274" s="105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7"/>
    </row>
    <row r="275" customFormat="false" ht="12.75" hidden="false" customHeight="false" outlineLevel="0" collapsed="false">
      <c r="D275" s="105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7"/>
    </row>
    <row r="276" customFormat="false" ht="12.75" hidden="false" customHeight="false" outlineLevel="0" collapsed="false">
      <c r="D276" s="105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7"/>
    </row>
    <row r="277" customFormat="false" ht="12.75" hidden="false" customHeight="false" outlineLevel="0" collapsed="false">
      <c r="D277" s="105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7"/>
    </row>
    <row r="278" customFormat="false" ht="12.75" hidden="false" customHeight="false" outlineLevel="0" collapsed="false">
      <c r="D278" s="105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7"/>
    </row>
    <row r="279" customFormat="false" ht="12.75" hidden="false" customHeight="false" outlineLevel="0" collapsed="false">
      <c r="D279" s="105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7"/>
    </row>
    <row r="280" customFormat="false" ht="12.75" hidden="false" customHeight="false" outlineLevel="0" collapsed="false">
      <c r="D280" s="105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7"/>
    </row>
    <row r="281" customFormat="false" ht="12.75" hidden="false" customHeight="false" outlineLevel="0" collapsed="false">
      <c r="D281" s="105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7"/>
    </row>
    <row r="282" customFormat="false" ht="12.75" hidden="false" customHeight="false" outlineLevel="0" collapsed="false">
      <c r="D282" s="105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7"/>
    </row>
    <row r="283" customFormat="false" ht="12.75" hidden="false" customHeight="false" outlineLevel="0" collapsed="false">
      <c r="D283" s="105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7"/>
    </row>
    <row r="284" customFormat="false" ht="12.75" hidden="false" customHeight="false" outlineLevel="0" collapsed="false">
      <c r="D284" s="105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7"/>
    </row>
    <row r="285" customFormat="false" ht="12.75" hidden="false" customHeight="false" outlineLevel="0" collapsed="false">
      <c r="D285" s="105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7"/>
    </row>
    <row r="286" customFormat="false" ht="12.75" hidden="false" customHeight="false" outlineLevel="0" collapsed="false">
      <c r="D286" s="105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7"/>
    </row>
    <row r="287" customFormat="false" ht="12.75" hidden="false" customHeight="false" outlineLevel="0" collapsed="false">
      <c r="D287" s="105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7"/>
    </row>
    <row r="288" customFormat="false" ht="12.75" hidden="false" customHeight="false" outlineLevel="0" collapsed="false">
      <c r="D288" s="105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7"/>
    </row>
    <row r="289" customFormat="false" ht="12.75" hidden="false" customHeight="false" outlineLevel="0" collapsed="false">
      <c r="D289" s="105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7"/>
    </row>
    <row r="290" customFormat="false" ht="12.75" hidden="false" customHeight="false" outlineLevel="0" collapsed="false">
      <c r="D290" s="105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7"/>
    </row>
    <row r="291" customFormat="false" ht="12.75" hidden="false" customHeight="false" outlineLevel="0" collapsed="false">
      <c r="D291" s="105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7"/>
    </row>
    <row r="292" customFormat="false" ht="12.75" hidden="false" customHeight="false" outlineLevel="0" collapsed="false">
      <c r="D292" s="105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7"/>
    </row>
    <row r="293" customFormat="false" ht="12.75" hidden="false" customHeight="false" outlineLevel="0" collapsed="false">
      <c r="D293" s="105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7"/>
    </row>
    <row r="294" customFormat="false" ht="12.75" hidden="false" customHeight="false" outlineLevel="0" collapsed="false">
      <c r="D294" s="105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7"/>
    </row>
    <row r="295" customFormat="false" ht="12.75" hidden="false" customHeight="false" outlineLevel="0" collapsed="false">
      <c r="D295" s="105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7"/>
    </row>
    <row r="296" customFormat="false" ht="12.75" hidden="false" customHeight="false" outlineLevel="0" collapsed="false">
      <c r="D296" s="105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7"/>
    </row>
    <row r="297" customFormat="false" ht="12.75" hidden="false" customHeight="false" outlineLevel="0" collapsed="false">
      <c r="D297" s="105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7"/>
    </row>
    <row r="298" customFormat="false" ht="12.75" hidden="false" customHeight="false" outlineLevel="0" collapsed="false">
      <c r="D298" s="105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7"/>
    </row>
    <row r="299" customFormat="false" ht="12.75" hidden="false" customHeight="false" outlineLevel="0" collapsed="false">
      <c r="D299" s="105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7"/>
    </row>
    <row r="300" customFormat="false" ht="12.75" hidden="false" customHeight="false" outlineLevel="0" collapsed="false">
      <c r="D300" s="105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7"/>
    </row>
    <row r="301" customFormat="false" ht="12.75" hidden="false" customHeight="false" outlineLevel="0" collapsed="false">
      <c r="D301" s="105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7"/>
    </row>
    <row r="302" customFormat="false" ht="12.75" hidden="false" customHeight="false" outlineLevel="0" collapsed="false">
      <c r="D302" s="105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7"/>
    </row>
    <row r="303" customFormat="false" ht="12.75" hidden="false" customHeight="false" outlineLevel="0" collapsed="false">
      <c r="D303" s="105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7"/>
    </row>
    <row r="304" customFormat="false" ht="12.75" hidden="false" customHeight="false" outlineLevel="0" collapsed="false">
      <c r="D304" s="105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7"/>
    </row>
    <row r="305" customFormat="false" ht="12.75" hidden="false" customHeight="false" outlineLevel="0" collapsed="false">
      <c r="D305" s="105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7"/>
    </row>
    <row r="306" customFormat="false" ht="12.75" hidden="false" customHeight="false" outlineLevel="0" collapsed="false">
      <c r="D306" s="105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7"/>
    </row>
    <row r="307" customFormat="false" ht="12.75" hidden="false" customHeight="false" outlineLevel="0" collapsed="false">
      <c r="D307" s="105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7"/>
    </row>
    <row r="308" customFormat="false" ht="12.75" hidden="false" customHeight="false" outlineLevel="0" collapsed="false">
      <c r="D308" s="105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7"/>
    </row>
    <row r="309" customFormat="false" ht="12.75" hidden="false" customHeight="false" outlineLevel="0" collapsed="false">
      <c r="D309" s="105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7"/>
    </row>
    <row r="310" customFormat="false" ht="12.75" hidden="false" customHeight="false" outlineLevel="0" collapsed="false">
      <c r="D310" s="105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7"/>
    </row>
    <row r="311" customFormat="false" ht="12.75" hidden="false" customHeight="false" outlineLevel="0" collapsed="false">
      <c r="D311" s="105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7"/>
    </row>
    <row r="312" customFormat="false" ht="12.75" hidden="false" customHeight="false" outlineLevel="0" collapsed="false">
      <c r="D312" s="105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7"/>
    </row>
    <row r="313" customFormat="false" ht="12.75" hidden="false" customHeight="false" outlineLevel="0" collapsed="false">
      <c r="D313" s="105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7"/>
    </row>
    <row r="314" customFormat="false" ht="12.75" hidden="false" customHeight="false" outlineLevel="0" collapsed="false">
      <c r="D314" s="105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7"/>
    </row>
    <row r="315" customFormat="false" ht="12.75" hidden="false" customHeight="false" outlineLevel="0" collapsed="false">
      <c r="D315" s="105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7"/>
    </row>
    <row r="316" customFormat="false" ht="12.75" hidden="false" customHeight="false" outlineLevel="0" collapsed="false">
      <c r="D316" s="105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7"/>
    </row>
    <row r="317" customFormat="false" ht="12.75" hidden="false" customHeight="false" outlineLevel="0" collapsed="false">
      <c r="D317" s="105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7"/>
    </row>
    <row r="318" customFormat="false" ht="12.75" hidden="false" customHeight="false" outlineLevel="0" collapsed="false">
      <c r="D318" s="105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7"/>
    </row>
    <row r="319" customFormat="false" ht="12.75" hidden="false" customHeight="false" outlineLevel="0" collapsed="false">
      <c r="D319" s="105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7"/>
    </row>
    <row r="320" customFormat="false" ht="12.75" hidden="false" customHeight="false" outlineLevel="0" collapsed="false">
      <c r="D320" s="105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7"/>
    </row>
    <row r="321" customFormat="false" ht="12.75" hidden="false" customHeight="false" outlineLevel="0" collapsed="false">
      <c r="D321" s="105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7"/>
    </row>
    <row r="322" customFormat="false" ht="12.75" hidden="false" customHeight="false" outlineLevel="0" collapsed="false">
      <c r="D322" s="105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7"/>
    </row>
    <row r="323" customFormat="false" ht="12.75" hidden="false" customHeight="false" outlineLevel="0" collapsed="false">
      <c r="D323" s="105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7"/>
    </row>
    <row r="324" customFormat="false" ht="12.75" hidden="false" customHeight="false" outlineLevel="0" collapsed="false">
      <c r="D324" s="105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7"/>
    </row>
    <row r="325" customFormat="false" ht="12.75" hidden="false" customHeight="false" outlineLevel="0" collapsed="false">
      <c r="D325" s="105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7"/>
    </row>
    <row r="326" customFormat="false" ht="12.75" hidden="false" customHeight="false" outlineLevel="0" collapsed="false">
      <c r="D326" s="105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7"/>
    </row>
    <row r="327" customFormat="false" ht="12.75" hidden="false" customHeight="false" outlineLevel="0" collapsed="false">
      <c r="D327" s="105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7"/>
    </row>
    <row r="328" customFormat="false" ht="12.75" hidden="false" customHeight="false" outlineLevel="0" collapsed="false">
      <c r="D328" s="105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7"/>
    </row>
    <row r="329" customFormat="false" ht="12.75" hidden="false" customHeight="false" outlineLevel="0" collapsed="false">
      <c r="D329" s="105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7"/>
    </row>
    <row r="330" customFormat="false" ht="12.75" hidden="false" customHeight="false" outlineLevel="0" collapsed="false">
      <c r="D330" s="105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7"/>
    </row>
    <row r="331" customFormat="false" ht="12.75" hidden="false" customHeight="false" outlineLevel="0" collapsed="false">
      <c r="D331" s="105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7"/>
    </row>
    <row r="332" customFormat="false" ht="12.75" hidden="false" customHeight="false" outlineLevel="0" collapsed="false">
      <c r="D332" s="105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7"/>
    </row>
    <row r="333" customFormat="false" ht="12.75" hidden="false" customHeight="false" outlineLevel="0" collapsed="false">
      <c r="D333" s="105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7"/>
    </row>
    <row r="334" customFormat="false" ht="12.75" hidden="false" customHeight="false" outlineLevel="0" collapsed="false">
      <c r="D334" s="105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7"/>
    </row>
    <row r="335" customFormat="false" ht="12.75" hidden="false" customHeight="false" outlineLevel="0" collapsed="false">
      <c r="D335" s="105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7"/>
    </row>
    <row r="336" customFormat="false" ht="12.75" hidden="false" customHeight="false" outlineLevel="0" collapsed="false">
      <c r="D336" s="105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7"/>
    </row>
    <row r="337" customFormat="false" ht="12.75" hidden="false" customHeight="false" outlineLevel="0" collapsed="false">
      <c r="D337" s="105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7"/>
    </row>
    <row r="338" customFormat="false" ht="12.75" hidden="false" customHeight="false" outlineLevel="0" collapsed="false">
      <c r="D338" s="105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7"/>
    </row>
    <row r="339" customFormat="false" ht="12.75" hidden="false" customHeight="false" outlineLevel="0" collapsed="false">
      <c r="D339" s="105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7"/>
    </row>
    <row r="340" customFormat="false" ht="12.75" hidden="false" customHeight="false" outlineLevel="0" collapsed="false">
      <c r="D340" s="105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7"/>
    </row>
    <row r="341" customFormat="false" ht="12.75" hidden="false" customHeight="false" outlineLevel="0" collapsed="false">
      <c r="D341" s="105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7"/>
    </row>
    <row r="342" customFormat="false" ht="12.75" hidden="false" customHeight="false" outlineLevel="0" collapsed="false">
      <c r="D342" s="105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7"/>
    </row>
    <row r="343" customFormat="false" ht="12.75" hidden="false" customHeight="false" outlineLevel="0" collapsed="false">
      <c r="D343" s="105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7"/>
    </row>
    <row r="344" customFormat="false" ht="12.75" hidden="false" customHeight="false" outlineLevel="0" collapsed="false">
      <c r="D344" s="105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7"/>
    </row>
    <row r="345" customFormat="false" ht="12.75" hidden="false" customHeight="false" outlineLevel="0" collapsed="false">
      <c r="D345" s="105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7"/>
    </row>
    <row r="346" customFormat="false" ht="12.75" hidden="false" customHeight="false" outlineLevel="0" collapsed="false">
      <c r="D346" s="105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7"/>
    </row>
    <row r="347" customFormat="false" ht="12.75" hidden="false" customHeight="false" outlineLevel="0" collapsed="false">
      <c r="D347" s="105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7"/>
    </row>
    <row r="348" customFormat="false" ht="12.75" hidden="false" customHeight="false" outlineLevel="0" collapsed="false">
      <c r="D348" s="105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7"/>
    </row>
    <row r="349" customFormat="false" ht="12.75" hidden="false" customHeight="false" outlineLevel="0" collapsed="false">
      <c r="D349" s="105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7"/>
    </row>
    <row r="350" customFormat="false" ht="12.75" hidden="false" customHeight="false" outlineLevel="0" collapsed="false">
      <c r="D350" s="105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7"/>
    </row>
    <row r="351" customFormat="false" ht="12.75" hidden="false" customHeight="false" outlineLevel="0" collapsed="false">
      <c r="D351" s="105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7"/>
    </row>
    <row r="352" customFormat="false" ht="12.75" hidden="false" customHeight="false" outlineLevel="0" collapsed="false">
      <c r="D352" s="105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7"/>
    </row>
    <row r="353" customFormat="false" ht="12.75" hidden="false" customHeight="false" outlineLevel="0" collapsed="false">
      <c r="D353" s="105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7"/>
    </row>
    <row r="354" customFormat="false" ht="12.75" hidden="false" customHeight="false" outlineLevel="0" collapsed="false">
      <c r="D354" s="105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7"/>
    </row>
    <row r="355" customFormat="false" ht="12.75" hidden="false" customHeight="false" outlineLevel="0" collapsed="false">
      <c r="D355" s="105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7"/>
    </row>
    <row r="356" customFormat="false" ht="12.75" hidden="false" customHeight="false" outlineLevel="0" collapsed="false">
      <c r="D356" s="105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7"/>
    </row>
    <row r="357" customFormat="false" ht="12.75" hidden="false" customHeight="false" outlineLevel="0" collapsed="false">
      <c r="D357" s="105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7"/>
    </row>
    <row r="358" customFormat="false" ht="12.75" hidden="false" customHeight="false" outlineLevel="0" collapsed="false">
      <c r="D358" s="105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7"/>
    </row>
    <row r="359" customFormat="false" ht="12.75" hidden="false" customHeight="false" outlineLevel="0" collapsed="false">
      <c r="D359" s="105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7"/>
    </row>
    <row r="360" customFormat="false" ht="12.75" hidden="false" customHeight="false" outlineLevel="0" collapsed="false">
      <c r="D360" s="105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7"/>
    </row>
    <row r="361" customFormat="false" ht="12.75" hidden="false" customHeight="false" outlineLevel="0" collapsed="false">
      <c r="D361" s="105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7"/>
    </row>
    <row r="362" customFormat="false" ht="12.75" hidden="false" customHeight="false" outlineLevel="0" collapsed="false">
      <c r="D362" s="105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7"/>
    </row>
    <row r="363" customFormat="false" ht="12.75" hidden="false" customHeight="false" outlineLevel="0" collapsed="false">
      <c r="D363" s="105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7"/>
    </row>
    <row r="364" customFormat="false" ht="12.75" hidden="false" customHeight="false" outlineLevel="0" collapsed="false">
      <c r="D364" s="105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7"/>
    </row>
    <row r="365" customFormat="false" ht="12.75" hidden="false" customHeight="false" outlineLevel="0" collapsed="false">
      <c r="D365" s="105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7"/>
    </row>
    <row r="366" customFormat="false" ht="12.75" hidden="false" customHeight="false" outlineLevel="0" collapsed="false">
      <c r="D366" s="105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7"/>
    </row>
    <row r="367" customFormat="false" ht="12.75" hidden="false" customHeight="false" outlineLevel="0" collapsed="false">
      <c r="D367" s="105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7"/>
    </row>
    <row r="368" customFormat="false" ht="12.75" hidden="false" customHeight="false" outlineLevel="0" collapsed="false">
      <c r="D368" s="105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7"/>
    </row>
    <row r="369" customFormat="false" ht="12.75" hidden="false" customHeight="false" outlineLevel="0" collapsed="false">
      <c r="D369" s="105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7"/>
    </row>
    <row r="370" customFormat="false" ht="12.75" hidden="false" customHeight="false" outlineLevel="0" collapsed="false">
      <c r="D370" s="105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7"/>
    </row>
    <row r="371" customFormat="false" ht="12.75" hidden="false" customHeight="false" outlineLevel="0" collapsed="false">
      <c r="D371" s="105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7"/>
    </row>
    <row r="372" customFormat="false" ht="12.75" hidden="false" customHeight="false" outlineLevel="0" collapsed="false">
      <c r="D372" s="105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7"/>
    </row>
    <row r="373" customFormat="false" ht="12.75" hidden="false" customHeight="false" outlineLevel="0" collapsed="false">
      <c r="D373" s="105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7"/>
    </row>
    <row r="374" customFormat="false" ht="12.75" hidden="false" customHeight="false" outlineLevel="0" collapsed="false">
      <c r="D374" s="105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7"/>
    </row>
    <row r="375" customFormat="false" ht="12.75" hidden="false" customHeight="false" outlineLevel="0" collapsed="false">
      <c r="D375" s="105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7"/>
    </row>
    <row r="376" customFormat="false" ht="12.75" hidden="false" customHeight="false" outlineLevel="0" collapsed="false">
      <c r="D376" s="105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7"/>
    </row>
    <row r="377" customFormat="false" ht="12.75" hidden="false" customHeight="false" outlineLevel="0" collapsed="false">
      <c r="D377" s="105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7"/>
    </row>
    <row r="378" customFormat="false" ht="12.75" hidden="false" customHeight="false" outlineLevel="0" collapsed="false">
      <c r="D378" s="105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7"/>
    </row>
    <row r="379" customFormat="false" ht="12.75" hidden="false" customHeight="false" outlineLevel="0" collapsed="false">
      <c r="D379" s="105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7"/>
    </row>
    <row r="380" customFormat="false" ht="12.75" hidden="false" customHeight="false" outlineLevel="0" collapsed="false">
      <c r="D380" s="105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7"/>
    </row>
    <row r="381" customFormat="false" ht="12.75" hidden="false" customHeight="false" outlineLevel="0" collapsed="false">
      <c r="D381" s="105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7"/>
    </row>
    <row r="382" customFormat="false" ht="12.75" hidden="false" customHeight="false" outlineLevel="0" collapsed="false">
      <c r="D382" s="105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7"/>
    </row>
    <row r="383" customFormat="false" ht="12.75" hidden="false" customHeight="false" outlineLevel="0" collapsed="false">
      <c r="D383" s="105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7"/>
    </row>
    <row r="384" customFormat="false" ht="12.75" hidden="false" customHeight="false" outlineLevel="0" collapsed="false">
      <c r="D384" s="105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7"/>
    </row>
    <row r="385" customFormat="false" ht="12.75" hidden="false" customHeight="false" outlineLevel="0" collapsed="false">
      <c r="D385" s="105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7"/>
    </row>
    <row r="386" customFormat="false" ht="12.75" hidden="false" customHeight="false" outlineLevel="0" collapsed="false">
      <c r="D386" s="105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7"/>
    </row>
    <row r="387" customFormat="false" ht="12.75" hidden="false" customHeight="false" outlineLevel="0" collapsed="false">
      <c r="D387" s="105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7"/>
    </row>
    <row r="388" customFormat="false" ht="12.75" hidden="false" customHeight="false" outlineLevel="0" collapsed="false">
      <c r="D388" s="105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7"/>
    </row>
    <row r="389" customFormat="false" ht="12.75" hidden="false" customHeight="false" outlineLevel="0" collapsed="false">
      <c r="D389" s="105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7"/>
    </row>
    <row r="390" customFormat="false" ht="12.75" hidden="false" customHeight="false" outlineLevel="0" collapsed="false">
      <c r="D390" s="105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7"/>
    </row>
    <row r="391" customFormat="false" ht="12.75" hidden="false" customHeight="false" outlineLevel="0" collapsed="false">
      <c r="D391" s="105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7"/>
    </row>
    <row r="392" customFormat="false" ht="12.75" hidden="false" customHeight="false" outlineLevel="0" collapsed="false">
      <c r="D392" s="105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7"/>
    </row>
    <row r="393" customFormat="false" ht="12.75" hidden="false" customHeight="false" outlineLevel="0" collapsed="false">
      <c r="D393" s="105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7"/>
    </row>
    <row r="394" customFormat="false" ht="12.75" hidden="false" customHeight="false" outlineLevel="0" collapsed="false">
      <c r="D394" s="105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7"/>
    </row>
    <row r="395" customFormat="false" ht="12.75" hidden="false" customHeight="false" outlineLevel="0" collapsed="false">
      <c r="D395" s="105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7"/>
    </row>
    <row r="396" customFormat="false" ht="12.75" hidden="false" customHeight="false" outlineLevel="0" collapsed="false">
      <c r="D396" s="105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7"/>
    </row>
    <row r="397" customFormat="false" ht="12.75" hidden="false" customHeight="false" outlineLevel="0" collapsed="false">
      <c r="D397" s="105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7"/>
    </row>
    <row r="398" customFormat="false" ht="12.75" hidden="false" customHeight="false" outlineLevel="0" collapsed="false">
      <c r="D398" s="105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7"/>
    </row>
    <row r="399" customFormat="false" ht="12.75" hidden="false" customHeight="false" outlineLevel="0" collapsed="false">
      <c r="D399" s="105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7"/>
    </row>
    <row r="400" customFormat="false" ht="12.75" hidden="false" customHeight="false" outlineLevel="0" collapsed="false">
      <c r="D400" s="105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7"/>
    </row>
    <row r="401" customFormat="false" ht="12.75" hidden="false" customHeight="false" outlineLevel="0" collapsed="false">
      <c r="D401" s="105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7"/>
    </row>
    <row r="402" customFormat="false" ht="12.75" hidden="false" customHeight="false" outlineLevel="0" collapsed="false">
      <c r="D402" s="105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7"/>
    </row>
    <row r="403" customFormat="false" ht="12.75" hidden="false" customHeight="false" outlineLevel="0" collapsed="false">
      <c r="D403" s="105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7"/>
    </row>
    <row r="404" customFormat="false" ht="12.75" hidden="false" customHeight="false" outlineLevel="0" collapsed="false">
      <c r="D404" s="105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7"/>
    </row>
    <row r="405" customFormat="false" ht="12.75" hidden="false" customHeight="false" outlineLevel="0" collapsed="false">
      <c r="D405" s="105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7"/>
    </row>
    <row r="406" customFormat="false" ht="12.75" hidden="false" customHeight="false" outlineLevel="0" collapsed="false">
      <c r="D406" s="105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7"/>
    </row>
    <row r="407" customFormat="false" ht="12.75" hidden="false" customHeight="false" outlineLevel="0" collapsed="false">
      <c r="D407" s="105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7"/>
    </row>
    <row r="408" customFormat="false" ht="12.75" hidden="false" customHeight="false" outlineLevel="0" collapsed="false">
      <c r="D408" s="105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7"/>
    </row>
    <row r="409" customFormat="false" ht="12.75" hidden="false" customHeight="false" outlineLevel="0" collapsed="false">
      <c r="D409" s="105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7"/>
    </row>
    <row r="410" customFormat="false" ht="12.75" hidden="false" customHeight="false" outlineLevel="0" collapsed="false">
      <c r="D410" s="105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7"/>
    </row>
    <row r="411" customFormat="false" ht="12.75" hidden="false" customHeight="false" outlineLevel="0" collapsed="false">
      <c r="D411" s="105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7"/>
    </row>
    <row r="412" customFormat="false" ht="12.75" hidden="false" customHeight="false" outlineLevel="0" collapsed="false">
      <c r="D412" s="105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7"/>
    </row>
    <row r="413" customFormat="false" ht="12.75" hidden="false" customHeight="false" outlineLevel="0" collapsed="false">
      <c r="D413" s="105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7"/>
    </row>
    <row r="414" customFormat="false" ht="12.75" hidden="false" customHeight="false" outlineLevel="0" collapsed="false">
      <c r="D414" s="105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7"/>
    </row>
    <row r="415" customFormat="false" ht="12.75" hidden="false" customHeight="false" outlineLevel="0" collapsed="false">
      <c r="D415" s="105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7"/>
    </row>
    <row r="416" customFormat="false" ht="12.75" hidden="false" customHeight="false" outlineLevel="0" collapsed="false">
      <c r="D416" s="105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7"/>
    </row>
    <row r="417" customFormat="false" ht="12.75" hidden="false" customHeight="false" outlineLevel="0" collapsed="false">
      <c r="D417" s="105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7"/>
    </row>
    <row r="418" customFormat="false" ht="12.75" hidden="false" customHeight="false" outlineLevel="0" collapsed="false">
      <c r="D418" s="105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7"/>
    </row>
    <row r="419" customFormat="false" ht="12.75" hidden="false" customHeight="false" outlineLevel="0" collapsed="false">
      <c r="D419" s="105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7"/>
    </row>
    <row r="420" customFormat="false" ht="12.75" hidden="false" customHeight="false" outlineLevel="0" collapsed="false">
      <c r="D420" s="105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7"/>
    </row>
    <row r="421" customFormat="false" ht="12.75" hidden="false" customHeight="false" outlineLevel="0" collapsed="false">
      <c r="D421" s="105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7"/>
    </row>
    <row r="422" customFormat="false" ht="12.75" hidden="false" customHeight="false" outlineLevel="0" collapsed="false">
      <c r="D422" s="105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7"/>
    </row>
    <row r="423" customFormat="false" ht="12.75" hidden="false" customHeight="false" outlineLevel="0" collapsed="false">
      <c r="D423" s="105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7"/>
    </row>
    <row r="424" customFormat="false" ht="12.75" hidden="false" customHeight="false" outlineLevel="0" collapsed="false">
      <c r="D424" s="105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7"/>
    </row>
    <row r="425" customFormat="false" ht="12.75" hidden="false" customHeight="false" outlineLevel="0" collapsed="false">
      <c r="D425" s="105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7"/>
    </row>
    <row r="426" customFormat="false" ht="12.75" hidden="false" customHeight="false" outlineLevel="0" collapsed="false">
      <c r="D426" s="105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7"/>
    </row>
    <row r="427" customFormat="false" ht="12.75" hidden="false" customHeight="false" outlineLevel="0" collapsed="false">
      <c r="D427" s="105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7"/>
    </row>
    <row r="428" customFormat="false" ht="12.75" hidden="false" customHeight="false" outlineLevel="0" collapsed="false">
      <c r="D428" s="105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7"/>
    </row>
    <row r="429" customFormat="false" ht="12.75" hidden="false" customHeight="false" outlineLevel="0" collapsed="false">
      <c r="D429" s="105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7"/>
    </row>
    <row r="430" customFormat="false" ht="12.75" hidden="false" customHeight="false" outlineLevel="0" collapsed="false">
      <c r="D430" s="105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7"/>
    </row>
    <row r="431" customFormat="false" ht="12.75" hidden="false" customHeight="false" outlineLevel="0" collapsed="false">
      <c r="D431" s="105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7"/>
    </row>
    <row r="432" customFormat="false" ht="12.75" hidden="false" customHeight="false" outlineLevel="0" collapsed="false">
      <c r="D432" s="105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7"/>
    </row>
    <row r="433" customFormat="false" ht="12.75" hidden="false" customHeight="false" outlineLevel="0" collapsed="false">
      <c r="D433" s="105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7"/>
    </row>
    <row r="434" customFormat="false" ht="12.75" hidden="false" customHeight="false" outlineLevel="0" collapsed="false">
      <c r="D434" s="105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7"/>
    </row>
    <row r="435" customFormat="false" ht="12.75" hidden="false" customHeight="false" outlineLevel="0" collapsed="false">
      <c r="D435" s="105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7"/>
    </row>
    <row r="436" customFormat="false" ht="12.75" hidden="false" customHeight="false" outlineLevel="0" collapsed="false">
      <c r="D436" s="105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7"/>
    </row>
    <row r="437" customFormat="false" ht="12.75" hidden="false" customHeight="false" outlineLevel="0" collapsed="false">
      <c r="D437" s="105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7"/>
    </row>
    <row r="438" customFormat="false" ht="12.75" hidden="false" customHeight="false" outlineLevel="0" collapsed="false">
      <c r="D438" s="105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7"/>
    </row>
    <row r="439" customFormat="false" ht="12.75" hidden="false" customHeight="false" outlineLevel="0" collapsed="false">
      <c r="D439" s="105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7"/>
    </row>
    <row r="440" customFormat="false" ht="12.75" hidden="false" customHeight="false" outlineLevel="0" collapsed="false">
      <c r="D440" s="105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7"/>
    </row>
    <row r="441" customFormat="false" ht="12.75" hidden="false" customHeight="false" outlineLevel="0" collapsed="false">
      <c r="D441" s="105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7"/>
    </row>
    <row r="442" customFormat="false" ht="12.75" hidden="false" customHeight="false" outlineLevel="0" collapsed="false">
      <c r="D442" s="105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7"/>
    </row>
    <row r="443" customFormat="false" ht="12.75" hidden="false" customHeight="false" outlineLevel="0" collapsed="false">
      <c r="D443" s="105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7"/>
    </row>
    <row r="444" customFormat="false" ht="12.75" hidden="false" customHeight="false" outlineLevel="0" collapsed="false">
      <c r="D444" s="105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7"/>
    </row>
    <row r="445" customFormat="false" ht="12.75" hidden="false" customHeight="false" outlineLevel="0" collapsed="false">
      <c r="D445" s="105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7"/>
    </row>
    <row r="446" customFormat="false" ht="12.75" hidden="false" customHeight="false" outlineLevel="0" collapsed="false">
      <c r="D446" s="105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7"/>
    </row>
    <row r="447" customFormat="false" ht="12.75" hidden="false" customHeight="false" outlineLevel="0" collapsed="false">
      <c r="D447" s="105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7"/>
    </row>
    <row r="448" customFormat="false" ht="12.75" hidden="false" customHeight="false" outlineLevel="0" collapsed="false">
      <c r="D448" s="105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7"/>
    </row>
    <row r="449" customFormat="false" ht="12.75" hidden="false" customHeight="false" outlineLevel="0" collapsed="false">
      <c r="D449" s="105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7"/>
    </row>
    <row r="450" customFormat="false" ht="12.75" hidden="false" customHeight="false" outlineLevel="0" collapsed="false">
      <c r="D450" s="105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7"/>
    </row>
    <row r="451" customFormat="false" ht="12.75" hidden="false" customHeight="false" outlineLevel="0" collapsed="false">
      <c r="D451" s="105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7"/>
    </row>
    <row r="452" customFormat="false" ht="12.75" hidden="false" customHeight="false" outlineLevel="0" collapsed="false">
      <c r="D452" s="105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7"/>
    </row>
    <row r="453" customFormat="false" ht="12.75" hidden="false" customHeight="false" outlineLevel="0" collapsed="false">
      <c r="D453" s="105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7"/>
    </row>
    <row r="454" customFormat="false" ht="12.75" hidden="false" customHeight="false" outlineLevel="0" collapsed="false">
      <c r="D454" s="105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7"/>
    </row>
    <row r="455" customFormat="false" ht="12.75" hidden="false" customHeight="false" outlineLevel="0" collapsed="false">
      <c r="D455" s="105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7"/>
    </row>
    <row r="456" customFormat="false" ht="12.75" hidden="false" customHeight="false" outlineLevel="0" collapsed="false">
      <c r="D456" s="105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7"/>
    </row>
    <row r="457" customFormat="false" ht="12.75" hidden="false" customHeight="false" outlineLevel="0" collapsed="false">
      <c r="D457" s="105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7"/>
    </row>
    <row r="458" customFormat="false" ht="12.75" hidden="false" customHeight="false" outlineLevel="0" collapsed="false">
      <c r="D458" s="105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7"/>
    </row>
    <row r="459" customFormat="false" ht="12.75" hidden="false" customHeight="false" outlineLevel="0" collapsed="false">
      <c r="D459" s="105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7"/>
    </row>
    <row r="460" customFormat="false" ht="12.75" hidden="false" customHeight="false" outlineLevel="0" collapsed="false">
      <c r="D460" s="105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7"/>
    </row>
    <row r="461" customFormat="false" ht="12.75" hidden="false" customHeight="false" outlineLevel="0" collapsed="false">
      <c r="D461" s="105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7"/>
    </row>
    <row r="462" customFormat="false" ht="12.75" hidden="false" customHeight="false" outlineLevel="0" collapsed="false">
      <c r="D462" s="105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7"/>
    </row>
    <row r="463" customFormat="false" ht="12.75" hidden="false" customHeight="false" outlineLevel="0" collapsed="false">
      <c r="D463" s="105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7"/>
    </row>
    <row r="464" customFormat="false" ht="12.75" hidden="false" customHeight="false" outlineLevel="0" collapsed="false">
      <c r="D464" s="105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7"/>
    </row>
    <row r="465" customFormat="false" ht="12.75" hidden="false" customHeight="false" outlineLevel="0" collapsed="false">
      <c r="D465" s="105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7"/>
    </row>
    <row r="466" customFormat="false" ht="12.75" hidden="false" customHeight="false" outlineLevel="0" collapsed="false">
      <c r="D466" s="105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7"/>
    </row>
    <row r="467" customFormat="false" ht="12.75" hidden="false" customHeight="false" outlineLevel="0" collapsed="false">
      <c r="D467" s="105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7"/>
    </row>
    <row r="468" customFormat="false" ht="12.75" hidden="false" customHeight="false" outlineLevel="0" collapsed="false">
      <c r="D468" s="105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7"/>
    </row>
    <row r="469" customFormat="false" ht="12.75" hidden="false" customHeight="false" outlineLevel="0" collapsed="false">
      <c r="D469" s="105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7"/>
    </row>
    <row r="470" customFormat="false" ht="12.75" hidden="false" customHeight="false" outlineLevel="0" collapsed="false">
      <c r="D470" s="105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7"/>
    </row>
    <row r="471" customFormat="false" ht="12.75" hidden="false" customHeight="false" outlineLevel="0" collapsed="false">
      <c r="D471" s="105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7"/>
    </row>
    <row r="472" customFormat="false" ht="12.75" hidden="false" customHeight="false" outlineLevel="0" collapsed="false">
      <c r="D472" s="105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7"/>
    </row>
    <row r="473" customFormat="false" ht="12.75" hidden="false" customHeight="false" outlineLevel="0" collapsed="false">
      <c r="D473" s="105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7"/>
    </row>
    <row r="474" customFormat="false" ht="12.75" hidden="false" customHeight="false" outlineLevel="0" collapsed="false">
      <c r="D474" s="105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7"/>
    </row>
    <row r="475" customFormat="false" ht="12.75" hidden="false" customHeight="false" outlineLevel="0" collapsed="false">
      <c r="D475" s="105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7"/>
    </row>
    <row r="476" customFormat="false" ht="12.75" hidden="false" customHeight="false" outlineLevel="0" collapsed="false">
      <c r="D476" s="105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7"/>
    </row>
    <row r="477" customFormat="false" ht="12.75" hidden="false" customHeight="false" outlineLevel="0" collapsed="false">
      <c r="D477" s="105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7"/>
    </row>
    <row r="478" customFormat="false" ht="12.75" hidden="false" customHeight="false" outlineLevel="0" collapsed="false">
      <c r="D478" s="105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7"/>
    </row>
    <row r="479" customFormat="false" ht="12.75" hidden="false" customHeight="false" outlineLevel="0" collapsed="false">
      <c r="D479" s="105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7"/>
    </row>
    <row r="480" customFormat="false" ht="12.75" hidden="false" customHeight="false" outlineLevel="0" collapsed="false">
      <c r="D480" s="105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7"/>
    </row>
    <row r="481" customFormat="false" ht="12.75" hidden="false" customHeight="false" outlineLevel="0" collapsed="false">
      <c r="D481" s="105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7"/>
    </row>
    <row r="482" customFormat="false" ht="12.75" hidden="false" customHeight="false" outlineLevel="0" collapsed="false">
      <c r="D482" s="105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7"/>
    </row>
    <row r="483" customFormat="false" ht="12.75" hidden="false" customHeight="false" outlineLevel="0" collapsed="false">
      <c r="D483" s="105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7"/>
    </row>
    <row r="484" customFormat="false" ht="12.75" hidden="false" customHeight="false" outlineLevel="0" collapsed="false">
      <c r="D484" s="105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7"/>
    </row>
    <row r="485" customFormat="false" ht="12.75" hidden="false" customHeight="false" outlineLevel="0" collapsed="false">
      <c r="D485" s="105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7"/>
    </row>
    <row r="486" customFormat="false" ht="12.75" hidden="false" customHeight="false" outlineLevel="0" collapsed="false">
      <c r="D486" s="105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7"/>
    </row>
    <row r="487" customFormat="false" ht="12.75" hidden="false" customHeight="false" outlineLevel="0" collapsed="false">
      <c r="D487" s="105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7"/>
    </row>
    <row r="488" customFormat="false" ht="12.75" hidden="false" customHeight="false" outlineLevel="0" collapsed="false">
      <c r="D488" s="105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7"/>
    </row>
    <row r="489" customFormat="false" ht="12.75" hidden="false" customHeight="false" outlineLevel="0" collapsed="false">
      <c r="D489" s="105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7"/>
    </row>
    <row r="490" customFormat="false" ht="12.75" hidden="false" customHeight="false" outlineLevel="0" collapsed="false">
      <c r="D490" s="105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7"/>
    </row>
    <row r="491" customFormat="false" ht="12.75" hidden="false" customHeight="false" outlineLevel="0" collapsed="false">
      <c r="D491" s="105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7"/>
    </row>
    <row r="492" customFormat="false" ht="12.75" hidden="false" customHeight="false" outlineLevel="0" collapsed="false">
      <c r="D492" s="105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7"/>
    </row>
    <row r="493" customFormat="false" ht="12.75" hidden="false" customHeight="false" outlineLevel="0" collapsed="false">
      <c r="D493" s="105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7"/>
    </row>
    <row r="494" customFormat="false" ht="12.75" hidden="false" customHeight="false" outlineLevel="0" collapsed="false">
      <c r="D494" s="105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7"/>
    </row>
    <row r="495" customFormat="false" ht="12.75" hidden="false" customHeight="false" outlineLevel="0" collapsed="false">
      <c r="D495" s="105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7"/>
    </row>
    <row r="496" customFormat="false" ht="12.75" hidden="false" customHeight="false" outlineLevel="0" collapsed="false">
      <c r="D496" s="105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7"/>
    </row>
    <row r="497" customFormat="false" ht="12.75" hidden="false" customHeight="false" outlineLevel="0" collapsed="false">
      <c r="D497" s="105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7"/>
    </row>
    <row r="498" customFormat="false" ht="12.75" hidden="false" customHeight="false" outlineLevel="0" collapsed="false">
      <c r="D498" s="105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7"/>
    </row>
    <row r="499" customFormat="false" ht="12.75" hidden="false" customHeight="false" outlineLevel="0" collapsed="false">
      <c r="D499" s="105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7"/>
    </row>
    <row r="500" customFormat="false" ht="12.75" hidden="false" customHeight="false" outlineLevel="0" collapsed="false">
      <c r="D500" s="105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7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L16" activeCellId="0" sqref="L16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09" width="12.42"/>
    <col collapsed="false" customWidth="false" hidden="false" outlineLevel="0" max="2" min="2" style="110" width="12.42"/>
    <col collapsed="false" customWidth="true" hidden="false" outlineLevel="0" max="3" min="3" style="109" width="13.14"/>
    <col collapsed="false" customWidth="true" hidden="false" outlineLevel="0" max="4" min="4" style="109" width="9.14"/>
    <col collapsed="false" customWidth="true" hidden="false" outlineLevel="0" max="6" min="5" style="109" width="10.56"/>
    <col collapsed="false" customWidth="true" hidden="false" outlineLevel="0" max="7" min="7" style="109" width="10.41"/>
    <col collapsed="false" customWidth="true" hidden="false" outlineLevel="0" max="8" min="8" style="109" width="14.28"/>
    <col collapsed="false" customWidth="true" hidden="false" outlineLevel="0" max="9" min="9" style="109" width="16.13"/>
    <col collapsed="false" customWidth="true" hidden="false" outlineLevel="0" max="10" min="10" style="109" width="10.99"/>
    <col collapsed="false" customWidth="true" hidden="false" outlineLevel="0" max="11" min="11" style="111" width="17.56"/>
    <col collapsed="false" customWidth="true" hidden="false" outlineLevel="0" max="12" min="12" style="109" width="16.56"/>
    <col collapsed="false" customWidth="true" hidden="false" outlineLevel="0" max="13" min="13" style="109" width="15.28"/>
    <col collapsed="false" customWidth="true" hidden="false" outlineLevel="0" max="14" min="14" style="109" width="11.85"/>
    <col collapsed="false" customWidth="true" hidden="false" outlineLevel="0" max="15" min="15" style="109" width="14.41"/>
    <col collapsed="false" customWidth="true" hidden="false" outlineLevel="0" max="16" min="16" style="109" width="13.14"/>
    <col collapsed="false" customWidth="true" hidden="false" outlineLevel="0" max="17" min="17" style="109" width="11.99"/>
    <col collapsed="false" customWidth="true" hidden="false" outlineLevel="0" max="18" min="18" style="109" width="7.85"/>
    <col collapsed="false" customWidth="true" hidden="false" outlineLevel="0" max="19" min="19" style="109" width="11.99"/>
    <col collapsed="false" customWidth="true" hidden="false" outlineLevel="0" max="20" min="20" style="109" width="17.7"/>
    <col collapsed="false" customWidth="true" hidden="false" outlineLevel="0" max="21" min="21" style="109" width="15.41"/>
    <col collapsed="false" customWidth="true" hidden="false" outlineLevel="0" max="22" min="22" style="109" width="14.14"/>
    <col collapsed="false" customWidth="true" hidden="false" outlineLevel="0" max="23" min="23" style="109" width="11.99"/>
    <col collapsed="false" customWidth="true" hidden="false" outlineLevel="0" max="24" min="24" style="109" width="15.85"/>
    <col collapsed="false" customWidth="true" hidden="false" outlineLevel="0" max="25" min="25" style="109" width="16.7"/>
    <col collapsed="false" customWidth="true" hidden="false" outlineLevel="0" max="26" min="26" style="109" width="10.99"/>
    <col collapsed="false" customWidth="true" hidden="false" outlineLevel="0" max="27" min="27" style="111" width="15.56"/>
    <col collapsed="false" customWidth="true" hidden="false" outlineLevel="0" max="28" min="28" style="111" width="11.13"/>
    <col collapsed="false" customWidth="true" hidden="false" outlineLevel="0" max="29" min="29" style="111" width="17.42"/>
    <col collapsed="false" customWidth="true" hidden="false" outlineLevel="0" max="30" min="30" style="111" width="15.41"/>
    <col collapsed="false" customWidth="true" hidden="false" outlineLevel="0" max="31" min="31" style="111" width="11.28"/>
    <col collapsed="false" customWidth="true" hidden="false" outlineLevel="0" max="32" min="32" style="111" width="13.99"/>
    <col collapsed="false" customWidth="true" hidden="false" outlineLevel="0" max="33" min="33" style="111" width="10.71"/>
    <col collapsed="false" customWidth="true" hidden="false" outlineLevel="0" max="34" min="34" style="111" width="9.85"/>
    <col collapsed="false" customWidth="true" hidden="false" outlineLevel="0" max="35" min="35" style="111" width="15.85"/>
    <col collapsed="false" customWidth="true" hidden="false" outlineLevel="0" max="36" min="36" style="111" width="15.13"/>
    <col collapsed="false" customWidth="true" hidden="false" outlineLevel="0" max="37" min="37" style="111" width="14.14"/>
    <col collapsed="false" customWidth="true" hidden="false" outlineLevel="0" max="38" min="38" style="111" width="14.85"/>
    <col collapsed="false" customWidth="true" hidden="false" outlineLevel="0" max="39" min="39" style="111" width="17.85"/>
    <col collapsed="false" customWidth="true" hidden="false" outlineLevel="0" max="40" min="40" style="111" width="12.56"/>
    <col collapsed="false" customWidth="true" hidden="false" outlineLevel="0" max="41" min="41" style="111" width="11.42"/>
    <col collapsed="false" customWidth="false" hidden="false" outlineLevel="0" max="43" min="42" style="111" width="12.42"/>
    <col collapsed="false" customWidth="true" hidden="false" outlineLevel="0" max="44" min="44" style="111" width="15.13"/>
    <col collapsed="false" customWidth="true" hidden="false" outlineLevel="0" max="45" min="45" style="109" width="15.56"/>
    <col collapsed="false" customWidth="false" hidden="false" outlineLevel="0" max="257" min="46" style="109" width="12.42"/>
  </cols>
  <sheetData>
    <row r="1" customFormat="false" ht="12" hidden="false" customHeight="false" outlineLevel="0" collapsed="false">
      <c r="A1" s="109" t="s">
        <v>117</v>
      </c>
      <c r="B1" s="110" t="s">
        <v>118</v>
      </c>
      <c r="C1" s="112" t="s">
        <v>119</v>
      </c>
    </row>
    <row r="2" customFormat="false" ht="12" hidden="false" customHeight="false" outlineLevel="0" collapsed="false">
      <c r="A2" s="109" t="s">
        <v>120</v>
      </c>
      <c r="B2" s="110" t="s">
        <v>118</v>
      </c>
      <c r="C2" s="112" t="s">
        <v>121</v>
      </c>
    </row>
    <row r="3" customFormat="false" ht="12" hidden="false" customHeight="false" outlineLevel="0" collapsed="false">
      <c r="A3" s="109" t="s">
        <v>122</v>
      </c>
      <c r="B3" s="110" t="s">
        <v>123</v>
      </c>
      <c r="C3" s="112" t="s">
        <v>124</v>
      </c>
      <c r="S3" s="113"/>
    </row>
    <row r="4" customFormat="false" ht="12" hidden="false" customHeight="false" outlineLevel="0" collapsed="false">
      <c r="C4" s="112"/>
    </row>
    <row r="5" customFormat="false" ht="12" hidden="false" customHeight="false" outlineLevel="0" collapsed="false">
      <c r="A5" s="109" t="s">
        <v>125</v>
      </c>
      <c r="B5" s="114" t="n">
        <f aca="false">CurveFetch!E2</f>
        <v>37159</v>
      </c>
      <c r="C5" s="112" t="s">
        <v>126</v>
      </c>
    </row>
    <row r="6" customFormat="false" ht="12" hidden="false" customHeight="false" outlineLevel="0" collapsed="false">
      <c r="C6" s="115"/>
    </row>
    <row r="7" customFormat="false" ht="12" hidden="false" customHeight="false" outlineLevel="0" collapsed="false">
      <c r="C7" s="115"/>
    </row>
    <row r="10" customFormat="false" ht="12" hidden="false" customHeight="false" outlineLevel="0" collapsed="false">
      <c r="C10" s="109" t="n">
        <v>1</v>
      </c>
      <c r="D10" s="109" t="n">
        <v>2</v>
      </c>
      <c r="E10" s="109" t="n">
        <v>3</v>
      </c>
      <c r="F10" s="109" t="n">
        <v>4</v>
      </c>
      <c r="G10" s="109" t="n">
        <v>5</v>
      </c>
      <c r="H10" s="109" t="n">
        <v>6</v>
      </c>
      <c r="I10" s="109" t="n">
        <v>7</v>
      </c>
      <c r="J10" s="109" t="n">
        <v>8</v>
      </c>
      <c r="K10" s="109" t="n">
        <v>9</v>
      </c>
      <c r="L10" s="109" t="n">
        <v>10</v>
      </c>
      <c r="M10" s="109" t="n">
        <v>11</v>
      </c>
      <c r="N10" s="109" t="n">
        <v>12</v>
      </c>
      <c r="O10" s="109" t="n">
        <v>13</v>
      </c>
      <c r="P10" s="109" t="n">
        <v>14</v>
      </c>
      <c r="Q10" s="109" t="n">
        <v>15</v>
      </c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</row>
    <row r="11" customFormat="false" ht="12" hidden="false" customHeight="false" outlineLevel="0" collapsed="false">
      <c r="B11" s="110" t="s">
        <v>77</v>
      </c>
      <c r="C11" s="116" t="n">
        <f aca="false">EffDt</f>
        <v>37159</v>
      </c>
      <c r="D11" s="116" t="n">
        <f aca="false">EffDt</f>
        <v>37159</v>
      </c>
      <c r="E11" s="116" t="n">
        <f aca="false">EffDt</f>
        <v>37159</v>
      </c>
      <c r="F11" s="116" t="n">
        <f aca="false">EffDt</f>
        <v>37159</v>
      </c>
      <c r="G11" s="116" t="n">
        <f aca="false">EffDt</f>
        <v>37159</v>
      </c>
      <c r="H11" s="116" t="n">
        <f aca="false">EffDt</f>
        <v>37159</v>
      </c>
      <c r="I11" s="116" t="n">
        <f aca="false">EffDt</f>
        <v>37159</v>
      </c>
      <c r="J11" s="116" t="n">
        <f aca="false">EffDt</f>
        <v>37159</v>
      </c>
      <c r="K11" s="117" t="n">
        <f aca="false">EffDt</f>
        <v>37159</v>
      </c>
      <c r="L11" s="116" t="n">
        <f aca="false">EffDt</f>
        <v>37159</v>
      </c>
      <c r="M11" s="116" t="n">
        <f aca="false">EffDt</f>
        <v>37159</v>
      </c>
      <c r="N11" s="116" t="n">
        <f aca="false">EffDt</f>
        <v>37159</v>
      </c>
      <c r="O11" s="116" t="n">
        <f aca="false">EffDt</f>
        <v>37159</v>
      </c>
      <c r="P11" s="116" t="n">
        <f aca="false">EffDt</f>
        <v>37159</v>
      </c>
      <c r="Q11" s="116" t="n">
        <f aca="false">EffDt</f>
        <v>37159</v>
      </c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</row>
    <row r="12" customFormat="false" ht="12" hidden="false" customHeight="false" outlineLevel="0" collapsed="false">
      <c r="B12" s="110" t="s">
        <v>7</v>
      </c>
      <c r="C12" s="110" t="n">
        <v>37135</v>
      </c>
      <c r="D12" s="110" t="n">
        <f aca="false">C12</f>
        <v>37135</v>
      </c>
      <c r="E12" s="110" t="n">
        <f aca="false">D12</f>
        <v>37135</v>
      </c>
      <c r="F12" s="110" t="n">
        <f aca="false">E12</f>
        <v>37135</v>
      </c>
      <c r="G12" s="110" t="n">
        <f aca="false">F12</f>
        <v>37135</v>
      </c>
      <c r="H12" s="110" t="n">
        <f aca="false">G12</f>
        <v>37135</v>
      </c>
      <c r="I12" s="110" t="n">
        <f aca="false">H12</f>
        <v>37135</v>
      </c>
      <c r="J12" s="110" t="n">
        <f aca="false">I12</f>
        <v>37135</v>
      </c>
      <c r="K12" s="110" t="n">
        <f aca="false">J12</f>
        <v>37135</v>
      </c>
      <c r="L12" s="110" t="n">
        <f aca="false">K12</f>
        <v>37135</v>
      </c>
      <c r="M12" s="110" t="n">
        <f aca="false">L12</f>
        <v>37135</v>
      </c>
      <c r="N12" s="110" t="n">
        <f aca="false">M12</f>
        <v>37135</v>
      </c>
      <c r="O12" s="110" t="n">
        <f aca="false">N12</f>
        <v>37135</v>
      </c>
      <c r="P12" s="110" t="n">
        <f aca="false">O12</f>
        <v>37135</v>
      </c>
      <c r="Q12" s="110" t="n">
        <f aca="false">P12</f>
        <v>37135</v>
      </c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</row>
    <row r="13" customFormat="false" ht="12.75" hidden="false" customHeight="false" outlineLevel="0" collapsed="false">
      <c r="B13" s="110" t="s">
        <v>78</v>
      </c>
      <c r="C13" s="110" t="s">
        <v>71</v>
      </c>
      <c r="D13" s="110" t="s">
        <v>33</v>
      </c>
      <c r="E13" s="110" t="s">
        <v>41</v>
      </c>
      <c r="F13" s="110" t="s">
        <v>43</v>
      </c>
      <c r="G13" s="110" t="s">
        <v>44</v>
      </c>
      <c r="H13" s="110" t="s">
        <v>56</v>
      </c>
      <c r="I13" s="110" t="s">
        <v>58</v>
      </c>
      <c r="J13" s="110" t="s">
        <v>47</v>
      </c>
      <c r="K13" s="110" t="s">
        <v>51</v>
      </c>
      <c r="L13" s="110" t="s">
        <v>61</v>
      </c>
      <c r="M13" s="110" t="s">
        <v>64</v>
      </c>
      <c r="N13" s="110" t="s">
        <v>66</v>
      </c>
      <c r="O13" s="110" t="s">
        <v>53</v>
      </c>
      <c r="P13" s="110" t="s">
        <v>42</v>
      </c>
      <c r="Q13" s="110" t="s">
        <v>49</v>
      </c>
      <c r="R13" s="118"/>
      <c r="S13" s="118"/>
      <c r="T13" s="118"/>
      <c r="U13" s="119"/>
      <c r="V13" s="119"/>
      <c r="W13" s="119"/>
      <c r="X13" s="118"/>
      <c r="Y13" s="118"/>
      <c r="Z13" s="118"/>
      <c r="AA13" s="120"/>
      <c r="AS13" s="111"/>
    </row>
    <row r="14" customFormat="false" ht="12" hidden="false" customHeight="false" outlineLevel="0" collapsed="false">
      <c r="B14" s="110" t="s">
        <v>79</v>
      </c>
      <c r="C14" s="109" t="s">
        <v>80</v>
      </c>
      <c r="D14" s="109" t="s">
        <v>80</v>
      </c>
      <c r="E14" s="109" t="s">
        <v>80</v>
      </c>
      <c r="F14" s="109" t="s">
        <v>80</v>
      </c>
      <c r="G14" s="109" t="s">
        <v>80</v>
      </c>
      <c r="H14" s="109" t="s">
        <v>80</v>
      </c>
      <c r="I14" s="109" t="s">
        <v>80</v>
      </c>
      <c r="J14" s="109" t="s">
        <v>80</v>
      </c>
      <c r="K14" s="111" t="s">
        <v>80</v>
      </c>
      <c r="L14" s="109" t="s">
        <v>80</v>
      </c>
      <c r="M14" s="109" t="s">
        <v>80</v>
      </c>
      <c r="N14" s="109" t="s">
        <v>80</v>
      </c>
      <c r="O14" s="109" t="s">
        <v>80</v>
      </c>
      <c r="P14" s="109" t="s">
        <v>80</v>
      </c>
      <c r="Q14" s="109" t="s">
        <v>80</v>
      </c>
      <c r="AS14" s="111"/>
    </row>
    <row r="15" customFormat="false" ht="12" hidden="false" customHeight="false" outlineLevel="0" collapsed="false">
      <c r="B15" s="110" t="s">
        <v>82</v>
      </c>
      <c r="C15" s="109" t="s">
        <v>127</v>
      </c>
      <c r="D15" s="109" t="s">
        <v>31</v>
      </c>
      <c r="E15" s="109" t="s">
        <v>31</v>
      </c>
      <c r="F15" s="109" t="s">
        <v>31</v>
      </c>
      <c r="G15" s="109" t="s">
        <v>31</v>
      </c>
      <c r="H15" s="109" t="s">
        <v>31</v>
      </c>
      <c r="I15" s="109" t="s">
        <v>31</v>
      </c>
      <c r="J15" s="109" t="s">
        <v>31</v>
      </c>
      <c r="K15" s="111" t="s">
        <v>31</v>
      </c>
      <c r="L15" s="109" t="s">
        <v>31</v>
      </c>
      <c r="M15" s="109" t="s">
        <v>31</v>
      </c>
      <c r="N15" s="109" t="s">
        <v>31</v>
      </c>
      <c r="O15" s="109" t="s">
        <v>31</v>
      </c>
      <c r="P15" s="109" t="s">
        <v>31</v>
      </c>
      <c r="Q15" s="109" t="s">
        <v>31</v>
      </c>
      <c r="AS15" s="111"/>
    </row>
    <row r="16" customFormat="false" ht="12" hidden="false" customHeight="false" outlineLevel="0" collapsed="false">
      <c r="A16" s="109" t="n">
        <v>1</v>
      </c>
      <c r="B16" s="110" t="n">
        <v>37135</v>
      </c>
      <c r="C16" s="109" t="n">
        <v>2.295</v>
      </c>
      <c r="D16" s="109" t="n">
        <v>0.045</v>
      </c>
      <c r="E16" s="109" t="n">
        <v>0.415</v>
      </c>
      <c r="F16" s="109" t="n">
        <v>0.145</v>
      </c>
      <c r="G16" s="109" t="n">
        <v>0.355</v>
      </c>
      <c r="H16" s="109" t="n">
        <v>-0.205</v>
      </c>
      <c r="I16" s="109" t="n">
        <v>-0.065</v>
      </c>
      <c r="J16" s="109" t="n">
        <v>-0.115</v>
      </c>
      <c r="K16" s="111" t="n">
        <v>0.025</v>
      </c>
      <c r="L16" s="109" t="n">
        <v>-0.115</v>
      </c>
      <c r="M16" s="109" t="n">
        <v>-0.025895789799072</v>
      </c>
      <c r="N16" s="109" t="n">
        <v>-0.315</v>
      </c>
      <c r="O16" s="109" t="n">
        <v>-0.105</v>
      </c>
      <c r="P16" s="109" t="n">
        <v>0.255</v>
      </c>
      <c r="Q16" s="109" t="n">
        <v>0.035</v>
      </c>
    </row>
    <row r="17" customFormat="false" ht="12" hidden="false" customHeight="false" outlineLevel="0" collapsed="false">
      <c r="A17" s="109" t="n">
        <v>2</v>
      </c>
      <c r="B17" s="110" t="n">
        <f aca="false">EOMONTH(B16,0)+1</f>
        <v>37165</v>
      </c>
      <c r="C17" s="109" t="n">
        <v>1.925</v>
      </c>
      <c r="D17" s="109" t="n">
        <v>0.0175</v>
      </c>
      <c r="E17" s="109" t="n">
        <v>-0.08</v>
      </c>
      <c r="F17" s="109" t="n">
        <v>-0.451</v>
      </c>
      <c r="G17" s="109" t="n">
        <v>-0.125</v>
      </c>
      <c r="H17" s="109" t="n">
        <v>-0.67</v>
      </c>
      <c r="I17" s="109" t="n">
        <v>-0.11</v>
      </c>
      <c r="J17" s="109" t="n">
        <v>-0.52</v>
      </c>
      <c r="K17" s="111" t="n">
        <v>-0.14</v>
      </c>
      <c r="L17" s="109" t="n">
        <v>-0.5</v>
      </c>
      <c r="M17" s="109" t="n">
        <v>-0.38353504785292</v>
      </c>
      <c r="N17" s="109" t="n">
        <v>-0.825</v>
      </c>
      <c r="O17" s="109" t="n">
        <v>-0.13</v>
      </c>
      <c r="P17" s="109" t="n">
        <v>-0.105</v>
      </c>
      <c r="Q17" s="109" t="n">
        <v>-0.205</v>
      </c>
    </row>
    <row r="18" customFormat="false" ht="12" hidden="false" customHeight="false" outlineLevel="0" collapsed="false">
      <c r="A18" s="109" t="n">
        <v>3</v>
      </c>
      <c r="B18" s="110" t="n">
        <f aca="false">EOMONTH(B17,0)+1</f>
        <v>37196</v>
      </c>
      <c r="C18" s="109" t="n">
        <v>2.3</v>
      </c>
      <c r="D18" s="109" t="n">
        <v>0</v>
      </c>
      <c r="E18" s="109" t="n">
        <v>0.075</v>
      </c>
      <c r="F18" s="109" t="n">
        <v>-0.205</v>
      </c>
      <c r="G18" s="109" t="n">
        <v>-0.04</v>
      </c>
      <c r="H18" s="109" t="n">
        <v>-0.445</v>
      </c>
      <c r="I18" s="109" t="n">
        <v>-0.14</v>
      </c>
      <c r="J18" s="109" t="n">
        <v>-0.35</v>
      </c>
      <c r="K18" s="111" t="n">
        <v>-0.13</v>
      </c>
      <c r="L18" s="109" t="n">
        <v>-0.21</v>
      </c>
      <c r="M18" s="109" t="n">
        <v>-0.465</v>
      </c>
      <c r="N18" s="109" t="n">
        <v>-0.515</v>
      </c>
      <c r="O18" s="109" t="n">
        <v>-0.13</v>
      </c>
      <c r="P18" s="109" t="n">
        <v>-0.125</v>
      </c>
      <c r="Q18" s="109" t="n">
        <v>-0.18</v>
      </c>
    </row>
    <row r="19" customFormat="false" ht="12" hidden="false" customHeight="false" outlineLevel="0" collapsed="false">
      <c r="A19" s="109" t="n">
        <v>4</v>
      </c>
      <c r="B19" s="110" t="n">
        <f aca="false">EOMONTH(B18,0)+1</f>
        <v>37226</v>
      </c>
      <c r="C19" s="109" t="n">
        <v>2.69</v>
      </c>
      <c r="D19" s="109" t="n">
        <v>0</v>
      </c>
      <c r="E19" s="109" t="n">
        <v>0.415</v>
      </c>
      <c r="F19" s="109" t="n">
        <v>0.065</v>
      </c>
      <c r="G19" s="109" t="n">
        <v>0.06</v>
      </c>
      <c r="H19" s="109" t="n">
        <v>-0.32</v>
      </c>
      <c r="I19" s="109" t="n">
        <v>-0.14</v>
      </c>
      <c r="J19" s="109" t="n">
        <v>-0.23</v>
      </c>
      <c r="K19" s="111" t="n">
        <v>-0.135</v>
      </c>
      <c r="L19" s="109" t="n">
        <v>0.22</v>
      </c>
      <c r="M19" s="109" t="n">
        <v>-0.465</v>
      </c>
      <c r="N19" s="109" t="n">
        <v>-0.39</v>
      </c>
      <c r="O19" s="109" t="n">
        <v>-0.1325</v>
      </c>
      <c r="P19" s="109" t="n">
        <v>0.215</v>
      </c>
      <c r="Q19" s="109" t="n">
        <v>-0.17</v>
      </c>
    </row>
    <row r="20" customFormat="false" ht="12" hidden="false" customHeight="false" outlineLevel="0" collapsed="false">
      <c r="A20" s="109" t="n">
        <v>4</v>
      </c>
      <c r="B20" s="110" t="n">
        <f aca="false">EOMONTH(B19,0)+1</f>
        <v>37257</v>
      </c>
      <c r="C20" s="109" t="n">
        <v>2.895</v>
      </c>
      <c r="D20" s="109" t="n">
        <v>0</v>
      </c>
      <c r="E20" s="109" t="n">
        <v>0.425</v>
      </c>
      <c r="F20" s="109" t="n">
        <v>0.07</v>
      </c>
      <c r="G20" s="109" t="n">
        <v>0.09</v>
      </c>
      <c r="H20" s="109" t="n">
        <v>-0.32</v>
      </c>
      <c r="I20" s="109" t="n">
        <v>-0.135</v>
      </c>
      <c r="J20" s="109" t="n">
        <v>-0.22</v>
      </c>
      <c r="K20" s="111" t="n">
        <v>-0.13</v>
      </c>
      <c r="L20" s="109" t="n">
        <v>0.245</v>
      </c>
      <c r="M20" s="109" t="n">
        <v>-0.445</v>
      </c>
      <c r="N20" s="109" t="n">
        <v>-0.39</v>
      </c>
      <c r="O20" s="109" t="n">
        <v>-0.135</v>
      </c>
      <c r="P20" s="109" t="n">
        <v>0.225</v>
      </c>
      <c r="Q20" s="109" t="n">
        <v>-0.175</v>
      </c>
    </row>
    <row r="21" customFormat="false" ht="12" hidden="false" customHeight="false" outlineLevel="0" collapsed="false">
      <c r="A21" s="109" t="n">
        <v>4</v>
      </c>
      <c r="B21" s="110" t="n">
        <f aca="false">EOMONTH(B20,0)+1</f>
        <v>37288</v>
      </c>
      <c r="C21" s="109" t="n">
        <v>2.893</v>
      </c>
      <c r="D21" s="109" t="n">
        <v>0</v>
      </c>
      <c r="E21" s="109" t="n">
        <v>0.17</v>
      </c>
      <c r="F21" s="109" t="n">
        <v>-0.035</v>
      </c>
      <c r="G21" s="109" t="n">
        <v>0.04</v>
      </c>
      <c r="H21" s="109" t="n">
        <v>-0.325</v>
      </c>
      <c r="I21" s="109" t="n">
        <v>-0.12</v>
      </c>
      <c r="J21" s="109" t="n">
        <v>-0.22</v>
      </c>
      <c r="K21" s="111" t="n">
        <v>-0.12</v>
      </c>
      <c r="L21" s="109" t="n">
        <v>-0.03</v>
      </c>
      <c r="M21" s="109" t="n">
        <v>-0.445</v>
      </c>
      <c r="N21" s="109" t="n">
        <v>-0.395</v>
      </c>
      <c r="O21" s="109" t="n">
        <v>-0.1275</v>
      </c>
      <c r="P21" s="109" t="n">
        <v>-0.03</v>
      </c>
      <c r="Q21" s="109" t="n">
        <v>-0.165</v>
      </c>
    </row>
    <row r="22" customFormat="false" ht="12" hidden="false" customHeight="false" outlineLevel="0" collapsed="false">
      <c r="A22" s="109" t="n">
        <v>4</v>
      </c>
      <c r="B22" s="110" t="n">
        <f aca="false">EOMONTH(B21,0)+1</f>
        <v>37316</v>
      </c>
      <c r="C22" s="109" t="n">
        <v>2.86</v>
      </c>
      <c r="D22" s="109" t="n">
        <v>0</v>
      </c>
      <c r="E22" s="109" t="n">
        <v>0.16</v>
      </c>
      <c r="F22" s="109" t="n">
        <v>-0.025</v>
      </c>
      <c r="G22" s="109" t="n">
        <v>0.005</v>
      </c>
      <c r="H22" s="109" t="n">
        <v>-0.39</v>
      </c>
      <c r="I22" s="109" t="n">
        <v>-0.11</v>
      </c>
      <c r="J22" s="109" t="n">
        <v>-0.28</v>
      </c>
      <c r="K22" s="111" t="n">
        <v>-0.115</v>
      </c>
      <c r="L22" s="109" t="n">
        <v>-0.35</v>
      </c>
      <c r="M22" s="109" t="n">
        <v>-0.445</v>
      </c>
      <c r="N22" s="109" t="n">
        <v>-0.46</v>
      </c>
      <c r="O22" s="109" t="n">
        <v>-0.125</v>
      </c>
      <c r="P22" s="109" t="n">
        <v>-0.04</v>
      </c>
      <c r="Q22" s="109" t="n">
        <v>-0.145</v>
      </c>
    </row>
    <row r="23" customFormat="false" ht="12" hidden="false" customHeight="false" outlineLevel="0" collapsed="false">
      <c r="A23" s="109" t="n">
        <v>4</v>
      </c>
      <c r="B23" s="110" t="n">
        <f aca="false">EOMONTH(B22,0)+1</f>
        <v>37347</v>
      </c>
      <c r="C23" s="109" t="n">
        <v>2.803</v>
      </c>
      <c r="D23" s="109" t="n">
        <v>0.0025</v>
      </c>
      <c r="E23" s="109" t="n">
        <v>0.155</v>
      </c>
      <c r="F23" s="109" t="n">
        <v>-0.095</v>
      </c>
      <c r="G23" s="109" t="n">
        <v>0.015</v>
      </c>
      <c r="H23" s="109" t="n">
        <v>-0.575</v>
      </c>
      <c r="I23" s="109" t="n">
        <v>-0.115</v>
      </c>
      <c r="J23" s="109" t="n">
        <v>-0.39</v>
      </c>
      <c r="K23" s="111" t="n">
        <v>-0.09</v>
      </c>
      <c r="L23" s="109" t="n">
        <v>-0.315</v>
      </c>
      <c r="M23" s="109" t="n">
        <v>-0.463</v>
      </c>
      <c r="N23" s="109" t="n">
        <v>-0.7</v>
      </c>
      <c r="O23" s="109" t="n">
        <v>-0.135</v>
      </c>
      <c r="P23" s="109" t="n">
        <v>-0.095</v>
      </c>
      <c r="Q23" s="109" t="n">
        <v>-0.125</v>
      </c>
    </row>
    <row r="24" customFormat="false" ht="12" hidden="false" customHeight="false" outlineLevel="0" collapsed="false">
      <c r="A24" s="109" t="n">
        <v>5</v>
      </c>
      <c r="B24" s="110" t="n">
        <f aca="false">EOMONTH(B23,0)+1</f>
        <v>37377</v>
      </c>
      <c r="C24" s="109" t="n">
        <v>2.828</v>
      </c>
      <c r="D24" s="109" t="n">
        <v>0.0025</v>
      </c>
      <c r="E24" s="109" t="n">
        <v>0.175</v>
      </c>
      <c r="F24" s="109" t="n">
        <v>-0.045</v>
      </c>
      <c r="G24" s="109" t="n">
        <v>0.075</v>
      </c>
      <c r="H24" s="109" t="n">
        <v>-0.575</v>
      </c>
      <c r="I24" s="109" t="n">
        <v>-0.115</v>
      </c>
      <c r="J24" s="109" t="n">
        <v>-0.39</v>
      </c>
      <c r="K24" s="111" t="n">
        <v>-0.09</v>
      </c>
      <c r="L24" s="109" t="n">
        <v>-0.315</v>
      </c>
      <c r="M24" s="109" t="n">
        <v>-0.463</v>
      </c>
      <c r="N24" s="109" t="n">
        <v>-0.7</v>
      </c>
      <c r="O24" s="109" t="n">
        <v>-0.135</v>
      </c>
      <c r="P24" s="109" t="n">
        <v>-0.075</v>
      </c>
      <c r="Q24" s="109" t="n">
        <v>-0.125</v>
      </c>
    </row>
    <row r="25" customFormat="false" ht="12" hidden="false" customHeight="false" outlineLevel="0" collapsed="false">
      <c r="A25" s="109" t="n">
        <v>5</v>
      </c>
      <c r="B25" s="110" t="n">
        <f aca="false">EOMONTH(B24,0)+1</f>
        <v>37408</v>
      </c>
      <c r="C25" s="109" t="n">
        <v>2.88</v>
      </c>
      <c r="D25" s="109" t="n">
        <v>0.0025</v>
      </c>
      <c r="E25" s="109" t="n">
        <v>0.265</v>
      </c>
      <c r="F25" s="109" t="n">
        <v>-0.015</v>
      </c>
      <c r="G25" s="109" t="n">
        <v>0.125</v>
      </c>
      <c r="H25" s="109" t="n">
        <v>-0.575</v>
      </c>
      <c r="I25" s="109" t="n">
        <v>-0.115</v>
      </c>
      <c r="J25" s="109" t="n">
        <v>-0.39</v>
      </c>
      <c r="K25" s="111" t="n">
        <v>-0.09</v>
      </c>
      <c r="L25" s="109" t="n">
        <v>-0.315</v>
      </c>
      <c r="M25" s="109" t="n">
        <v>-0.463</v>
      </c>
      <c r="N25" s="109" t="n">
        <v>-0.7</v>
      </c>
      <c r="O25" s="109" t="n">
        <v>-0.135</v>
      </c>
      <c r="P25" s="109" t="n">
        <v>0.015</v>
      </c>
      <c r="Q25" s="109" t="n">
        <v>-0.125</v>
      </c>
    </row>
    <row r="26" customFormat="false" ht="12" hidden="false" customHeight="false" outlineLevel="0" collapsed="false">
      <c r="A26" s="109" t="n">
        <v>5</v>
      </c>
      <c r="B26" s="110" t="n">
        <f aca="false">EOMONTH(B25,0)+1</f>
        <v>37438</v>
      </c>
      <c r="C26" s="121" t="n">
        <v>2.926</v>
      </c>
      <c r="D26" s="109" t="n">
        <v>0.0025</v>
      </c>
      <c r="E26" s="109" t="n">
        <v>0.395</v>
      </c>
      <c r="F26" s="109" t="n">
        <v>0.04</v>
      </c>
      <c r="G26" s="109" t="n">
        <v>0.22</v>
      </c>
      <c r="H26" s="109" t="n">
        <v>-0.575</v>
      </c>
      <c r="I26" s="109" t="n">
        <v>-0.115</v>
      </c>
      <c r="J26" s="109" t="n">
        <v>-0.365</v>
      </c>
      <c r="K26" s="111" t="n">
        <v>-0.09</v>
      </c>
      <c r="L26" s="109" t="n">
        <v>-0.315</v>
      </c>
      <c r="M26" s="109" t="n">
        <v>-0.463</v>
      </c>
      <c r="N26" s="109" t="n">
        <v>-0.7</v>
      </c>
      <c r="O26" s="109" t="n">
        <v>-0.135</v>
      </c>
      <c r="P26" s="109" t="n">
        <v>0.145</v>
      </c>
      <c r="Q26" s="109" t="n">
        <v>-0.125</v>
      </c>
    </row>
    <row r="27" customFormat="false" ht="12" hidden="false" customHeight="false" outlineLevel="0" collapsed="false">
      <c r="A27" s="109" t="n">
        <v>5</v>
      </c>
      <c r="B27" s="110" t="n">
        <f aca="false">EOMONTH(B26,0)+1</f>
        <v>37469</v>
      </c>
      <c r="C27" s="109" t="n">
        <v>2.968</v>
      </c>
      <c r="D27" s="109" t="n">
        <v>0.0025</v>
      </c>
      <c r="E27" s="109" t="n">
        <v>0.405</v>
      </c>
      <c r="F27" s="109" t="n">
        <v>0.05</v>
      </c>
      <c r="G27" s="109" t="n">
        <v>0.22</v>
      </c>
      <c r="H27" s="109" t="n">
        <v>-0.575</v>
      </c>
      <c r="I27" s="109" t="n">
        <v>-0.115</v>
      </c>
      <c r="J27" s="109" t="n">
        <v>-0.365</v>
      </c>
      <c r="K27" s="111" t="n">
        <v>-0.09</v>
      </c>
      <c r="L27" s="109" t="n">
        <v>-0.315</v>
      </c>
      <c r="M27" s="109" t="n">
        <v>-0.463</v>
      </c>
      <c r="N27" s="109" t="n">
        <v>-0.7</v>
      </c>
      <c r="O27" s="109" t="n">
        <v>-0.135</v>
      </c>
      <c r="P27" s="109" t="n">
        <v>0.155</v>
      </c>
      <c r="Q27" s="109" t="n">
        <v>-0.125</v>
      </c>
    </row>
    <row r="28" customFormat="false" ht="12" hidden="false" customHeight="false" outlineLevel="0" collapsed="false">
      <c r="A28" s="109" t="n">
        <v>5</v>
      </c>
      <c r="B28" s="110" t="n">
        <f aca="false">EOMONTH(B27,0)+1</f>
        <v>37500</v>
      </c>
      <c r="C28" s="109" t="n">
        <v>2.968</v>
      </c>
      <c r="D28" s="109" t="n">
        <v>0.0025</v>
      </c>
      <c r="E28" s="109" t="n">
        <v>0.4</v>
      </c>
      <c r="F28" s="109" t="n">
        <v>0.05</v>
      </c>
      <c r="G28" s="109" t="n">
        <v>0.22</v>
      </c>
      <c r="H28" s="109" t="n">
        <v>-0.575</v>
      </c>
      <c r="I28" s="109" t="n">
        <v>-0.115</v>
      </c>
      <c r="J28" s="109" t="n">
        <v>-0.365</v>
      </c>
      <c r="K28" s="111" t="n">
        <v>-0.09</v>
      </c>
      <c r="L28" s="109" t="n">
        <v>-0.315</v>
      </c>
      <c r="M28" s="109" t="n">
        <v>-0.463</v>
      </c>
      <c r="N28" s="109" t="n">
        <v>-0.7</v>
      </c>
      <c r="O28" s="109" t="n">
        <v>-0.135</v>
      </c>
      <c r="P28" s="109" t="n">
        <v>0.15</v>
      </c>
      <c r="Q28" s="109" t="n">
        <v>-0.125</v>
      </c>
    </row>
    <row r="29" customFormat="false" ht="12" hidden="false" customHeight="false" outlineLevel="0" collapsed="false">
      <c r="A29" s="109" t="n">
        <v>5</v>
      </c>
      <c r="B29" s="110" t="n">
        <f aca="false">EOMONTH(B28,0)+1</f>
        <v>37530</v>
      </c>
      <c r="C29" s="109" t="n">
        <v>2.988</v>
      </c>
      <c r="D29" s="109" t="n">
        <v>0.0025</v>
      </c>
      <c r="E29" s="109" t="n">
        <v>0.335</v>
      </c>
      <c r="F29" s="109" t="n">
        <v>0.045</v>
      </c>
      <c r="G29" s="109" t="n">
        <v>0.07</v>
      </c>
      <c r="H29" s="109" t="n">
        <v>-0.575</v>
      </c>
      <c r="I29" s="109" t="n">
        <v>-0.115</v>
      </c>
      <c r="J29" s="109" t="n">
        <v>-0.39</v>
      </c>
      <c r="K29" s="111" t="n">
        <v>-0.09</v>
      </c>
      <c r="L29" s="109" t="n">
        <v>-0.315</v>
      </c>
      <c r="M29" s="109" t="n">
        <v>-0.463</v>
      </c>
      <c r="N29" s="109" t="n">
        <v>-0.7</v>
      </c>
      <c r="O29" s="109" t="n">
        <v>-0.135</v>
      </c>
      <c r="P29" s="109" t="n">
        <v>0.085</v>
      </c>
      <c r="Q29" s="109" t="n">
        <v>-0.125</v>
      </c>
    </row>
    <row r="30" customFormat="false" ht="12" hidden="false" customHeight="false" outlineLevel="0" collapsed="false">
      <c r="A30" s="109" t="n">
        <v>5</v>
      </c>
      <c r="B30" s="110" t="n">
        <f aca="false">EOMONTH(B29,0)+1</f>
        <v>37561</v>
      </c>
      <c r="C30" s="109" t="n">
        <v>3.153</v>
      </c>
      <c r="D30" s="109" t="n">
        <v>0</v>
      </c>
      <c r="E30" s="109" t="n">
        <v>0.445</v>
      </c>
      <c r="F30" s="109" t="n">
        <v>0.125</v>
      </c>
      <c r="G30" s="109" t="n">
        <v>0.15</v>
      </c>
      <c r="H30" s="109" t="n">
        <v>-0.265</v>
      </c>
      <c r="I30" s="109" t="n">
        <v>-0.11</v>
      </c>
      <c r="J30" s="109" t="n">
        <v>-0.2</v>
      </c>
      <c r="K30" s="111" t="n">
        <v>-0.11</v>
      </c>
      <c r="L30" s="109" t="n">
        <v>-0.055</v>
      </c>
      <c r="M30" s="109" t="n">
        <v>-0.42</v>
      </c>
      <c r="N30" s="109" t="n">
        <v>-0.345</v>
      </c>
      <c r="O30" s="109" t="n">
        <v>-0.14</v>
      </c>
      <c r="P30" s="109" t="n">
        <v>0.245</v>
      </c>
      <c r="Q30" s="109" t="n">
        <v>-0.125</v>
      </c>
    </row>
    <row r="31" customFormat="false" ht="12" hidden="false" customHeight="false" outlineLevel="0" collapsed="false">
      <c r="B31" s="110" t="n">
        <f aca="false">EOMONTH(B30,0)+1</f>
        <v>37591</v>
      </c>
      <c r="C31" s="109" t="n">
        <v>3.343</v>
      </c>
      <c r="D31" s="109" t="n">
        <v>0</v>
      </c>
      <c r="E31" s="109" t="n">
        <v>0.445</v>
      </c>
      <c r="F31" s="109" t="n">
        <v>0.125</v>
      </c>
      <c r="G31" s="109" t="n">
        <v>0.15</v>
      </c>
      <c r="H31" s="109" t="n">
        <v>-0.265</v>
      </c>
      <c r="I31" s="109" t="n">
        <v>-0.11</v>
      </c>
      <c r="J31" s="109" t="n">
        <v>-0.2</v>
      </c>
      <c r="K31" s="111" t="n">
        <v>-0.11</v>
      </c>
      <c r="L31" s="109" t="n">
        <v>0.375</v>
      </c>
      <c r="M31" s="109" t="n">
        <v>-0.42</v>
      </c>
      <c r="N31" s="109" t="n">
        <v>-0.345</v>
      </c>
      <c r="O31" s="109" t="n">
        <v>-0.1425</v>
      </c>
      <c r="P31" s="109" t="n">
        <v>0.245</v>
      </c>
      <c r="Q31" s="109" t="n">
        <v>-0.125</v>
      </c>
    </row>
    <row r="32" customFormat="false" ht="12" hidden="false" customHeight="false" outlineLevel="0" collapsed="false">
      <c r="B32" s="110" t="n">
        <f aca="false">EOMONTH(B31,0)+1</f>
        <v>37622</v>
      </c>
      <c r="C32" s="109" t="n">
        <v>3.43</v>
      </c>
      <c r="D32" s="109" t="n">
        <v>0</v>
      </c>
      <c r="E32" s="109" t="n">
        <v>0.405</v>
      </c>
      <c r="F32" s="109" t="n">
        <v>0.125</v>
      </c>
      <c r="G32" s="109" t="n">
        <v>0.11</v>
      </c>
      <c r="H32" s="109" t="n">
        <v>-0.265</v>
      </c>
      <c r="I32" s="109" t="n">
        <v>-0.11</v>
      </c>
      <c r="J32" s="109" t="n">
        <v>-0.2</v>
      </c>
      <c r="K32" s="111" t="n">
        <v>-0.11</v>
      </c>
      <c r="L32" s="109" t="n">
        <v>0.4</v>
      </c>
      <c r="M32" s="109" t="n">
        <v>-0.42</v>
      </c>
      <c r="N32" s="109" t="n">
        <v>-0.345</v>
      </c>
      <c r="O32" s="109" t="n">
        <v>-0.145</v>
      </c>
      <c r="P32" s="109" t="n">
        <v>0.205</v>
      </c>
      <c r="Q32" s="109" t="n">
        <v>-0.125</v>
      </c>
    </row>
    <row r="33" customFormat="false" ht="12" hidden="false" customHeight="false" outlineLevel="0" collapsed="false">
      <c r="B33" s="110" t="n">
        <f aca="false">EOMONTH(B32,0)+1</f>
        <v>37653</v>
      </c>
      <c r="C33" s="109" t="n">
        <v>3.333</v>
      </c>
      <c r="D33" s="109" t="n">
        <v>0</v>
      </c>
      <c r="E33" s="109" t="n">
        <v>0.405</v>
      </c>
      <c r="F33" s="109" t="n">
        <v>0.125</v>
      </c>
      <c r="G33" s="109" t="n">
        <v>0.11</v>
      </c>
      <c r="H33" s="109" t="n">
        <v>-0.265</v>
      </c>
      <c r="I33" s="109" t="n">
        <v>-0.11</v>
      </c>
      <c r="J33" s="109" t="n">
        <v>-0.2</v>
      </c>
      <c r="K33" s="111" t="n">
        <v>-0.11</v>
      </c>
      <c r="L33" s="109" t="n">
        <v>0.125</v>
      </c>
      <c r="M33" s="109" t="n">
        <v>-0.42</v>
      </c>
      <c r="N33" s="109" t="n">
        <v>-0.345</v>
      </c>
      <c r="O33" s="109" t="n">
        <v>-0.1375</v>
      </c>
      <c r="P33" s="109" t="n">
        <v>0.205</v>
      </c>
      <c r="Q33" s="109" t="n">
        <v>-0.125</v>
      </c>
    </row>
    <row r="34" customFormat="false" ht="12" hidden="false" customHeight="false" outlineLevel="0" collapsed="false">
      <c r="B34" s="110" t="n">
        <f aca="false">EOMONTH(B33,0)+1</f>
        <v>37681</v>
      </c>
      <c r="C34" s="109" t="n">
        <v>3.208</v>
      </c>
      <c r="D34" s="109" t="n">
        <v>0</v>
      </c>
      <c r="E34" s="109" t="n">
        <v>0.405</v>
      </c>
      <c r="F34" s="109" t="n">
        <v>0.125</v>
      </c>
      <c r="G34" s="109" t="n">
        <v>0.11</v>
      </c>
      <c r="H34" s="109" t="n">
        <v>-0.265</v>
      </c>
      <c r="I34" s="109" t="n">
        <v>-0.11</v>
      </c>
      <c r="J34" s="109" t="n">
        <v>-0.2</v>
      </c>
      <c r="K34" s="111" t="n">
        <v>-0.11</v>
      </c>
      <c r="L34" s="109" t="n">
        <v>-0.195</v>
      </c>
      <c r="M34" s="109" t="n">
        <v>-0.42</v>
      </c>
      <c r="N34" s="109" t="n">
        <v>-0.345</v>
      </c>
      <c r="O34" s="109" t="n">
        <v>-0.135</v>
      </c>
      <c r="P34" s="109" t="n">
        <v>0.205</v>
      </c>
      <c r="Q34" s="109" t="n">
        <v>-0.125</v>
      </c>
    </row>
    <row r="35" customFormat="false" ht="12" hidden="false" customHeight="false" outlineLevel="0" collapsed="false">
      <c r="B35" s="110" t="n">
        <f aca="false">EOMONTH(B34,0)+1</f>
        <v>37712</v>
      </c>
      <c r="C35" s="109" t="n">
        <v>3.048</v>
      </c>
      <c r="D35" s="109" t="n">
        <v>0</v>
      </c>
      <c r="E35" s="109" t="n">
        <v>0.47</v>
      </c>
      <c r="F35" s="109" t="n">
        <v>0.065</v>
      </c>
      <c r="G35" s="109" t="n">
        <v>0.22</v>
      </c>
      <c r="H35" s="109" t="n">
        <v>-0.4575</v>
      </c>
      <c r="I35" s="109" t="n">
        <v>-0.105</v>
      </c>
      <c r="J35" s="109" t="n">
        <v>-0.325</v>
      </c>
      <c r="K35" s="111" t="n">
        <v>-0.085</v>
      </c>
      <c r="L35" s="109" t="n">
        <v>-0.28</v>
      </c>
      <c r="M35" s="109" t="n">
        <v>-0.465</v>
      </c>
      <c r="N35" s="109" t="n">
        <v>-0.5375</v>
      </c>
      <c r="O35" s="109" t="n">
        <v>-0.14</v>
      </c>
      <c r="P35" s="109" t="n">
        <v>0.27</v>
      </c>
      <c r="Q35" s="109" t="n">
        <v>-0.105</v>
      </c>
    </row>
    <row r="36" customFormat="false" ht="12" hidden="false" customHeight="false" outlineLevel="0" collapsed="false">
      <c r="B36" s="110" t="n">
        <f aca="false">EOMONTH(B35,0)+1</f>
        <v>37742</v>
      </c>
      <c r="C36" s="109" t="n">
        <v>3.059</v>
      </c>
      <c r="D36" s="109" t="n">
        <v>0</v>
      </c>
      <c r="E36" s="109" t="n">
        <v>0.47</v>
      </c>
      <c r="F36" s="109" t="n">
        <v>0.065</v>
      </c>
      <c r="G36" s="109" t="n">
        <v>0.22</v>
      </c>
      <c r="H36" s="109" t="n">
        <v>-0.4575</v>
      </c>
      <c r="I36" s="109" t="n">
        <v>-0.105</v>
      </c>
      <c r="J36" s="109" t="n">
        <v>-0.325</v>
      </c>
      <c r="K36" s="111" t="n">
        <v>-0.085</v>
      </c>
      <c r="L36" s="109" t="n">
        <v>-0.28</v>
      </c>
      <c r="M36" s="109" t="n">
        <v>-0.465</v>
      </c>
      <c r="N36" s="109" t="n">
        <v>-0.5375</v>
      </c>
      <c r="O36" s="109" t="n">
        <v>-0.14</v>
      </c>
      <c r="P36" s="109" t="n">
        <v>0.27</v>
      </c>
      <c r="Q36" s="109" t="n">
        <v>-0.105</v>
      </c>
    </row>
    <row r="37" customFormat="false" ht="12" hidden="false" customHeight="false" outlineLevel="0" collapsed="false">
      <c r="B37" s="110" t="n">
        <f aca="false">EOMONTH(B36,0)+1</f>
        <v>37773</v>
      </c>
      <c r="C37" s="109" t="n">
        <v>3.087</v>
      </c>
      <c r="D37" s="109" t="n">
        <v>0</v>
      </c>
      <c r="E37" s="109" t="n">
        <v>0.47</v>
      </c>
      <c r="F37" s="109" t="n">
        <v>0.065</v>
      </c>
      <c r="G37" s="109" t="n">
        <v>0.22</v>
      </c>
      <c r="H37" s="109" t="n">
        <v>-0.4575</v>
      </c>
      <c r="I37" s="109" t="n">
        <v>-0.105</v>
      </c>
      <c r="J37" s="109" t="n">
        <v>-0.325</v>
      </c>
      <c r="K37" s="111" t="n">
        <v>-0.085</v>
      </c>
      <c r="L37" s="109" t="n">
        <v>-0.28</v>
      </c>
      <c r="M37" s="109" t="n">
        <v>-0.465</v>
      </c>
      <c r="N37" s="109" t="n">
        <v>-0.5375</v>
      </c>
      <c r="O37" s="109" t="n">
        <v>-0.14</v>
      </c>
      <c r="P37" s="109" t="n">
        <v>0.27</v>
      </c>
      <c r="Q37" s="109" t="n">
        <v>-0.105</v>
      </c>
    </row>
    <row r="38" customFormat="false" ht="12" hidden="false" customHeight="false" outlineLevel="0" collapsed="false">
      <c r="B38" s="110" t="n">
        <f aca="false">EOMONTH(B37,0)+1</f>
        <v>37803</v>
      </c>
      <c r="C38" s="109" t="n">
        <v>3.107</v>
      </c>
      <c r="D38" s="109" t="n">
        <v>0</v>
      </c>
      <c r="E38" s="109" t="n">
        <v>0.47</v>
      </c>
      <c r="F38" s="109" t="n">
        <v>0.065</v>
      </c>
      <c r="G38" s="109" t="n">
        <v>0.22</v>
      </c>
      <c r="H38" s="109" t="n">
        <v>-0.4575</v>
      </c>
      <c r="I38" s="109" t="n">
        <v>-0.105</v>
      </c>
      <c r="J38" s="109" t="n">
        <v>-0.325</v>
      </c>
      <c r="K38" s="111" t="n">
        <v>-0.085</v>
      </c>
      <c r="L38" s="109" t="n">
        <v>-0.28</v>
      </c>
      <c r="M38" s="109" t="n">
        <v>-0.465</v>
      </c>
      <c r="N38" s="109" t="n">
        <v>-0.5375</v>
      </c>
      <c r="O38" s="109" t="n">
        <v>-0.14</v>
      </c>
      <c r="P38" s="109" t="n">
        <v>0.27</v>
      </c>
      <c r="Q38" s="109" t="n">
        <v>-0.105</v>
      </c>
    </row>
    <row r="39" customFormat="false" ht="12" hidden="false" customHeight="false" outlineLevel="0" collapsed="false">
      <c r="B39" s="110" t="n">
        <f aca="false">EOMONTH(B38,0)+1</f>
        <v>37834</v>
      </c>
      <c r="C39" s="109" t="n">
        <v>3.127</v>
      </c>
      <c r="D39" s="109" t="n">
        <v>0</v>
      </c>
      <c r="E39" s="109" t="n">
        <v>0.47</v>
      </c>
      <c r="F39" s="109" t="n">
        <v>0.065</v>
      </c>
      <c r="G39" s="109" t="n">
        <v>0.22</v>
      </c>
      <c r="H39" s="109" t="n">
        <v>-0.4575</v>
      </c>
      <c r="I39" s="109" t="n">
        <v>-0.105</v>
      </c>
      <c r="J39" s="109" t="n">
        <v>-0.325</v>
      </c>
      <c r="K39" s="111" t="n">
        <v>-0.085</v>
      </c>
      <c r="L39" s="109" t="n">
        <v>-0.28</v>
      </c>
      <c r="M39" s="109" t="n">
        <v>-0.465</v>
      </c>
      <c r="N39" s="109" t="n">
        <v>-0.5375</v>
      </c>
      <c r="O39" s="109" t="n">
        <v>-0.14</v>
      </c>
      <c r="P39" s="109" t="n">
        <v>0.27</v>
      </c>
      <c r="Q39" s="109" t="n">
        <v>-0.105</v>
      </c>
    </row>
    <row r="40" customFormat="false" ht="12" hidden="false" customHeight="false" outlineLevel="0" collapsed="false">
      <c r="B40" s="110" t="n">
        <f aca="false">EOMONTH(B39,0)+1</f>
        <v>37865</v>
      </c>
      <c r="C40" s="109" t="n">
        <v>3.132</v>
      </c>
      <c r="D40" s="109" t="n">
        <v>0</v>
      </c>
      <c r="E40" s="109" t="n">
        <v>0.47</v>
      </c>
      <c r="F40" s="109" t="n">
        <v>0.065</v>
      </c>
      <c r="G40" s="109" t="n">
        <v>0.22</v>
      </c>
      <c r="H40" s="109" t="n">
        <v>-0.4575</v>
      </c>
      <c r="I40" s="109" t="n">
        <v>-0.105</v>
      </c>
      <c r="J40" s="109" t="n">
        <v>-0.325</v>
      </c>
      <c r="K40" s="111" t="n">
        <v>-0.085</v>
      </c>
      <c r="L40" s="109" t="n">
        <v>-0.28</v>
      </c>
      <c r="M40" s="109" t="n">
        <v>-0.465</v>
      </c>
      <c r="N40" s="109" t="n">
        <v>-0.5375</v>
      </c>
      <c r="O40" s="109" t="n">
        <v>-0.14</v>
      </c>
      <c r="P40" s="109" t="n">
        <v>0.27</v>
      </c>
      <c r="Q40" s="109" t="n">
        <v>-0.105</v>
      </c>
    </row>
    <row r="41" customFormat="false" ht="12" hidden="false" customHeight="false" outlineLevel="0" collapsed="false">
      <c r="B41" s="110" t="n">
        <f aca="false">EOMONTH(B40,0)+1</f>
        <v>37895</v>
      </c>
      <c r="C41" s="109" t="n">
        <v>3.142</v>
      </c>
      <c r="D41" s="109" t="n">
        <v>0</v>
      </c>
      <c r="E41" s="109" t="n">
        <v>0.47</v>
      </c>
      <c r="F41" s="109" t="n">
        <v>0.065</v>
      </c>
      <c r="G41" s="109" t="n">
        <v>0.22</v>
      </c>
      <c r="H41" s="109" t="n">
        <v>-0.4575</v>
      </c>
      <c r="I41" s="109" t="n">
        <v>-0.105</v>
      </c>
      <c r="J41" s="109" t="n">
        <v>-0.325</v>
      </c>
      <c r="K41" s="111" t="n">
        <v>-0.085</v>
      </c>
      <c r="L41" s="109" t="n">
        <v>-0.28</v>
      </c>
      <c r="M41" s="109" t="n">
        <v>-0.465</v>
      </c>
      <c r="N41" s="109" t="n">
        <v>-0.5375</v>
      </c>
      <c r="O41" s="109" t="n">
        <v>-0.14</v>
      </c>
      <c r="P41" s="109" t="n">
        <v>0.27</v>
      </c>
      <c r="Q41" s="109" t="n">
        <v>-0.105</v>
      </c>
    </row>
    <row r="42" customFormat="false" ht="12" hidden="false" customHeight="false" outlineLevel="0" collapsed="false">
      <c r="B42" s="110" t="n">
        <f aca="false">EOMONTH(B41,0)+1</f>
        <v>37926</v>
      </c>
      <c r="C42" s="109" t="n">
        <v>3.307</v>
      </c>
      <c r="D42" s="109" t="n">
        <v>0</v>
      </c>
      <c r="E42" s="109" t="n">
        <v>0.46</v>
      </c>
      <c r="F42" s="109" t="n">
        <v>0.14</v>
      </c>
      <c r="G42" s="109" t="n">
        <v>0.21</v>
      </c>
      <c r="H42" s="109" t="n">
        <v>-0.26</v>
      </c>
      <c r="I42" s="109" t="n">
        <v>-0.105</v>
      </c>
      <c r="J42" s="109" t="n">
        <v>-0.17</v>
      </c>
      <c r="K42" s="111" t="n">
        <v>-0.085</v>
      </c>
      <c r="L42" s="109" t="n">
        <v>0.18</v>
      </c>
      <c r="M42" s="109" t="n">
        <v>-0.415</v>
      </c>
      <c r="N42" s="109" t="n">
        <v>-0.34</v>
      </c>
      <c r="O42" s="109" t="n">
        <v>-0.14</v>
      </c>
      <c r="P42" s="109" t="n">
        <v>0.26</v>
      </c>
      <c r="Q42" s="109" t="n">
        <v>-0.105</v>
      </c>
    </row>
    <row r="43" customFormat="false" ht="12" hidden="false" customHeight="false" outlineLevel="0" collapsed="false">
      <c r="B43" s="110" t="n">
        <f aca="false">EOMONTH(B42,0)+1</f>
        <v>37956</v>
      </c>
      <c r="C43" s="109" t="n">
        <v>3.472</v>
      </c>
      <c r="D43" s="109" t="n">
        <v>0</v>
      </c>
      <c r="E43" s="109" t="n">
        <v>0.46</v>
      </c>
      <c r="F43" s="109" t="n">
        <v>0.14</v>
      </c>
      <c r="G43" s="109" t="n">
        <v>0.21</v>
      </c>
      <c r="H43" s="109" t="n">
        <v>-0.26</v>
      </c>
      <c r="I43" s="109" t="n">
        <v>-0.105</v>
      </c>
      <c r="J43" s="109" t="n">
        <v>-0.17</v>
      </c>
      <c r="K43" s="111" t="n">
        <v>-0.085</v>
      </c>
      <c r="L43" s="109" t="n">
        <v>0.28</v>
      </c>
      <c r="M43" s="109" t="n">
        <v>-0.415</v>
      </c>
      <c r="N43" s="109" t="n">
        <v>-0.34</v>
      </c>
      <c r="O43" s="109" t="n">
        <v>-0.1425</v>
      </c>
      <c r="P43" s="109" t="n">
        <v>0.26</v>
      </c>
      <c r="Q43" s="109" t="n">
        <v>-0.105</v>
      </c>
    </row>
    <row r="44" customFormat="false" ht="12" hidden="false" customHeight="false" outlineLevel="0" collapsed="false">
      <c r="B44" s="110" t="n">
        <f aca="false">EOMONTH(B43,0)+1</f>
        <v>37987</v>
      </c>
      <c r="C44" s="109" t="n">
        <v>3.527</v>
      </c>
      <c r="D44" s="109" t="n">
        <v>0</v>
      </c>
      <c r="E44" s="109" t="n">
        <v>0.46</v>
      </c>
      <c r="F44" s="109" t="n">
        <v>0.14</v>
      </c>
      <c r="G44" s="109" t="n">
        <v>0.21</v>
      </c>
      <c r="H44" s="109" t="n">
        <v>-0.26</v>
      </c>
      <c r="I44" s="109" t="n">
        <v>-0.09</v>
      </c>
      <c r="J44" s="109" t="n">
        <v>-0.17</v>
      </c>
      <c r="K44" s="111" t="n">
        <v>-0.085</v>
      </c>
      <c r="L44" s="109" t="n">
        <v>0.45</v>
      </c>
      <c r="M44" s="109" t="n">
        <v>-0.415</v>
      </c>
      <c r="N44" s="109" t="n">
        <v>-0.34</v>
      </c>
      <c r="O44" s="109" t="n">
        <v>-0.145</v>
      </c>
      <c r="P44" s="109" t="n">
        <v>0.26</v>
      </c>
      <c r="Q44" s="109" t="n">
        <v>-0.095</v>
      </c>
    </row>
    <row r="45" customFormat="false" ht="12" hidden="false" customHeight="false" outlineLevel="0" collapsed="false">
      <c r="B45" s="110" t="n">
        <f aca="false">EOMONTH(B44,0)+1</f>
        <v>38018</v>
      </c>
      <c r="C45" s="109" t="n">
        <v>3.413</v>
      </c>
      <c r="D45" s="109" t="n">
        <v>0</v>
      </c>
      <c r="E45" s="109" t="n">
        <v>0.46</v>
      </c>
      <c r="F45" s="109" t="n">
        <v>0.14</v>
      </c>
      <c r="G45" s="109" t="n">
        <v>0.21</v>
      </c>
      <c r="H45" s="109" t="n">
        <v>-0.26</v>
      </c>
      <c r="I45" s="109" t="n">
        <v>-0.09</v>
      </c>
      <c r="J45" s="109" t="n">
        <v>-0.17</v>
      </c>
      <c r="K45" s="111" t="n">
        <v>-0.085</v>
      </c>
      <c r="L45" s="109" t="n">
        <v>0.19</v>
      </c>
      <c r="M45" s="109" t="n">
        <v>-0.415</v>
      </c>
      <c r="N45" s="109" t="n">
        <v>-0.34</v>
      </c>
      <c r="O45" s="109" t="n">
        <v>-0.1375</v>
      </c>
      <c r="P45" s="109" t="n">
        <v>0.26</v>
      </c>
      <c r="Q45" s="109" t="n">
        <v>-0.095</v>
      </c>
    </row>
    <row r="46" customFormat="false" ht="12" hidden="false" customHeight="false" outlineLevel="0" collapsed="false">
      <c r="B46" s="110" t="n">
        <f aca="false">EOMONTH(B45,0)+1</f>
        <v>38047</v>
      </c>
      <c r="C46" s="109" t="n">
        <v>3.281</v>
      </c>
      <c r="D46" s="109" t="n">
        <v>0</v>
      </c>
      <c r="E46" s="109" t="n">
        <v>0.46</v>
      </c>
      <c r="F46" s="109" t="n">
        <v>0.14</v>
      </c>
      <c r="G46" s="109" t="n">
        <v>0.21</v>
      </c>
      <c r="H46" s="109" t="n">
        <v>-0.26</v>
      </c>
      <c r="I46" s="109" t="n">
        <v>-0.09</v>
      </c>
      <c r="J46" s="109" t="n">
        <v>-0.17</v>
      </c>
      <c r="K46" s="111" t="n">
        <v>-0.085</v>
      </c>
      <c r="L46" s="109" t="n">
        <v>0.15</v>
      </c>
      <c r="M46" s="109" t="n">
        <v>-0.415</v>
      </c>
      <c r="N46" s="109" t="n">
        <v>-0.34</v>
      </c>
      <c r="O46" s="109" t="n">
        <v>-0.135</v>
      </c>
      <c r="P46" s="109" t="n">
        <v>0.26</v>
      </c>
      <c r="Q46" s="109" t="n">
        <v>-0.095</v>
      </c>
    </row>
    <row r="47" customFormat="false" ht="12" hidden="false" customHeight="false" outlineLevel="0" collapsed="false">
      <c r="B47" s="110" t="n">
        <f aca="false">EOMONTH(B46,0)+1</f>
        <v>38078</v>
      </c>
      <c r="C47" s="109" t="n">
        <v>3.111</v>
      </c>
      <c r="D47" s="109" t="n">
        <v>0</v>
      </c>
      <c r="E47" s="109" t="n">
        <v>0.5</v>
      </c>
      <c r="F47" s="109" t="n">
        <v>0.03</v>
      </c>
      <c r="G47" s="109" t="n">
        <v>0.25</v>
      </c>
      <c r="H47" s="109" t="n">
        <v>-0.37</v>
      </c>
      <c r="I47" s="109" t="n">
        <v>-0.09</v>
      </c>
      <c r="J47" s="109" t="n">
        <v>-0.26</v>
      </c>
      <c r="K47" s="111" t="n">
        <v>-0.085</v>
      </c>
      <c r="L47" s="109" t="n">
        <v>-0.3</v>
      </c>
      <c r="M47" s="109" t="n">
        <v>-0.46</v>
      </c>
      <c r="N47" s="109" t="n">
        <v>-0.46</v>
      </c>
      <c r="O47" s="109" t="n">
        <v>-0.14</v>
      </c>
      <c r="P47" s="109" t="n">
        <v>0.3</v>
      </c>
      <c r="Q47" s="109" t="n">
        <v>-0.095</v>
      </c>
    </row>
    <row r="48" customFormat="false" ht="12" hidden="false" customHeight="false" outlineLevel="0" collapsed="false">
      <c r="B48" s="110" t="n">
        <f aca="false">EOMONTH(B47,0)+1</f>
        <v>38108</v>
      </c>
      <c r="C48" s="109" t="n">
        <v>3.111</v>
      </c>
      <c r="D48" s="109" t="n">
        <v>0</v>
      </c>
      <c r="E48" s="109" t="n">
        <v>0.5</v>
      </c>
      <c r="F48" s="109" t="n">
        <v>0.03</v>
      </c>
      <c r="G48" s="109" t="n">
        <v>0.25</v>
      </c>
      <c r="H48" s="109" t="n">
        <v>-0.37</v>
      </c>
      <c r="I48" s="109" t="n">
        <v>-0.09</v>
      </c>
      <c r="J48" s="109" t="n">
        <v>-0.26</v>
      </c>
      <c r="K48" s="111" t="n">
        <v>-0.085</v>
      </c>
      <c r="L48" s="109" t="n">
        <v>-0.3</v>
      </c>
      <c r="M48" s="109" t="n">
        <v>-0.46</v>
      </c>
      <c r="N48" s="109" t="n">
        <v>-0.46</v>
      </c>
      <c r="O48" s="109" t="n">
        <v>-0.14</v>
      </c>
      <c r="P48" s="109" t="n">
        <v>0.3</v>
      </c>
      <c r="Q48" s="109" t="n">
        <v>-0.095</v>
      </c>
    </row>
    <row r="49" customFormat="false" ht="12" hidden="false" customHeight="false" outlineLevel="0" collapsed="false">
      <c r="B49" s="110" t="n">
        <f aca="false">EOMONTH(B48,0)+1</f>
        <v>38139</v>
      </c>
      <c r="C49" s="109" t="n">
        <v>3.143</v>
      </c>
      <c r="D49" s="109" t="n">
        <v>0</v>
      </c>
      <c r="E49" s="109" t="n">
        <v>0.5</v>
      </c>
      <c r="F49" s="109" t="n">
        <v>0.03</v>
      </c>
      <c r="G49" s="109" t="n">
        <v>0.25</v>
      </c>
      <c r="H49" s="109" t="n">
        <v>-0.37</v>
      </c>
      <c r="I49" s="109" t="n">
        <v>-0.09</v>
      </c>
      <c r="J49" s="109" t="n">
        <v>-0.26</v>
      </c>
      <c r="K49" s="111" t="n">
        <v>-0.085</v>
      </c>
      <c r="L49" s="109" t="n">
        <v>-0.3</v>
      </c>
      <c r="M49" s="109" t="n">
        <v>-0.46</v>
      </c>
      <c r="N49" s="109" t="n">
        <v>-0.46</v>
      </c>
      <c r="O49" s="109" t="n">
        <v>-0.14</v>
      </c>
      <c r="P49" s="109" t="n">
        <v>0.3</v>
      </c>
      <c r="Q49" s="109" t="n">
        <v>-0.095</v>
      </c>
    </row>
    <row r="50" customFormat="false" ht="12" hidden="false" customHeight="false" outlineLevel="0" collapsed="false">
      <c r="B50" s="110" t="n">
        <f aca="false">EOMONTH(B49,0)+1</f>
        <v>38169</v>
      </c>
      <c r="C50" s="109" t="n">
        <v>3.193</v>
      </c>
      <c r="D50" s="109" t="n">
        <v>0</v>
      </c>
      <c r="E50" s="109" t="n">
        <v>0.5</v>
      </c>
      <c r="F50" s="109" t="n">
        <v>0.03</v>
      </c>
      <c r="G50" s="109" t="n">
        <v>0.25</v>
      </c>
      <c r="H50" s="109" t="n">
        <v>-0.37</v>
      </c>
      <c r="I50" s="109" t="n">
        <v>-0.09</v>
      </c>
      <c r="J50" s="109" t="n">
        <v>-0.26</v>
      </c>
      <c r="K50" s="111" t="n">
        <v>-0.085</v>
      </c>
      <c r="L50" s="109" t="n">
        <v>-0.3</v>
      </c>
      <c r="M50" s="109" t="n">
        <v>-0.46</v>
      </c>
      <c r="N50" s="109" t="n">
        <v>-0.46</v>
      </c>
      <c r="O50" s="109" t="n">
        <v>-0.14</v>
      </c>
      <c r="P50" s="109" t="n">
        <v>0.3</v>
      </c>
      <c r="Q50" s="109" t="n">
        <v>-0.095</v>
      </c>
    </row>
    <row r="51" customFormat="false" ht="12" hidden="false" customHeight="false" outlineLevel="0" collapsed="false">
      <c r="B51" s="110" t="n">
        <f aca="false">EOMONTH(B50,0)+1</f>
        <v>38200</v>
      </c>
      <c r="C51" s="109" t="n">
        <v>3.227</v>
      </c>
      <c r="D51" s="109" t="n">
        <v>0</v>
      </c>
      <c r="E51" s="109" t="n">
        <v>0.5</v>
      </c>
      <c r="F51" s="109" t="n">
        <v>0.03</v>
      </c>
      <c r="G51" s="109" t="n">
        <v>0.25</v>
      </c>
      <c r="H51" s="109" t="n">
        <v>-0.37</v>
      </c>
      <c r="I51" s="109" t="n">
        <v>-0.09</v>
      </c>
      <c r="J51" s="109" t="n">
        <v>-0.26</v>
      </c>
      <c r="K51" s="111" t="n">
        <v>-0.085</v>
      </c>
      <c r="L51" s="109" t="n">
        <v>-0.3</v>
      </c>
      <c r="M51" s="109" t="n">
        <v>-0.46</v>
      </c>
      <c r="N51" s="109" t="n">
        <v>-0.46</v>
      </c>
      <c r="O51" s="109" t="n">
        <v>-0.14</v>
      </c>
      <c r="P51" s="109" t="n">
        <v>0.3</v>
      </c>
      <c r="Q51" s="109" t="n">
        <v>-0.095</v>
      </c>
    </row>
    <row r="52" customFormat="false" ht="12" hidden="false" customHeight="false" outlineLevel="0" collapsed="false">
      <c r="B52" s="110" t="n">
        <f aca="false">EOMONTH(B51,0)+1</f>
        <v>38231</v>
      </c>
      <c r="C52" s="109" t="n">
        <v>3.24</v>
      </c>
      <c r="D52" s="109" t="n">
        <v>0</v>
      </c>
      <c r="E52" s="109" t="n">
        <v>0.5</v>
      </c>
      <c r="F52" s="109" t="n">
        <v>0.03</v>
      </c>
      <c r="G52" s="109" t="n">
        <v>0.25</v>
      </c>
      <c r="H52" s="109" t="n">
        <v>-0.37</v>
      </c>
      <c r="I52" s="109" t="n">
        <v>-0.09</v>
      </c>
      <c r="J52" s="109" t="n">
        <v>-0.26</v>
      </c>
      <c r="K52" s="111" t="n">
        <v>-0.085</v>
      </c>
      <c r="L52" s="109" t="n">
        <v>-0.3</v>
      </c>
      <c r="M52" s="109" t="n">
        <v>-0.46</v>
      </c>
      <c r="N52" s="109" t="n">
        <v>-0.46</v>
      </c>
      <c r="O52" s="109" t="n">
        <v>-0.14</v>
      </c>
      <c r="P52" s="109" t="n">
        <v>0.3</v>
      </c>
      <c r="Q52" s="109" t="n">
        <v>-0.095</v>
      </c>
    </row>
    <row r="53" customFormat="false" ht="12" hidden="false" customHeight="false" outlineLevel="0" collapsed="false">
      <c r="B53" s="110" t="n">
        <f aca="false">EOMONTH(B52,0)+1</f>
        <v>38261</v>
      </c>
      <c r="C53" s="109" t="n">
        <v>3.232</v>
      </c>
      <c r="D53" s="109" t="n">
        <v>0</v>
      </c>
      <c r="E53" s="109" t="n">
        <v>0.5</v>
      </c>
      <c r="F53" s="109" t="n">
        <v>0.03</v>
      </c>
      <c r="G53" s="109" t="n">
        <v>0.25</v>
      </c>
      <c r="H53" s="109" t="n">
        <v>-0.37</v>
      </c>
      <c r="I53" s="109" t="n">
        <v>-0.09</v>
      </c>
      <c r="J53" s="109" t="n">
        <v>-0.26</v>
      </c>
      <c r="K53" s="111" t="n">
        <v>-0.085</v>
      </c>
      <c r="L53" s="109" t="n">
        <v>-0.3</v>
      </c>
      <c r="M53" s="109" t="n">
        <v>-0.46</v>
      </c>
      <c r="N53" s="109" t="n">
        <v>-0.46</v>
      </c>
      <c r="O53" s="109" t="n">
        <v>-0.14</v>
      </c>
      <c r="P53" s="109" t="n">
        <v>0.3</v>
      </c>
      <c r="Q53" s="109" t="n">
        <v>-0.095</v>
      </c>
    </row>
    <row r="54" customFormat="false" ht="12" hidden="false" customHeight="false" outlineLevel="0" collapsed="false">
      <c r="B54" s="110" t="n">
        <f aca="false">EOMONTH(B53,0)+1</f>
        <v>38292</v>
      </c>
      <c r="C54" s="109" t="n">
        <v>3.402</v>
      </c>
      <c r="D54" s="109" t="n">
        <v>0</v>
      </c>
      <c r="E54" s="109" t="n">
        <v>0.49</v>
      </c>
      <c r="F54" s="109" t="n">
        <v>0.14</v>
      </c>
      <c r="G54" s="109" t="n">
        <v>0.24</v>
      </c>
      <c r="H54" s="109" t="n">
        <v>-0.24</v>
      </c>
      <c r="I54" s="109" t="n">
        <v>-0.09</v>
      </c>
      <c r="J54" s="109" t="n">
        <v>-0.155</v>
      </c>
      <c r="K54" s="111" t="n">
        <v>-0.085</v>
      </c>
      <c r="L54" s="109" t="n">
        <v>0.248</v>
      </c>
      <c r="M54" s="109" t="n">
        <v>-0.425</v>
      </c>
      <c r="N54" s="109" t="n">
        <v>-0.32</v>
      </c>
      <c r="O54" s="109" t="n">
        <v>-0.14</v>
      </c>
      <c r="P54" s="109" t="n">
        <v>0.29</v>
      </c>
      <c r="Q54" s="109" t="n">
        <v>-0.095</v>
      </c>
    </row>
    <row r="55" customFormat="false" ht="12" hidden="false" customHeight="false" outlineLevel="0" collapsed="false">
      <c r="B55" s="110" t="n">
        <f aca="false">EOMONTH(B54,0)+1</f>
        <v>38322</v>
      </c>
      <c r="C55" s="109" t="n">
        <v>3.577</v>
      </c>
      <c r="D55" s="109" t="n">
        <v>0</v>
      </c>
      <c r="E55" s="109" t="n">
        <v>0.49</v>
      </c>
      <c r="F55" s="109" t="n">
        <v>0.14</v>
      </c>
      <c r="G55" s="109" t="n">
        <v>0.24</v>
      </c>
      <c r="H55" s="109" t="n">
        <v>-0.24</v>
      </c>
      <c r="I55" s="109" t="n">
        <v>-0.09</v>
      </c>
      <c r="J55" s="109" t="n">
        <v>-0.155</v>
      </c>
      <c r="K55" s="111" t="n">
        <v>-0.085</v>
      </c>
      <c r="L55" s="109" t="n">
        <v>0.308</v>
      </c>
      <c r="M55" s="109" t="n">
        <v>-0.425</v>
      </c>
      <c r="N55" s="109" t="n">
        <v>-0.32</v>
      </c>
      <c r="O55" s="109" t="n">
        <v>-0.1425</v>
      </c>
      <c r="P55" s="109" t="n">
        <v>0.29</v>
      </c>
      <c r="Q55" s="109" t="n">
        <v>-0.095</v>
      </c>
    </row>
    <row r="56" customFormat="false" ht="12" hidden="false" customHeight="false" outlineLevel="0" collapsed="false">
      <c r="B56" s="110" t="n">
        <f aca="false">EOMONTH(B55,0)+1</f>
        <v>38353</v>
      </c>
      <c r="C56" s="109" t="n">
        <v>3.6095</v>
      </c>
      <c r="D56" s="109" t="n">
        <v>0</v>
      </c>
      <c r="E56" s="109" t="n">
        <v>0.49</v>
      </c>
      <c r="F56" s="109" t="n">
        <v>0.14</v>
      </c>
      <c r="G56" s="109" t="n">
        <v>0.24</v>
      </c>
      <c r="H56" s="109" t="n">
        <v>-0.24</v>
      </c>
      <c r="I56" s="109" t="n">
        <v>-0.08</v>
      </c>
      <c r="J56" s="109" t="n">
        <v>-0.155</v>
      </c>
      <c r="K56" s="111" t="n">
        <v>-0.075</v>
      </c>
      <c r="L56" s="109" t="n">
        <v>0.378</v>
      </c>
      <c r="M56" s="109" t="n">
        <v>-0.425</v>
      </c>
      <c r="N56" s="109" t="n">
        <v>-0.32</v>
      </c>
      <c r="O56" s="109" t="n">
        <v>-0.145</v>
      </c>
      <c r="P56" s="109" t="n">
        <v>0.29</v>
      </c>
      <c r="Q56" s="109" t="n">
        <v>-0.085</v>
      </c>
    </row>
    <row r="57" customFormat="false" ht="12" hidden="false" customHeight="false" outlineLevel="0" collapsed="false">
      <c r="B57" s="110" t="n">
        <f aca="false">EOMONTH(B56,0)+1</f>
        <v>38384</v>
      </c>
      <c r="C57" s="109" t="n">
        <v>3.4955</v>
      </c>
      <c r="D57" s="109" t="n">
        <v>0</v>
      </c>
      <c r="E57" s="109" t="n">
        <v>0.49</v>
      </c>
      <c r="F57" s="109" t="n">
        <v>0.14</v>
      </c>
      <c r="G57" s="109" t="n">
        <v>0.24</v>
      </c>
      <c r="H57" s="109" t="n">
        <v>-0.24</v>
      </c>
      <c r="I57" s="109" t="n">
        <v>-0.08</v>
      </c>
      <c r="J57" s="109" t="n">
        <v>-0.155</v>
      </c>
      <c r="K57" s="111" t="n">
        <v>-0.075</v>
      </c>
      <c r="L57" s="109" t="n">
        <v>0.248</v>
      </c>
      <c r="M57" s="109" t="n">
        <v>-0.425</v>
      </c>
      <c r="N57" s="109" t="n">
        <v>-0.32</v>
      </c>
      <c r="O57" s="109" t="n">
        <v>-0.1375</v>
      </c>
      <c r="P57" s="109" t="n">
        <v>0.29</v>
      </c>
      <c r="Q57" s="109" t="n">
        <v>-0.085</v>
      </c>
    </row>
    <row r="58" customFormat="false" ht="12" hidden="false" customHeight="false" outlineLevel="0" collapsed="false">
      <c r="B58" s="110" t="n">
        <f aca="false">EOMONTH(B57,0)+1</f>
        <v>38412</v>
      </c>
      <c r="C58" s="109" t="n">
        <v>3.3635</v>
      </c>
      <c r="D58" s="109" t="n">
        <v>0</v>
      </c>
      <c r="E58" s="109" t="n">
        <v>0.49</v>
      </c>
      <c r="F58" s="109" t="n">
        <v>0.14</v>
      </c>
      <c r="G58" s="109" t="n">
        <v>0.24</v>
      </c>
      <c r="H58" s="109" t="n">
        <v>-0.24</v>
      </c>
      <c r="I58" s="109" t="n">
        <v>-0.08</v>
      </c>
      <c r="J58" s="109" t="n">
        <v>-0.155</v>
      </c>
      <c r="K58" s="111" t="n">
        <v>-0.075</v>
      </c>
      <c r="L58" s="109" t="n">
        <v>0.068</v>
      </c>
      <c r="M58" s="109" t="n">
        <v>-0.425</v>
      </c>
      <c r="N58" s="109" t="n">
        <v>-0.32</v>
      </c>
      <c r="O58" s="109" t="n">
        <v>-0.135</v>
      </c>
      <c r="P58" s="109" t="n">
        <v>0.29</v>
      </c>
      <c r="Q58" s="109" t="n">
        <v>-0.085</v>
      </c>
    </row>
    <row r="59" customFormat="false" ht="12" hidden="false" customHeight="false" outlineLevel="0" collapsed="false">
      <c r="B59" s="110" t="n">
        <f aca="false">EOMONTH(B58,0)+1</f>
        <v>38443</v>
      </c>
      <c r="C59" s="109" t="n">
        <v>3.1935</v>
      </c>
      <c r="D59" s="109" t="n">
        <v>0</v>
      </c>
      <c r="E59" s="109" t="n">
        <v>0.5</v>
      </c>
      <c r="F59" s="109" t="n">
        <v>0.03</v>
      </c>
      <c r="G59" s="109" t="n">
        <v>0.25</v>
      </c>
      <c r="H59" s="109" t="n">
        <v>-0.36</v>
      </c>
      <c r="I59" s="109" t="n">
        <v>-0.08</v>
      </c>
      <c r="J59" s="109" t="n">
        <v>-0.235</v>
      </c>
      <c r="K59" s="111" t="n">
        <v>-0.075</v>
      </c>
      <c r="L59" s="109" t="n">
        <v>-0.25</v>
      </c>
      <c r="M59" s="109" t="n">
        <v>-0.47</v>
      </c>
      <c r="N59" s="109" t="n">
        <v>-0.44</v>
      </c>
      <c r="O59" s="109" t="n">
        <v>-0.14</v>
      </c>
      <c r="P59" s="109" t="n">
        <v>0.3</v>
      </c>
      <c r="Q59" s="109" t="n">
        <v>-0.085</v>
      </c>
    </row>
    <row r="60" customFormat="false" ht="12" hidden="false" customHeight="false" outlineLevel="0" collapsed="false">
      <c r="B60" s="110" t="n">
        <f aca="false">EOMONTH(B59,0)+1</f>
        <v>38473</v>
      </c>
      <c r="C60" s="109" t="n">
        <v>3.1935</v>
      </c>
      <c r="D60" s="109" t="n">
        <v>0</v>
      </c>
      <c r="E60" s="109" t="n">
        <v>0.5</v>
      </c>
      <c r="F60" s="109" t="n">
        <v>0.03</v>
      </c>
      <c r="G60" s="109" t="n">
        <v>0.25</v>
      </c>
      <c r="H60" s="109" t="n">
        <v>-0.36</v>
      </c>
      <c r="I60" s="109" t="n">
        <v>-0.08</v>
      </c>
      <c r="J60" s="109" t="n">
        <v>-0.235</v>
      </c>
      <c r="K60" s="111" t="n">
        <v>-0.075</v>
      </c>
      <c r="L60" s="109" t="n">
        <v>-0.25</v>
      </c>
      <c r="M60" s="109" t="n">
        <v>-0.47</v>
      </c>
      <c r="N60" s="109" t="n">
        <v>-0.44</v>
      </c>
      <c r="O60" s="109" t="n">
        <v>-0.14</v>
      </c>
      <c r="P60" s="109" t="n">
        <v>0.3</v>
      </c>
      <c r="Q60" s="109" t="n">
        <v>-0.085</v>
      </c>
    </row>
    <row r="61" customFormat="false" ht="12" hidden="false" customHeight="false" outlineLevel="0" collapsed="false">
      <c r="B61" s="110" t="n">
        <f aca="false">EOMONTH(B60,0)+1</f>
        <v>38504</v>
      </c>
      <c r="C61" s="109" t="n">
        <v>3.2255</v>
      </c>
      <c r="D61" s="109" t="n">
        <v>0</v>
      </c>
      <c r="E61" s="109" t="n">
        <v>0.5</v>
      </c>
      <c r="F61" s="109" t="n">
        <v>0.03</v>
      </c>
      <c r="G61" s="109" t="n">
        <v>0.25</v>
      </c>
      <c r="H61" s="109" t="n">
        <v>-0.36</v>
      </c>
      <c r="I61" s="109" t="n">
        <v>-0.08</v>
      </c>
      <c r="J61" s="109" t="n">
        <v>-0.235</v>
      </c>
      <c r="K61" s="111" t="n">
        <v>-0.075</v>
      </c>
      <c r="L61" s="109" t="n">
        <v>-0.25</v>
      </c>
      <c r="M61" s="109" t="n">
        <v>-0.47</v>
      </c>
      <c r="N61" s="109" t="n">
        <v>-0.44</v>
      </c>
      <c r="O61" s="109" t="n">
        <v>-0.14</v>
      </c>
      <c r="P61" s="109" t="n">
        <v>0.3</v>
      </c>
      <c r="Q61" s="109" t="n">
        <v>-0.085</v>
      </c>
    </row>
    <row r="62" customFormat="false" ht="12" hidden="false" customHeight="false" outlineLevel="0" collapsed="false">
      <c r="B62" s="110" t="n">
        <f aca="false">EOMONTH(B61,0)+1</f>
        <v>38534</v>
      </c>
      <c r="C62" s="109" t="n">
        <v>3.2755</v>
      </c>
      <c r="D62" s="109" t="n">
        <v>0</v>
      </c>
      <c r="E62" s="109" t="n">
        <v>0.5</v>
      </c>
      <c r="F62" s="109" t="n">
        <v>0.03</v>
      </c>
      <c r="G62" s="109" t="n">
        <v>0.25</v>
      </c>
      <c r="H62" s="109" t="n">
        <v>-0.36</v>
      </c>
      <c r="I62" s="109" t="n">
        <v>-0.08</v>
      </c>
      <c r="J62" s="109" t="n">
        <v>-0.235</v>
      </c>
      <c r="K62" s="111" t="n">
        <v>-0.075</v>
      </c>
      <c r="L62" s="109" t="n">
        <v>-0.25</v>
      </c>
      <c r="M62" s="109" t="n">
        <v>-0.47</v>
      </c>
      <c r="N62" s="109" t="n">
        <v>-0.44</v>
      </c>
      <c r="O62" s="109" t="n">
        <v>-0.14</v>
      </c>
      <c r="P62" s="109" t="n">
        <v>0.3</v>
      </c>
      <c r="Q62" s="109" t="n">
        <v>-0.085</v>
      </c>
    </row>
    <row r="63" customFormat="false" ht="12" hidden="false" customHeight="false" outlineLevel="0" collapsed="false">
      <c r="B63" s="110" t="n">
        <f aca="false">EOMONTH(B62,0)+1</f>
        <v>38565</v>
      </c>
      <c r="C63" s="109" t="n">
        <v>3.3095</v>
      </c>
      <c r="D63" s="109" t="n">
        <v>0</v>
      </c>
      <c r="E63" s="109" t="n">
        <v>0.5</v>
      </c>
      <c r="F63" s="109" t="n">
        <v>0.03</v>
      </c>
      <c r="G63" s="109" t="n">
        <v>0.25</v>
      </c>
      <c r="H63" s="109" t="n">
        <v>-0.36</v>
      </c>
      <c r="I63" s="109" t="n">
        <v>-0.08</v>
      </c>
      <c r="J63" s="109" t="n">
        <v>-0.235</v>
      </c>
      <c r="K63" s="111" t="n">
        <v>-0.075</v>
      </c>
      <c r="L63" s="109" t="n">
        <v>-0.25</v>
      </c>
      <c r="M63" s="109" t="n">
        <v>-0.47</v>
      </c>
      <c r="N63" s="109" t="n">
        <v>-0.44</v>
      </c>
      <c r="O63" s="109" t="n">
        <v>-0.14</v>
      </c>
      <c r="P63" s="109" t="n">
        <v>0.3</v>
      </c>
      <c r="Q63" s="109" t="n">
        <v>-0.085</v>
      </c>
    </row>
    <row r="64" customFormat="false" ht="12" hidden="false" customHeight="false" outlineLevel="0" collapsed="false">
      <c r="B64" s="110" t="n">
        <f aca="false">EOMONTH(B63,0)+1</f>
        <v>38596</v>
      </c>
      <c r="C64" s="109" t="n">
        <v>3.3225</v>
      </c>
      <c r="D64" s="109" t="n">
        <v>0</v>
      </c>
      <c r="E64" s="109" t="n">
        <v>0.5</v>
      </c>
      <c r="F64" s="109" t="n">
        <v>0.03</v>
      </c>
      <c r="G64" s="109" t="n">
        <v>0.25</v>
      </c>
      <c r="H64" s="109" t="n">
        <v>-0.36</v>
      </c>
      <c r="I64" s="109" t="n">
        <v>-0.08</v>
      </c>
      <c r="J64" s="109" t="n">
        <v>-0.235</v>
      </c>
      <c r="K64" s="111" t="n">
        <v>-0.075</v>
      </c>
      <c r="L64" s="109" t="n">
        <v>-0.25</v>
      </c>
      <c r="M64" s="109" t="n">
        <v>-0.47</v>
      </c>
      <c r="N64" s="109" t="n">
        <v>-0.44</v>
      </c>
      <c r="O64" s="109" t="n">
        <v>-0.14</v>
      </c>
      <c r="P64" s="109" t="n">
        <v>0.3</v>
      </c>
      <c r="Q64" s="109" t="n">
        <v>-0.085</v>
      </c>
    </row>
    <row r="65" customFormat="false" ht="12" hidden="false" customHeight="false" outlineLevel="0" collapsed="false">
      <c r="B65" s="110" t="n">
        <f aca="false">EOMONTH(B64,0)+1</f>
        <v>38626</v>
      </c>
      <c r="C65" s="109" t="n">
        <v>3.3145</v>
      </c>
      <c r="D65" s="109" t="n">
        <v>0</v>
      </c>
      <c r="E65" s="109" t="n">
        <v>0.5</v>
      </c>
      <c r="F65" s="109" t="n">
        <v>0.03</v>
      </c>
      <c r="G65" s="109" t="n">
        <v>0.25</v>
      </c>
      <c r="H65" s="109" t="n">
        <v>-0.36</v>
      </c>
      <c r="I65" s="109" t="n">
        <v>-0.08</v>
      </c>
      <c r="J65" s="109" t="n">
        <v>-0.235</v>
      </c>
      <c r="K65" s="111" t="n">
        <v>-0.075</v>
      </c>
      <c r="L65" s="109" t="n">
        <v>-0.25</v>
      </c>
      <c r="M65" s="109" t="n">
        <v>-0.47</v>
      </c>
      <c r="N65" s="109" t="n">
        <v>-0.44</v>
      </c>
      <c r="O65" s="109" t="n">
        <v>-0.14</v>
      </c>
      <c r="P65" s="109" t="n">
        <v>0.3</v>
      </c>
      <c r="Q65" s="109" t="n">
        <v>-0.085</v>
      </c>
    </row>
    <row r="66" customFormat="false" ht="12" hidden="false" customHeight="false" outlineLevel="0" collapsed="false">
      <c r="B66" s="110" t="n">
        <f aca="false">EOMONTH(B65,0)+1</f>
        <v>38657</v>
      </c>
      <c r="C66" s="109" t="n">
        <v>3.4845</v>
      </c>
      <c r="D66" s="109" t="n">
        <v>0</v>
      </c>
      <c r="E66" s="109" t="n">
        <v>0.49</v>
      </c>
      <c r="F66" s="109" t="n">
        <v>0.14</v>
      </c>
      <c r="G66" s="109" t="n">
        <v>0.24</v>
      </c>
      <c r="H66" s="109" t="n">
        <v>-0.22</v>
      </c>
      <c r="I66" s="109" t="n">
        <v>-0.08</v>
      </c>
      <c r="J66" s="109" t="n">
        <v>-0.145</v>
      </c>
      <c r="K66" s="111" t="n">
        <v>-0.075</v>
      </c>
      <c r="L66" s="109" t="n">
        <v>0.248</v>
      </c>
      <c r="M66" s="109" t="n">
        <v>-0.43</v>
      </c>
      <c r="N66" s="109" t="n">
        <v>-0.3</v>
      </c>
      <c r="O66" s="109" t="n">
        <v>-0.14</v>
      </c>
      <c r="P66" s="109" t="n">
        <v>0.29</v>
      </c>
      <c r="Q66" s="109" t="n">
        <v>-0.085</v>
      </c>
    </row>
    <row r="67" customFormat="false" ht="12" hidden="false" customHeight="false" outlineLevel="0" collapsed="false">
      <c r="B67" s="110" t="n">
        <f aca="false">EOMONTH(B66,0)+1</f>
        <v>38687</v>
      </c>
      <c r="C67" s="109" t="n">
        <v>3.6595</v>
      </c>
      <c r="D67" s="109" t="n">
        <v>0</v>
      </c>
      <c r="E67" s="109" t="n">
        <v>0.49</v>
      </c>
      <c r="F67" s="109" t="n">
        <v>0.14</v>
      </c>
      <c r="G67" s="109" t="n">
        <v>0.24</v>
      </c>
      <c r="H67" s="109" t="n">
        <v>-0.22</v>
      </c>
      <c r="I67" s="109" t="n">
        <v>-0.08</v>
      </c>
      <c r="J67" s="109" t="n">
        <v>-0.145</v>
      </c>
      <c r="K67" s="111" t="n">
        <v>-0.075</v>
      </c>
      <c r="L67" s="109" t="n">
        <v>0.308</v>
      </c>
      <c r="M67" s="109" t="n">
        <v>-0.43</v>
      </c>
      <c r="N67" s="109" t="n">
        <v>-0.3</v>
      </c>
      <c r="O67" s="109" t="n">
        <v>-0.1425</v>
      </c>
      <c r="P67" s="109" t="n">
        <v>0.29</v>
      </c>
      <c r="Q67" s="109" t="n">
        <v>-0.085</v>
      </c>
    </row>
    <row r="68" customFormat="false" ht="12" hidden="false" customHeight="false" outlineLevel="0" collapsed="false">
      <c r="B68" s="110" t="n">
        <f aca="false">EOMONTH(B67,0)+1</f>
        <v>38718</v>
      </c>
      <c r="C68" s="109" t="n">
        <v>3.6945</v>
      </c>
      <c r="D68" s="109" t="n">
        <v>0</v>
      </c>
      <c r="E68" s="109" t="n">
        <v>0.49</v>
      </c>
      <c r="F68" s="109" t="n">
        <v>0.14</v>
      </c>
      <c r="G68" s="109" t="n">
        <v>0.24</v>
      </c>
      <c r="H68" s="109" t="n">
        <v>-0.22</v>
      </c>
      <c r="I68" s="109" t="n">
        <v>-0.07</v>
      </c>
      <c r="J68" s="109" t="n">
        <v>-0.145</v>
      </c>
      <c r="K68" s="111" t="n">
        <v>-0.065</v>
      </c>
      <c r="L68" s="109" t="n">
        <v>0.378</v>
      </c>
      <c r="M68" s="109" t="n">
        <v>-0.43</v>
      </c>
      <c r="N68" s="109" t="n">
        <v>-0.3</v>
      </c>
      <c r="O68" s="109" t="n">
        <v>-0.145</v>
      </c>
      <c r="P68" s="109" t="n">
        <v>0.29</v>
      </c>
      <c r="Q68" s="109" t="n">
        <v>-0.075</v>
      </c>
    </row>
    <row r="69" customFormat="false" ht="12" hidden="false" customHeight="false" outlineLevel="0" collapsed="false">
      <c r="B69" s="110" t="n">
        <f aca="false">EOMONTH(B68,0)+1</f>
        <v>38749</v>
      </c>
      <c r="C69" s="109" t="n">
        <v>3.5805</v>
      </c>
      <c r="D69" s="109" t="n">
        <v>0</v>
      </c>
      <c r="E69" s="109" t="n">
        <v>0.49</v>
      </c>
      <c r="F69" s="109" t="n">
        <v>0.14</v>
      </c>
      <c r="G69" s="109" t="n">
        <v>0.24</v>
      </c>
      <c r="H69" s="109" t="n">
        <v>-0.22</v>
      </c>
      <c r="I69" s="109" t="n">
        <v>-0.07</v>
      </c>
      <c r="J69" s="109" t="n">
        <v>-0.145</v>
      </c>
      <c r="K69" s="111" t="n">
        <v>-0.065</v>
      </c>
      <c r="L69" s="109" t="n">
        <v>0.248</v>
      </c>
      <c r="M69" s="109" t="n">
        <v>-0.43</v>
      </c>
      <c r="N69" s="109" t="n">
        <v>-0.3</v>
      </c>
      <c r="O69" s="109" t="n">
        <v>-0.1375</v>
      </c>
      <c r="P69" s="109" t="n">
        <v>0.29</v>
      </c>
      <c r="Q69" s="109" t="n">
        <v>-0.075</v>
      </c>
    </row>
    <row r="70" customFormat="false" ht="12" hidden="false" customHeight="false" outlineLevel="0" collapsed="false">
      <c r="B70" s="110" t="n">
        <f aca="false">EOMONTH(B69,0)+1</f>
        <v>38777</v>
      </c>
      <c r="C70" s="109" t="n">
        <v>3.4485</v>
      </c>
      <c r="D70" s="109" t="n">
        <v>0</v>
      </c>
      <c r="E70" s="109" t="n">
        <v>0.49</v>
      </c>
      <c r="F70" s="109" t="n">
        <v>0.14</v>
      </c>
      <c r="G70" s="109" t="n">
        <v>0.24</v>
      </c>
      <c r="H70" s="109" t="n">
        <v>-0.22</v>
      </c>
      <c r="I70" s="109" t="n">
        <v>-0.07</v>
      </c>
      <c r="J70" s="109" t="n">
        <v>-0.145</v>
      </c>
      <c r="K70" s="111" t="n">
        <v>-0.065</v>
      </c>
      <c r="L70" s="109" t="n">
        <v>0.068</v>
      </c>
      <c r="M70" s="109" t="n">
        <v>-0.43</v>
      </c>
      <c r="N70" s="109" t="n">
        <v>-0.3</v>
      </c>
      <c r="O70" s="109" t="n">
        <v>-0.135</v>
      </c>
      <c r="P70" s="109" t="n">
        <v>0.29</v>
      </c>
      <c r="Q70" s="109" t="n">
        <v>-0.075</v>
      </c>
    </row>
    <row r="71" customFormat="false" ht="12" hidden="false" customHeight="false" outlineLevel="0" collapsed="false">
      <c r="B71" s="110" t="n">
        <f aca="false">EOMONTH(B70,0)+1</f>
        <v>38808</v>
      </c>
      <c r="C71" s="109" t="n">
        <v>3.2785</v>
      </c>
      <c r="D71" s="109" t="n">
        <v>0</v>
      </c>
      <c r="E71" s="109" t="n">
        <v>0.5</v>
      </c>
      <c r="F71" s="109" t="n">
        <v>0.03</v>
      </c>
      <c r="G71" s="109" t="n">
        <v>0.25</v>
      </c>
      <c r="H71" s="109" t="n">
        <v>-0.36</v>
      </c>
      <c r="I71" s="109" t="n">
        <v>-0.07</v>
      </c>
      <c r="J71" s="109" t="n">
        <v>-0.225</v>
      </c>
      <c r="K71" s="111" t="n">
        <v>-0.065</v>
      </c>
      <c r="L71" s="109" t="n">
        <v>-0.25</v>
      </c>
      <c r="M71" s="109" t="n">
        <v>-0.48</v>
      </c>
      <c r="N71" s="109" t="n">
        <v>-0.44</v>
      </c>
      <c r="O71" s="109" t="n">
        <v>-0.14</v>
      </c>
      <c r="P71" s="109" t="n">
        <v>0.3</v>
      </c>
      <c r="Q71" s="109" t="n">
        <v>-0.075</v>
      </c>
    </row>
    <row r="72" customFormat="false" ht="12" hidden="false" customHeight="false" outlineLevel="0" collapsed="false">
      <c r="B72" s="110" t="n">
        <f aca="false">EOMONTH(B71,0)+1</f>
        <v>38838</v>
      </c>
      <c r="C72" s="109" t="n">
        <v>3.2785</v>
      </c>
      <c r="D72" s="109" t="n">
        <v>0</v>
      </c>
      <c r="E72" s="109" t="n">
        <v>0.5</v>
      </c>
      <c r="F72" s="109" t="n">
        <v>0.03</v>
      </c>
      <c r="G72" s="109" t="n">
        <v>0.25</v>
      </c>
      <c r="H72" s="109" t="n">
        <v>-0.36</v>
      </c>
      <c r="I72" s="109" t="n">
        <v>-0.07</v>
      </c>
      <c r="J72" s="109" t="n">
        <v>-0.225</v>
      </c>
      <c r="K72" s="111" t="n">
        <v>-0.065</v>
      </c>
      <c r="L72" s="109" t="n">
        <v>-0.25</v>
      </c>
      <c r="M72" s="109" t="n">
        <v>-0.48</v>
      </c>
      <c r="N72" s="109" t="n">
        <v>-0.44</v>
      </c>
      <c r="O72" s="109" t="n">
        <v>-0.14</v>
      </c>
      <c r="P72" s="109" t="n">
        <v>0.3</v>
      </c>
      <c r="Q72" s="109" t="n">
        <v>-0.075</v>
      </c>
    </row>
    <row r="73" customFormat="false" ht="12" hidden="false" customHeight="false" outlineLevel="0" collapsed="false">
      <c r="B73" s="110" t="n">
        <f aca="false">EOMONTH(B72,0)+1</f>
        <v>38869</v>
      </c>
      <c r="C73" s="109" t="n">
        <v>3.3105</v>
      </c>
      <c r="D73" s="109" t="n">
        <v>0</v>
      </c>
      <c r="E73" s="109" t="n">
        <v>0.5</v>
      </c>
      <c r="F73" s="109" t="n">
        <v>0.03</v>
      </c>
      <c r="G73" s="109" t="n">
        <v>0.25</v>
      </c>
      <c r="H73" s="109" t="n">
        <v>-0.36</v>
      </c>
      <c r="I73" s="109" t="n">
        <v>-0.07</v>
      </c>
      <c r="J73" s="109" t="n">
        <v>-0.225</v>
      </c>
      <c r="K73" s="111" t="n">
        <v>-0.065</v>
      </c>
      <c r="L73" s="109" t="n">
        <v>-0.25</v>
      </c>
      <c r="M73" s="109" t="n">
        <v>-0.48</v>
      </c>
      <c r="N73" s="109" t="n">
        <v>-0.44</v>
      </c>
      <c r="O73" s="109" t="n">
        <v>-0.14</v>
      </c>
      <c r="P73" s="109" t="n">
        <v>0.3</v>
      </c>
      <c r="Q73" s="109" t="n">
        <v>-0.075</v>
      </c>
    </row>
    <row r="74" customFormat="false" ht="12" hidden="false" customHeight="false" outlineLevel="0" collapsed="false">
      <c r="B74" s="110" t="n">
        <f aca="false">EOMONTH(B73,0)+1</f>
        <v>38899</v>
      </c>
      <c r="C74" s="109" t="n">
        <v>3.3605</v>
      </c>
      <c r="D74" s="109" t="n">
        <v>0</v>
      </c>
      <c r="E74" s="109" t="n">
        <v>0.5</v>
      </c>
      <c r="F74" s="109" t="n">
        <v>0.03</v>
      </c>
      <c r="G74" s="109" t="n">
        <v>0.25</v>
      </c>
      <c r="H74" s="109" t="n">
        <v>-0.36</v>
      </c>
      <c r="I74" s="109" t="n">
        <v>-0.07</v>
      </c>
      <c r="J74" s="109" t="n">
        <v>-0.225</v>
      </c>
      <c r="K74" s="111" t="n">
        <v>-0.065</v>
      </c>
      <c r="L74" s="109" t="n">
        <v>-0.25</v>
      </c>
      <c r="M74" s="109" t="n">
        <v>-0.48</v>
      </c>
      <c r="N74" s="109" t="n">
        <v>-0.44</v>
      </c>
      <c r="O74" s="109" t="n">
        <v>-0.14</v>
      </c>
      <c r="P74" s="109" t="n">
        <v>0.3</v>
      </c>
      <c r="Q74" s="109" t="n">
        <v>-0.075</v>
      </c>
    </row>
    <row r="75" customFormat="false" ht="12" hidden="false" customHeight="false" outlineLevel="0" collapsed="false">
      <c r="B75" s="110" t="n">
        <f aca="false">EOMONTH(B74,0)+1</f>
        <v>38930</v>
      </c>
      <c r="C75" s="109" t="n">
        <v>3.3945</v>
      </c>
      <c r="D75" s="109" t="n">
        <v>0</v>
      </c>
      <c r="E75" s="109" t="n">
        <v>0.5</v>
      </c>
      <c r="F75" s="109" t="n">
        <v>0.03</v>
      </c>
      <c r="G75" s="109" t="n">
        <v>0.25</v>
      </c>
      <c r="H75" s="109" t="n">
        <v>-0.36</v>
      </c>
      <c r="I75" s="109" t="n">
        <v>-0.07</v>
      </c>
      <c r="J75" s="109" t="n">
        <v>-0.225</v>
      </c>
      <c r="K75" s="111" t="n">
        <v>-0.065</v>
      </c>
      <c r="L75" s="109" t="n">
        <v>-0.25</v>
      </c>
      <c r="M75" s="109" t="n">
        <v>-0.48</v>
      </c>
      <c r="N75" s="109" t="n">
        <v>-0.44</v>
      </c>
      <c r="O75" s="109" t="n">
        <v>-0.14</v>
      </c>
      <c r="P75" s="109" t="n">
        <v>0.3</v>
      </c>
      <c r="Q75" s="109" t="n">
        <v>-0.075</v>
      </c>
    </row>
    <row r="76" customFormat="false" ht="12" hidden="false" customHeight="false" outlineLevel="0" collapsed="false">
      <c r="B76" s="110" t="n">
        <f aca="false">EOMONTH(B75,0)+1</f>
        <v>38961</v>
      </c>
      <c r="C76" s="109" t="n">
        <v>3.4075</v>
      </c>
      <c r="D76" s="109" t="n">
        <v>0</v>
      </c>
      <c r="E76" s="109" t="n">
        <v>0.5</v>
      </c>
      <c r="F76" s="109" t="n">
        <v>0.03</v>
      </c>
      <c r="G76" s="109" t="n">
        <v>0.25</v>
      </c>
      <c r="H76" s="109" t="n">
        <v>-0.36</v>
      </c>
      <c r="I76" s="109" t="n">
        <v>-0.07</v>
      </c>
      <c r="J76" s="109" t="n">
        <v>-0.225</v>
      </c>
      <c r="K76" s="111" t="n">
        <v>-0.065</v>
      </c>
      <c r="L76" s="109" t="n">
        <v>-0.25</v>
      </c>
      <c r="M76" s="109" t="n">
        <v>-0.48</v>
      </c>
      <c r="N76" s="109" t="n">
        <v>-0.44</v>
      </c>
      <c r="O76" s="109" t="n">
        <v>-0.14</v>
      </c>
      <c r="P76" s="109" t="n">
        <v>0.3</v>
      </c>
      <c r="Q76" s="109" t="n">
        <v>-0.075</v>
      </c>
    </row>
    <row r="77" customFormat="false" ht="12" hidden="false" customHeight="false" outlineLevel="0" collapsed="false">
      <c r="B77" s="110" t="n">
        <f aca="false">EOMONTH(B76,0)+1</f>
        <v>38991</v>
      </c>
      <c r="C77" s="109" t="n">
        <v>3.3995</v>
      </c>
      <c r="D77" s="109" t="n">
        <v>0</v>
      </c>
      <c r="E77" s="109" t="n">
        <v>0.5</v>
      </c>
      <c r="F77" s="109" t="n">
        <v>0.03</v>
      </c>
      <c r="G77" s="109" t="n">
        <v>0.25</v>
      </c>
      <c r="H77" s="109" t="n">
        <v>-0.36</v>
      </c>
      <c r="I77" s="109" t="n">
        <v>-0.07</v>
      </c>
      <c r="J77" s="109" t="n">
        <v>-0.225</v>
      </c>
      <c r="K77" s="111" t="n">
        <v>-0.065</v>
      </c>
      <c r="L77" s="109" t="n">
        <v>-0.25</v>
      </c>
      <c r="M77" s="109" t="n">
        <v>-0.48</v>
      </c>
      <c r="N77" s="109" t="n">
        <v>-0.44</v>
      </c>
      <c r="O77" s="109" t="n">
        <v>-0.14</v>
      </c>
      <c r="P77" s="109" t="n">
        <v>0.3</v>
      </c>
      <c r="Q77" s="109" t="n">
        <v>-0.075</v>
      </c>
    </row>
    <row r="78" customFormat="false" ht="12" hidden="false" customHeight="false" outlineLevel="0" collapsed="false">
      <c r="B78" s="110" t="n">
        <f aca="false">EOMONTH(B77,0)+1</f>
        <v>39022</v>
      </c>
      <c r="C78" s="109" t="n">
        <v>3.5695</v>
      </c>
      <c r="D78" s="109" t="n">
        <v>0</v>
      </c>
      <c r="E78" s="109" t="n">
        <v>0.49</v>
      </c>
      <c r="F78" s="109" t="n">
        <v>0.14</v>
      </c>
      <c r="G78" s="109" t="n">
        <v>0.24</v>
      </c>
      <c r="H78" s="109" t="n">
        <v>-0.21</v>
      </c>
      <c r="I78" s="109" t="n">
        <v>-0.07</v>
      </c>
      <c r="J78" s="109" t="n">
        <v>-0.145</v>
      </c>
      <c r="K78" s="111" t="n">
        <v>-0.065</v>
      </c>
      <c r="L78" s="109" t="n">
        <v>0.248</v>
      </c>
      <c r="M78" s="109" t="n">
        <v>-0.43</v>
      </c>
      <c r="N78" s="109" t="n">
        <v>-0.29</v>
      </c>
      <c r="O78" s="109" t="n">
        <v>-0.14</v>
      </c>
      <c r="P78" s="109" t="n">
        <v>0.29</v>
      </c>
      <c r="Q78" s="109" t="n">
        <v>-0.075</v>
      </c>
    </row>
    <row r="79" customFormat="false" ht="12" hidden="false" customHeight="false" outlineLevel="0" collapsed="false">
      <c r="B79" s="110" t="n">
        <f aca="false">EOMONTH(B78,0)+1</f>
        <v>39052</v>
      </c>
      <c r="C79" s="109" t="n">
        <v>3.7445</v>
      </c>
      <c r="D79" s="109" t="n">
        <v>0</v>
      </c>
      <c r="E79" s="109" t="n">
        <v>0.49</v>
      </c>
      <c r="F79" s="109" t="n">
        <v>0.14</v>
      </c>
      <c r="G79" s="109" t="n">
        <v>0.24</v>
      </c>
      <c r="H79" s="109" t="n">
        <v>-0.21</v>
      </c>
      <c r="I79" s="109" t="n">
        <v>-0.07</v>
      </c>
      <c r="J79" s="109" t="n">
        <v>-0.145</v>
      </c>
      <c r="K79" s="111" t="n">
        <v>-0.065</v>
      </c>
      <c r="L79" s="109" t="n">
        <v>0.308</v>
      </c>
      <c r="M79" s="109" t="n">
        <v>-0.43</v>
      </c>
      <c r="N79" s="109" t="n">
        <v>-0.29</v>
      </c>
      <c r="O79" s="109" t="n">
        <v>-0.1425</v>
      </c>
      <c r="P79" s="109" t="n">
        <v>0.29</v>
      </c>
      <c r="Q79" s="109" t="n">
        <v>-0.075</v>
      </c>
    </row>
    <row r="80" customFormat="false" ht="12" hidden="false" customHeight="false" outlineLevel="0" collapsed="false">
      <c r="B80" s="110" t="n">
        <f aca="false">EOMONTH(B79,0)+1</f>
        <v>39083</v>
      </c>
      <c r="C80" s="109" t="n">
        <v>3.782</v>
      </c>
      <c r="D80" s="109" t="n">
        <v>0</v>
      </c>
      <c r="E80" s="109" t="n">
        <v>0.49</v>
      </c>
      <c r="F80" s="109" t="n">
        <v>0.14</v>
      </c>
      <c r="G80" s="109" t="n">
        <v>0.24</v>
      </c>
      <c r="H80" s="109" t="n">
        <v>-0.21</v>
      </c>
      <c r="I80" s="109" t="n">
        <v>-0.07</v>
      </c>
      <c r="J80" s="109" t="n">
        <v>-0.145</v>
      </c>
      <c r="K80" s="111" t="n">
        <v>-0.06</v>
      </c>
      <c r="L80" s="109" t="n">
        <v>0.378</v>
      </c>
      <c r="M80" s="109" t="n">
        <v>-0.43</v>
      </c>
      <c r="N80" s="109" t="n">
        <v>-0.29</v>
      </c>
      <c r="O80" s="109" t="n">
        <v>-0.145</v>
      </c>
      <c r="P80" s="109" t="n">
        <v>0.29</v>
      </c>
      <c r="Q80" s="109" t="n">
        <v>-0.07</v>
      </c>
    </row>
    <row r="81" customFormat="false" ht="12" hidden="false" customHeight="false" outlineLevel="0" collapsed="false">
      <c r="B81" s="110" t="n">
        <f aca="false">EOMONTH(B80,0)+1</f>
        <v>39114</v>
      </c>
      <c r="C81" s="109" t="n">
        <v>3.668</v>
      </c>
      <c r="D81" s="109" t="n">
        <v>0</v>
      </c>
      <c r="E81" s="109" t="n">
        <v>0.49</v>
      </c>
      <c r="F81" s="109" t="n">
        <v>0.14</v>
      </c>
      <c r="G81" s="109" t="n">
        <v>0.24</v>
      </c>
      <c r="H81" s="109" t="n">
        <v>-0.21</v>
      </c>
      <c r="I81" s="109" t="n">
        <v>-0.07</v>
      </c>
      <c r="J81" s="109" t="n">
        <v>-0.145</v>
      </c>
      <c r="K81" s="111" t="n">
        <v>-0.06</v>
      </c>
      <c r="L81" s="109" t="n">
        <v>0.248</v>
      </c>
      <c r="M81" s="109" t="n">
        <v>-0.43</v>
      </c>
      <c r="N81" s="109" t="n">
        <v>-0.29</v>
      </c>
      <c r="O81" s="109" t="n">
        <v>-0.1375</v>
      </c>
      <c r="P81" s="109" t="n">
        <v>0.29</v>
      </c>
      <c r="Q81" s="109" t="n">
        <v>-0.07</v>
      </c>
    </row>
    <row r="82" customFormat="false" ht="12" hidden="false" customHeight="false" outlineLevel="0" collapsed="false">
      <c r="B82" s="110" t="n">
        <f aca="false">EOMONTH(B81,0)+1</f>
        <v>39142</v>
      </c>
      <c r="C82" s="109" t="n">
        <v>3.536</v>
      </c>
      <c r="D82" s="109" t="n">
        <v>0</v>
      </c>
      <c r="E82" s="109" t="n">
        <v>0.49</v>
      </c>
      <c r="F82" s="109" t="n">
        <v>0.14</v>
      </c>
      <c r="G82" s="109" t="n">
        <v>0.24</v>
      </c>
      <c r="H82" s="109" t="n">
        <v>-0.21</v>
      </c>
      <c r="I82" s="109" t="n">
        <v>-0.07</v>
      </c>
      <c r="J82" s="109" t="n">
        <v>-0.145</v>
      </c>
      <c r="K82" s="111" t="n">
        <v>-0.06</v>
      </c>
      <c r="L82" s="109" t="n">
        <v>0.068</v>
      </c>
      <c r="M82" s="109" t="n">
        <v>-0.43</v>
      </c>
      <c r="N82" s="109" t="n">
        <v>-0.29</v>
      </c>
      <c r="O82" s="109" t="n">
        <v>-0.135</v>
      </c>
      <c r="P82" s="109" t="n">
        <v>0.29</v>
      </c>
      <c r="Q82" s="109" t="n">
        <v>-0.07</v>
      </c>
    </row>
    <row r="83" customFormat="false" ht="12" hidden="false" customHeight="false" outlineLevel="0" collapsed="false">
      <c r="B83" s="110" t="n">
        <f aca="false">EOMONTH(B82,0)+1</f>
        <v>39173</v>
      </c>
      <c r="C83" s="109" t="n">
        <v>3.366</v>
      </c>
      <c r="D83" s="109" t="n">
        <v>0</v>
      </c>
      <c r="E83" s="109" t="n">
        <v>0.5</v>
      </c>
      <c r="F83" s="109" t="n">
        <v>0.03</v>
      </c>
      <c r="G83" s="109" t="n">
        <v>0.25</v>
      </c>
      <c r="H83" s="109" t="n">
        <v>-0.36</v>
      </c>
      <c r="I83" s="109" t="n">
        <v>-0.07</v>
      </c>
      <c r="J83" s="109" t="n">
        <v>-0.225</v>
      </c>
      <c r="K83" s="111" t="n">
        <v>-0.06</v>
      </c>
      <c r="L83" s="109" t="n">
        <v>-0.25</v>
      </c>
      <c r="M83" s="109" t="n">
        <v>-0.48</v>
      </c>
      <c r="N83" s="109" t="n">
        <v>-0.44</v>
      </c>
      <c r="O83" s="109" t="n">
        <v>-0.14</v>
      </c>
      <c r="P83" s="109" t="n">
        <v>0.3</v>
      </c>
      <c r="Q83" s="109" t="n">
        <v>-0.07</v>
      </c>
    </row>
    <row r="84" customFormat="false" ht="12" hidden="false" customHeight="false" outlineLevel="0" collapsed="false">
      <c r="B84" s="110" t="n">
        <f aca="false">EOMONTH(B83,0)+1</f>
        <v>39203</v>
      </c>
      <c r="C84" s="109" t="n">
        <v>3.366</v>
      </c>
      <c r="D84" s="109" t="n">
        <v>0</v>
      </c>
      <c r="E84" s="109" t="n">
        <v>0.5</v>
      </c>
      <c r="F84" s="109" t="n">
        <v>0.03</v>
      </c>
      <c r="G84" s="109" t="n">
        <v>0.25</v>
      </c>
      <c r="H84" s="109" t="n">
        <v>-0.36</v>
      </c>
      <c r="I84" s="109" t="n">
        <v>-0.07</v>
      </c>
      <c r="J84" s="109" t="n">
        <v>-0.225</v>
      </c>
      <c r="K84" s="111" t="n">
        <v>-0.06</v>
      </c>
      <c r="L84" s="109" t="n">
        <v>-0.25</v>
      </c>
      <c r="M84" s="109" t="n">
        <v>-0.48</v>
      </c>
      <c r="N84" s="109" t="n">
        <v>-0.44</v>
      </c>
      <c r="O84" s="109" t="n">
        <v>-0.14</v>
      </c>
      <c r="P84" s="109" t="n">
        <v>0.3</v>
      </c>
      <c r="Q84" s="109" t="n">
        <v>-0.07</v>
      </c>
    </row>
    <row r="85" customFormat="false" ht="12" hidden="false" customHeight="false" outlineLevel="0" collapsed="false">
      <c r="B85" s="110" t="n">
        <f aca="false">EOMONTH(B84,0)+1</f>
        <v>39234</v>
      </c>
      <c r="C85" s="109" t="n">
        <v>3.398</v>
      </c>
      <c r="D85" s="109" t="n">
        <v>0</v>
      </c>
      <c r="E85" s="109" t="n">
        <v>0.5</v>
      </c>
      <c r="F85" s="109" t="n">
        <v>0.03</v>
      </c>
      <c r="G85" s="109" t="n">
        <v>0.25</v>
      </c>
      <c r="H85" s="109" t="n">
        <v>-0.36</v>
      </c>
      <c r="I85" s="109" t="n">
        <v>-0.07</v>
      </c>
      <c r="J85" s="109" t="n">
        <v>-0.225</v>
      </c>
      <c r="K85" s="111" t="n">
        <v>-0.06</v>
      </c>
      <c r="L85" s="109" t="n">
        <v>-0.25</v>
      </c>
      <c r="M85" s="109" t="n">
        <v>-0.48</v>
      </c>
      <c r="N85" s="109" t="n">
        <v>-0.44</v>
      </c>
      <c r="O85" s="109" t="n">
        <v>-0.14</v>
      </c>
      <c r="P85" s="109" t="n">
        <v>0.3</v>
      </c>
      <c r="Q85" s="109" t="n">
        <v>-0.07</v>
      </c>
    </row>
    <row r="86" customFormat="false" ht="12" hidden="false" customHeight="false" outlineLevel="0" collapsed="false">
      <c r="B86" s="110" t="n">
        <f aca="false">EOMONTH(B85,0)+1</f>
        <v>39264</v>
      </c>
      <c r="C86" s="109" t="n">
        <v>3.448</v>
      </c>
      <c r="D86" s="109" t="n">
        <v>0</v>
      </c>
      <c r="E86" s="109" t="n">
        <v>0.5</v>
      </c>
      <c r="F86" s="109" t="n">
        <v>0.03</v>
      </c>
      <c r="G86" s="109" t="n">
        <v>0.25</v>
      </c>
      <c r="H86" s="109" t="n">
        <v>-0.36</v>
      </c>
      <c r="I86" s="109" t="n">
        <v>-0.07</v>
      </c>
      <c r="J86" s="109" t="n">
        <v>-0.225</v>
      </c>
      <c r="K86" s="111" t="n">
        <v>-0.06</v>
      </c>
      <c r="L86" s="109" t="n">
        <v>-0.25</v>
      </c>
      <c r="M86" s="109" t="n">
        <v>-0.48</v>
      </c>
      <c r="N86" s="109" t="n">
        <v>-0.44</v>
      </c>
      <c r="O86" s="109" t="n">
        <v>-0.14</v>
      </c>
      <c r="P86" s="109" t="n">
        <v>0.3</v>
      </c>
      <c r="Q86" s="109" t="n">
        <v>-0.07</v>
      </c>
    </row>
    <row r="87" customFormat="false" ht="12" hidden="false" customHeight="false" outlineLevel="0" collapsed="false">
      <c r="B87" s="110" t="n">
        <f aca="false">EOMONTH(B86,0)+1</f>
        <v>39295</v>
      </c>
      <c r="C87" s="109" t="n">
        <v>3.482</v>
      </c>
      <c r="D87" s="109" t="n">
        <v>0</v>
      </c>
      <c r="E87" s="109" t="n">
        <v>0.5</v>
      </c>
      <c r="F87" s="109" t="n">
        <v>0.03</v>
      </c>
      <c r="G87" s="109" t="n">
        <v>0.25</v>
      </c>
      <c r="H87" s="109" t="n">
        <v>-0.36</v>
      </c>
      <c r="I87" s="109" t="n">
        <v>-0.07</v>
      </c>
      <c r="J87" s="109" t="n">
        <v>-0.225</v>
      </c>
      <c r="K87" s="111" t="n">
        <v>-0.06</v>
      </c>
      <c r="L87" s="109" t="n">
        <v>-0.25</v>
      </c>
      <c r="M87" s="109" t="n">
        <v>-0.48</v>
      </c>
      <c r="N87" s="109" t="n">
        <v>-0.44</v>
      </c>
      <c r="O87" s="109" t="n">
        <v>-0.14</v>
      </c>
      <c r="P87" s="109" t="n">
        <v>0.3</v>
      </c>
      <c r="Q87" s="109" t="n">
        <v>-0.07</v>
      </c>
    </row>
    <row r="88" customFormat="false" ht="12" hidden="false" customHeight="false" outlineLevel="0" collapsed="false">
      <c r="B88" s="110" t="n">
        <f aca="false">EOMONTH(B87,0)+1</f>
        <v>39326</v>
      </c>
      <c r="C88" s="109" t="n">
        <v>3.495</v>
      </c>
      <c r="D88" s="109" t="n">
        <v>0</v>
      </c>
      <c r="E88" s="109" t="n">
        <v>0.5</v>
      </c>
      <c r="F88" s="109" t="n">
        <v>0.03</v>
      </c>
      <c r="G88" s="109" t="n">
        <v>0.25</v>
      </c>
      <c r="H88" s="109" t="n">
        <v>-0.36</v>
      </c>
      <c r="I88" s="109" t="n">
        <v>-0.07</v>
      </c>
      <c r="J88" s="109" t="n">
        <v>-0.225</v>
      </c>
      <c r="K88" s="111" t="n">
        <v>-0.06</v>
      </c>
      <c r="L88" s="109" t="n">
        <v>-0.25</v>
      </c>
      <c r="M88" s="109" t="n">
        <v>-0.48</v>
      </c>
      <c r="N88" s="109" t="n">
        <v>-0.44</v>
      </c>
      <c r="O88" s="109" t="n">
        <v>-0.14</v>
      </c>
      <c r="P88" s="109" t="n">
        <v>0.3</v>
      </c>
      <c r="Q88" s="109" t="n">
        <v>-0.07</v>
      </c>
    </row>
    <row r="89" customFormat="false" ht="12" hidden="false" customHeight="false" outlineLevel="0" collapsed="false">
      <c r="B89" s="110" t="n">
        <f aca="false">EOMONTH(B88,0)+1</f>
        <v>39356</v>
      </c>
      <c r="C89" s="109" t="n">
        <v>3.487</v>
      </c>
      <c r="D89" s="109" t="n">
        <v>0</v>
      </c>
      <c r="E89" s="109" t="n">
        <v>0.5</v>
      </c>
      <c r="F89" s="109" t="n">
        <v>0.03</v>
      </c>
      <c r="G89" s="109" t="n">
        <v>0.25</v>
      </c>
      <c r="H89" s="109" t="n">
        <v>-0.36</v>
      </c>
      <c r="I89" s="109" t="n">
        <v>-0.07</v>
      </c>
      <c r="J89" s="109" t="n">
        <v>-0.225</v>
      </c>
      <c r="K89" s="111" t="n">
        <v>-0.06</v>
      </c>
      <c r="L89" s="109" t="n">
        <v>-0.25</v>
      </c>
      <c r="M89" s="109" t="n">
        <v>-0.48</v>
      </c>
      <c r="N89" s="109" t="n">
        <v>-0.44</v>
      </c>
      <c r="O89" s="109" t="n">
        <v>-0.14</v>
      </c>
      <c r="P89" s="109" t="n">
        <v>0.3</v>
      </c>
      <c r="Q89" s="109" t="n">
        <v>-0.07</v>
      </c>
    </row>
    <row r="90" customFormat="false" ht="12" hidden="false" customHeight="false" outlineLevel="0" collapsed="false">
      <c r="B90" s="110" t="n">
        <f aca="false">EOMONTH(B89,0)+1</f>
        <v>39387</v>
      </c>
      <c r="C90" s="109" t="n">
        <v>3.657</v>
      </c>
      <c r="D90" s="109" t="n">
        <v>0</v>
      </c>
      <c r="E90" s="109" t="n">
        <v>0.49</v>
      </c>
      <c r="F90" s="109" t="n">
        <v>0.14</v>
      </c>
      <c r="G90" s="109" t="n">
        <v>0.24</v>
      </c>
      <c r="H90" s="109" t="n">
        <v>-0.2</v>
      </c>
      <c r="I90" s="109" t="n">
        <v>-0.07</v>
      </c>
      <c r="J90" s="109" t="n">
        <v>-0.145</v>
      </c>
      <c r="K90" s="111" t="n">
        <v>-0.06</v>
      </c>
      <c r="L90" s="109" t="n">
        <v>0.248</v>
      </c>
      <c r="M90" s="109" t="n">
        <v>-0.475</v>
      </c>
      <c r="N90" s="109" t="n">
        <v>-0.28</v>
      </c>
      <c r="O90" s="109" t="n">
        <v>-0.14</v>
      </c>
      <c r="P90" s="109" t="n">
        <v>0.29</v>
      </c>
      <c r="Q90" s="109" t="n">
        <v>-0.07</v>
      </c>
    </row>
    <row r="91" customFormat="false" ht="12" hidden="false" customHeight="false" outlineLevel="0" collapsed="false">
      <c r="B91" s="110" t="n">
        <f aca="false">EOMONTH(B90,0)+1</f>
        <v>39417</v>
      </c>
      <c r="C91" s="109" t="n">
        <v>3.832</v>
      </c>
      <c r="D91" s="109" t="n">
        <v>0</v>
      </c>
      <c r="E91" s="109" t="n">
        <v>0.49</v>
      </c>
      <c r="F91" s="109" t="n">
        <v>0.14</v>
      </c>
      <c r="G91" s="109" t="n">
        <v>0.24</v>
      </c>
      <c r="H91" s="109" t="n">
        <v>-0.2</v>
      </c>
      <c r="I91" s="109" t="n">
        <v>-0.07</v>
      </c>
      <c r="J91" s="109" t="n">
        <v>-0.145</v>
      </c>
      <c r="K91" s="111" t="n">
        <v>-0.06</v>
      </c>
      <c r="L91" s="109" t="n">
        <v>0.308</v>
      </c>
      <c r="M91" s="109" t="n">
        <v>-0.475</v>
      </c>
      <c r="N91" s="109" t="n">
        <v>-0.28</v>
      </c>
      <c r="O91" s="109" t="n">
        <v>-0.1425</v>
      </c>
      <c r="P91" s="109" t="n">
        <v>0.29</v>
      </c>
      <c r="Q91" s="109" t="n">
        <v>-0.07</v>
      </c>
    </row>
    <row r="92" customFormat="false" ht="12" hidden="false" customHeight="false" outlineLevel="0" collapsed="false">
      <c r="B92" s="110" t="n">
        <f aca="false">EOMONTH(B91,0)+1</f>
        <v>39448</v>
      </c>
      <c r="C92" s="109" t="n">
        <v>3.872</v>
      </c>
      <c r="D92" s="109" t="n">
        <v>0</v>
      </c>
      <c r="E92" s="109" t="n">
        <v>0.49</v>
      </c>
      <c r="F92" s="109" t="n">
        <v>0.14</v>
      </c>
      <c r="G92" s="109" t="n">
        <v>0.24</v>
      </c>
      <c r="H92" s="109" t="n">
        <v>-0.2</v>
      </c>
      <c r="I92" s="109" t="n">
        <v>-0.07</v>
      </c>
      <c r="J92" s="109" t="n">
        <v>-0.145</v>
      </c>
      <c r="K92" s="111" t="n">
        <v>-0.06</v>
      </c>
      <c r="L92" s="109" t="n">
        <v>0.378</v>
      </c>
      <c r="M92" s="109" t="n">
        <v>-0.475</v>
      </c>
      <c r="N92" s="109" t="n">
        <v>-0.28</v>
      </c>
      <c r="O92" s="109" t="n">
        <v>-0.145</v>
      </c>
      <c r="P92" s="109" t="n">
        <v>0.29</v>
      </c>
      <c r="Q92" s="109" t="n">
        <v>-0.07</v>
      </c>
    </row>
    <row r="93" customFormat="false" ht="12" hidden="false" customHeight="false" outlineLevel="0" collapsed="false">
      <c r="B93" s="110" t="n">
        <f aca="false">EOMONTH(B92,0)+1</f>
        <v>39479</v>
      </c>
      <c r="C93" s="109" t="n">
        <v>3.758</v>
      </c>
      <c r="D93" s="109" t="n">
        <v>0</v>
      </c>
      <c r="E93" s="109" t="n">
        <v>0.49</v>
      </c>
      <c r="F93" s="109" t="n">
        <v>0.14</v>
      </c>
      <c r="G93" s="109" t="n">
        <v>0.24</v>
      </c>
      <c r="H93" s="109" t="n">
        <v>-0.2</v>
      </c>
      <c r="I93" s="109" t="n">
        <v>-0.07</v>
      </c>
      <c r="J93" s="109" t="n">
        <v>-0.145</v>
      </c>
      <c r="K93" s="111" t="n">
        <v>-0.06</v>
      </c>
      <c r="L93" s="109" t="n">
        <v>0.248</v>
      </c>
      <c r="M93" s="109" t="n">
        <v>-0.475</v>
      </c>
      <c r="N93" s="109" t="n">
        <v>-0.28</v>
      </c>
      <c r="O93" s="109" t="n">
        <v>-0.1375</v>
      </c>
      <c r="P93" s="109" t="n">
        <v>0.29</v>
      </c>
      <c r="Q93" s="109" t="n">
        <v>-0.07</v>
      </c>
    </row>
    <row r="94" customFormat="false" ht="12" hidden="false" customHeight="false" outlineLevel="0" collapsed="false">
      <c r="B94" s="110" t="n">
        <f aca="false">EOMONTH(B93,0)+1</f>
        <v>39508</v>
      </c>
      <c r="C94" s="109" t="n">
        <v>3.626</v>
      </c>
      <c r="D94" s="109" t="n">
        <v>0</v>
      </c>
      <c r="E94" s="109" t="n">
        <v>0.49</v>
      </c>
      <c r="F94" s="109" t="n">
        <v>0.14</v>
      </c>
      <c r="G94" s="109" t="n">
        <v>0.24</v>
      </c>
      <c r="H94" s="109" t="n">
        <v>-0.2</v>
      </c>
      <c r="I94" s="109" t="n">
        <v>-0.07</v>
      </c>
      <c r="J94" s="109" t="n">
        <v>-0.145</v>
      </c>
      <c r="K94" s="111" t="n">
        <v>-0.06</v>
      </c>
      <c r="L94" s="109" t="n">
        <v>0.068</v>
      </c>
      <c r="M94" s="109" t="n">
        <v>-0.475</v>
      </c>
      <c r="N94" s="109" t="n">
        <v>-0.28</v>
      </c>
      <c r="O94" s="109" t="n">
        <v>-0.135</v>
      </c>
      <c r="P94" s="109" t="n">
        <v>0.29</v>
      </c>
      <c r="Q94" s="109" t="n">
        <v>-0.07</v>
      </c>
    </row>
    <row r="95" customFormat="false" ht="12" hidden="false" customHeight="false" outlineLevel="0" collapsed="false">
      <c r="B95" s="110" t="n">
        <f aca="false">EOMONTH(B94,0)+1</f>
        <v>39539</v>
      </c>
      <c r="C95" s="109" t="n">
        <v>3.456</v>
      </c>
      <c r="D95" s="109" t="n">
        <v>0</v>
      </c>
      <c r="E95" s="109" t="n">
        <v>0.5</v>
      </c>
      <c r="F95" s="109" t="n">
        <v>0.03</v>
      </c>
      <c r="G95" s="109" t="n">
        <v>0.25</v>
      </c>
      <c r="H95" s="109" t="n">
        <v>-0.36</v>
      </c>
      <c r="I95" s="109" t="n">
        <v>-0.07</v>
      </c>
      <c r="J95" s="109" t="n">
        <v>-0.225</v>
      </c>
      <c r="K95" s="111" t="n">
        <v>-0.06</v>
      </c>
      <c r="L95" s="109" t="n">
        <v>-0.25</v>
      </c>
      <c r="M95" s="109" t="n">
        <v>-0.52</v>
      </c>
      <c r="N95" s="109" t="n">
        <v>-0.44</v>
      </c>
      <c r="O95" s="109" t="n">
        <v>-0.14</v>
      </c>
      <c r="P95" s="109" t="n">
        <v>0.3</v>
      </c>
      <c r="Q95" s="109" t="n">
        <v>-0.07</v>
      </c>
    </row>
    <row r="96" customFormat="false" ht="12" hidden="false" customHeight="false" outlineLevel="0" collapsed="false">
      <c r="B96" s="110" t="n">
        <f aca="false">EOMONTH(B95,0)+1</f>
        <v>39569</v>
      </c>
      <c r="C96" s="109" t="n">
        <v>3.456</v>
      </c>
      <c r="D96" s="109" t="n">
        <v>0</v>
      </c>
      <c r="E96" s="109" t="n">
        <v>0.5</v>
      </c>
      <c r="F96" s="109" t="n">
        <v>0.03</v>
      </c>
      <c r="G96" s="109" t="n">
        <v>0.25</v>
      </c>
      <c r="H96" s="109" t="n">
        <v>-0.36</v>
      </c>
      <c r="I96" s="109" t="n">
        <v>-0.07</v>
      </c>
      <c r="J96" s="109" t="n">
        <v>-0.225</v>
      </c>
      <c r="K96" s="111" t="n">
        <v>-0.06</v>
      </c>
      <c r="L96" s="109" t="n">
        <v>-0.25</v>
      </c>
      <c r="M96" s="109" t="n">
        <v>-0.52</v>
      </c>
      <c r="N96" s="109" t="n">
        <v>-0.44</v>
      </c>
      <c r="O96" s="109" t="n">
        <v>-0.14</v>
      </c>
      <c r="P96" s="109" t="n">
        <v>0.3</v>
      </c>
      <c r="Q96" s="109" t="n">
        <v>-0.07</v>
      </c>
    </row>
    <row r="97" customFormat="false" ht="12" hidden="false" customHeight="false" outlineLevel="0" collapsed="false">
      <c r="B97" s="110" t="n">
        <f aca="false">EOMONTH(B96,0)+1</f>
        <v>39600</v>
      </c>
      <c r="C97" s="109" t="n">
        <v>3.488</v>
      </c>
      <c r="D97" s="109" t="n">
        <v>0</v>
      </c>
      <c r="E97" s="109" t="n">
        <v>0.5</v>
      </c>
      <c r="F97" s="109" t="n">
        <v>0.03</v>
      </c>
      <c r="G97" s="109" t="n">
        <v>0.25</v>
      </c>
      <c r="H97" s="109" t="n">
        <v>-0.36</v>
      </c>
      <c r="I97" s="109" t="n">
        <v>-0.07</v>
      </c>
      <c r="J97" s="109" t="n">
        <v>-0.225</v>
      </c>
      <c r="K97" s="111" t="n">
        <v>-0.06</v>
      </c>
      <c r="L97" s="109" t="n">
        <v>-0.25</v>
      </c>
      <c r="M97" s="109" t="n">
        <v>-0.52</v>
      </c>
      <c r="N97" s="109" t="n">
        <v>-0.44</v>
      </c>
      <c r="O97" s="109" t="n">
        <v>-0.14</v>
      </c>
      <c r="P97" s="109" t="n">
        <v>0.3</v>
      </c>
      <c r="Q97" s="109" t="n">
        <v>-0.07</v>
      </c>
    </row>
    <row r="98" customFormat="false" ht="12" hidden="false" customHeight="false" outlineLevel="0" collapsed="false">
      <c r="B98" s="110" t="n">
        <f aca="false">EOMONTH(B97,0)+1</f>
        <v>39630</v>
      </c>
      <c r="C98" s="109" t="n">
        <v>3.538</v>
      </c>
      <c r="D98" s="109" t="n">
        <v>0</v>
      </c>
      <c r="E98" s="109" t="n">
        <v>0.5</v>
      </c>
      <c r="F98" s="109" t="n">
        <v>0.03</v>
      </c>
      <c r="G98" s="109" t="n">
        <v>0.25</v>
      </c>
      <c r="H98" s="109" t="n">
        <v>-0.36</v>
      </c>
      <c r="I98" s="109" t="n">
        <v>-0.07</v>
      </c>
      <c r="J98" s="109" t="n">
        <v>-0.225</v>
      </c>
      <c r="K98" s="111" t="n">
        <v>-0.06</v>
      </c>
      <c r="L98" s="109" t="n">
        <v>-0.25</v>
      </c>
      <c r="M98" s="109" t="n">
        <v>-0.52</v>
      </c>
      <c r="N98" s="109" t="n">
        <v>-0.44</v>
      </c>
      <c r="O98" s="109" t="n">
        <v>-0.14</v>
      </c>
      <c r="P98" s="109" t="n">
        <v>0.3</v>
      </c>
      <c r="Q98" s="109" t="n">
        <v>-0.07</v>
      </c>
    </row>
    <row r="99" customFormat="false" ht="12" hidden="false" customHeight="false" outlineLevel="0" collapsed="false">
      <c r="B99" s="110" t="n">
        <f aca="false">EOMONTH(B98,0)+1</f>
        <v>39661</v>
      </c>
      <c r="C99" s="109" t="n">
        <v>3.572</v>
      </c>
      <c r="D99" s="109" t="n">
        <v>0</v>
      </c>
      <c r="E99" s="109" t="n">
        <v>0.5</v>
      </c>
      <c r="F99" s="109" t="n">
        <v>0.03</v>
      </c>
      <c r="G99" s="109" t="n">
        <v>0.25</v>
      </c>
      <c r="H99" s="109" t="n">
        <v>-0.36</v>
      </c>
      <c r="I99" s="109" t="n">
        <v>-0.07</v>
      </c>
      <c r="J99" s="109" t="n">
        <v>-0.225</v>
      </c>
      <c r="K99" s="111" t="n">
        <v>-0.06</v>
      </c>
      <c r="L99" s="109" t="n">
        <v>-0.25</v>
      </c>
      <c r="M99" s="109" t="n">
        <v>-0.52</v>
      </c>
      <c r="N99" s="109" t="n">
        <v>-0.44</v>
      </c>
      <c r="O99" s="109" t="n">
        <v>-0.14</v>
      </c>
      <c r="P99" s="109" t="n">
        <v>0.3</v>
      </c>
      <c r="Q99" s="109" t="n">
        <v>-0.07</v>
      </c>
    </row>
    <row r="100" customFormat="false" ht="12" hidden="false" customHeight="false" outlineLevel="0" collapsed="false">
      <c r="B100" s="110" t="n">
        <f aca="false">EOMONTH(B99,0)+1</f>
        <v>39692</v>
      </c>
      <c r="C100" s="109" t="n">
        <v>3.585</v>
      </c>
      <c r="D100" s="109" t="n">
        <v>0</v>
      </c>
      <c r="E100" s="109" t="n">
        <v>0.5</v>
      </c>
      <c r="F100" s="109" t="n">
        <v>0.03</v>
      </c>
      <c r="G100" s="109" t="n">
        <v>0.25</v>
      </c>
      <c r="H100" s="109" t="n">
        <v>-0.36</v>
      </c>
      <c r="I100" s="109" t="n">
        <v>-0.07</v>
      </c>
      <c r="J100" s="109" t="n">
        <v>-0.225</v>
      </c>
      <c r="K100" s="111" t="n">
        <v>-0.06</v>
      </c>
      <c r="L100" s="109" t="n">
        <v>-0.25</v>
      </c>
      <c r="M100" s="109" t="n">
        <v>-0.52</v>
      </c>
      <c r="N100" s="109" t="n">
        <v>-0.44</v>
      </c>
      <c r="O100" s="109" t="n">
        <v>-0.14</v>
      </c>
      <c r="P100" s="109" t="n">
        <v>0.3</v>
      </c>
      <c r="Q100" s="109" t="n">
        <v>-0.07</v>
      </c>
    </row>
    <row r="101" customFormat="false" ht="12" hidden="false" customHeight="false" outlineLevel="0" collapsed="false">
      <c r="B101" s="110" t="n">
        <f aca="false">EOMONTH(B100,0)+1</f>
        <v>39722</v>
      </c>
      <c r="C101" s="109" t="n">
        <v>3.577</v>
      </c>
      <c r="D101" s="109" t="n">
        <v>0</v>
      </c>
      <c r="E101" s="109" t="n">
        <v>0.5</v>
      </c>
      <c r="F101" s="109" t="n">
        <v>0.03</v>
      </c>
      <c r="G101" s="109" t="n">
        <v>0.25</v>
      </c>
      <c r="H101" s="109" t="n">
        <v>-0.36</v>
      </c>
      <c r="I101" s="109" t="n">
        <v>-0.07</v>
      </c>
      <c r="J101" s="109" t="n">
        <v>-0.225</v>
      </c>
      <c r="K101" s="111" t="n">
        <v>-0.06</v>
      </c>
      <c r="L101" s="109" t="n">
        <v>-0.25</v>
      </c>
      <c r="M101" s="109" t="n">
        <v>-0.52</v>
      </c>
      <c r="N101" s="109" t="n">
        <v>-0.44</v>
      </c>
      <c r="O101" s="109" t="n">
        <v>-0.14</v>
      </c>
      <c r="P101" s="109" t="n">
        <v>0.3</v>
      </c>
      <c r="Q101" s="109" t="n">
        <v>-0.07</v>
      </c>
    </row>
    <row r="102" customFormat="false" ht="12" hidden="false" customHeight="false" outlineLevel="0" collapsed="false">
      <c r="B102" s="110" t="n">
        <f aca="false">EOMONTH(B101,0)+1</f>
        <v>39753</v>
      </c>
      <c r="C102" s="109" t="n">
        <v>3.747</v>
      </c>
      <c r="D102" s="109" t="n">
        <v>0</v>
      </c>
      <c r="E102" s="109" t="n">
        <v>0.52</v>
      </c>
      <c r="F102" s="109" t="n">
        <v>0</v>
      </c>
      <c r="G102" s="109" t="n">
        <v>0.24</v>
      </c>
      <c r="H102" s="109" t="n">
        <v>-0.2</v>
      </c>
      <c r="I102" s="109" t="n">
        <v>-0.07</v>
      </c>
      <c r="J102" s="109" t="n">
        <v>-0.145</v>
      </c>
      <c r="K102" s="111" t="n">
        <v>-0.06</v>
      </c>
      <c r="L102" s="109" t="n">
        <v>0.248</v>
      </c>
      <c r="M102" s="109" t="n">
        <v>-0.48</v>
      </c>
      <c r="N102" s="109" t="n">
        <v>-0.28</v>
      </c>
      <c r="O102" s="109" t="n">
        <v>-0.14</v>
      </c>
      <c r="P102" s="109" t="n">
        <v>0.32</v>
      </c>
      <c r="Q102" s="109" t="n">
        <v>-0.07</v>
      </c>
    </row>
    <row r="103" customFormat="false" ht="12" hidden="false" customHeight="false" outlineLevel="0" collapsed="false">
      <c r="B103" s="110" t="n">
        <f aca="false">EOMONTH(B102,0)+1</f>
        <v>39783</v>
      </c>
      <c r="C103" s="109" t="n">
        <v>3.922</v>
      </c>
      <c r="D103" s="109" t="n">
        <v>0</v>
      </c>
      <c r="E103" s="109" t="n">
        <v>0.52</v>
      </c>
      <c r="F103" s="109" t="n">
        <v>0</v>
      </c>
      <c r="G103" s="109" t="n">
        <v>0.24</v>
      </c>
      <c r="H103" s="109" t="n">
        <v>-0.2</v>
      </c>
      <c r="I103" s="109" t="n">
        <v>-0.07</v>
      </c>
      <c r="J103" s="109" t="n">
        <v>-0.145</v>
      </c>
      <c r="K103" s="111" t="n">
        <v>-0.06</v>
      </c>
      <c r="L103" s="109" t="n">
        <v>0.308</v>
      </c>
      <c r="M103" s="109" t="n">
        <v>-0.48</v>
      </c>
      <c r="N103" s="109" t="n">
        <v>-0.28</v>
      </c>
      <c r="O103" s="109" t="n">
        <v>-0.1425</v>
      </c>
      <c r="P103" s="109" t="n">
        <v>0.32</v>
      </c>
      <c r="Q103" s="109" t="n">
        <v>-0.07</v>
      </c>
    </row>
    <row r="104" customFormat="false" ht="12" hidden="false" customHeight="false" outlineLevel="0" collapsed="false">
      <c r="B104" s="110" t="n">
        <f aca="false">EOMONTH(B103,0)+1</f>
        <v>39814</v>
      </c>
      <c r="C104" s="109" t="n">
        <v>3.9645</v>
      </c>
      <c r="D104" s="109" t="n">
        <v>0</v>
      </c>
      <c r="E104" s="109" t="n">
        <v>0.52</v>
      </c>
      <c r="F104" s="109" t="n">
        <v>0</v>
      </c>
      <c r="G104" s="109" t="n">
        <v>0.24</v>
      </c>
      <c r="H104" s="109" t="n">
        <v>-0.2</v>
      </c>
      <c r="I104" s="109" t="n">
        <v>-0.07</v>
      </c>
      <c r="J104" s="109" t="n">
        <v>-0.145</v>
      </c>
      <c r="K104" s="111" t="n">
        <v>-0.06</v>
      </c>
      <c r="L104" s="109" t="n">
        <v>0.378</v>
      </c>
      <c r="M104" s="109" t="n">
        <v>-0.48</v>
      </c>
      <c r="N104" s="109" t="n">
        <v>-0.28</v>
      </c>
      <c r="O104" s="109" t="n">
        <v>-0.145</v>
      </c>
      <c r="P104" s="109" t="n">
        <v>0.32</v>
      </c>
      <c r="Q104" s="109" t="n">
        <v>-0.07</v>
      </c>
    </row>
    <row r="105" customFormat="false" ht="12" hidden="false" customHeight="false" outlineLevel="0" collapsed="false">
      <c r="B105" s="110" t="n">
        <f aca="false">EOMONTH(B104,0)+1</f>
        <v>39845</v>
      </c>
      <c r="C105" s="109" t="n">
        <v>3.8505</v>
      </c>
      <c r="D105" s="109" t="n">
        <v>0</v>
      </c>
      <c r="E105" s="109" t="n">
        <v>0.52</v>
      </c>
      <c r="F105" s="109" t="n">
        <v>0</v>
      </c>
      <c r="G105" s="109" t="n">
        <v>0.24</v>
      </c>
      <c r="H105" s="109" t="n">
        <v>-0.2</v>
      </c>
      <c r="I105" s="109" t="n">
        <v>-0.07</v>
      </c>
      <c r="J105" s="109" t="n">
        <v>-0.145</v>
      </c>
      <c r="K105" s="111" t="n">
        <v>-0.06</v>
      </c>
      <c r="L105" s="109" t="n">
        <v>0.248</v>
      </c>
      <c r="M105" s="109" t="n">
        <v>-0.48</v>
      </c>
      <c r="N105" s="109" t="n">
        <v>-0.28</v>
      </c>
      <c r="O105" s="109" t="n">
        <v>-0.1375</v>
      </c>
      <c r="P105" s="109" t="n">
        <v>0.32</v>
      </c>
      <c r="Q105" s="109" t="n">
        <v>-0.07</v>
      </c>
    </row>
    <row r="106" customFormat="false" ht="12" hidden="false" customHeight="false" outlineLevel="0" collapsed="false">
      <c r="B106" s="110" t="n">
        <f aca="false">EOMONTH(B105,0)+1</f>
        <v>39873</v>
      </c>
      <c r="C106" s="109" t="n">
        <v>3.7185</v>
      </c>
      <c r="D106" s="109" t="n">
        <v>0</v>
      </c>
      <c r="E106" s="109" t="n">
        <v>0.52</v>
      </c>
      <c r="F106" s="109" t="n">
        <v>0</v>
      </c>
      <c r="G106" s="109" t="n">
        <v>0.24</v>
      </c>
      <c r="H106" s="109" t="n">
        <v>-0.2</v>
      </c>
      <c r="I106" s="109" t="n">
        <v>-0.07</v>
      </c>
      <c r="J106" s="109" t="n">
        <v>-0.145</v>
      </c>
      <c r="K106" s="111" t="n">
        <v>-0.06</v>
      </c>
      <c r="L106" s="109" t="n">
        <v>0.068</v>
      </c>
      <c r="M106" s="109" t="n">
        <v>-0.48</v>
      </c>
      <c r="N106" s="109" t="n">
        <v>-0.28</v>
      </c>
      <c r="O106" s="109" t="n">
        <v>-0.135</v>
      </c>
      <c r="P106" s="109" t="n">
        <v>0.32</v>
      </c>
      <c r="Q106" s="109" t="n">
        <v>-0.07</v>
      </c>
    </row>
    <row r="107" customFormat="false" ht="12" hidden="false" customHeight="false" outlineLevel="0" collapsed="false">
      <c r="B107" s="110" t="n">
        <f aca="false">EOMONTH(B106,0)+1</f>
        <v>39904</v>
      </c>
      <c r="C107" s="109" t="n">
        <v>3.5485</v>
      </c>
      <c r="D107" s="109" t="n">
        <v>0</v>
      </c>
      <c r="E107" s="109" t="n">
        <v>0.53</v>
      </c>
      <c r="F107" s="109" t="n">
        <v>0</v>
      </c>
      <c r="G107" s="109" t="n">
        <v>0.25</v>
      </c>
      <c r="H107" s="109" t="n">
        <v>-0.35</v>
      </c>
      <c r="I107" s="109" t="n">
        <v>-0.07</v>
      </c>
      <c r="J107" s="109" t="n">
        <v>-0.225</v>
      </c>
      <c r="K107" s="111" t="n">
        <v>-0.06</v>
      </c>
      <c r="L107" s="109" t="n">
        <v>-0.25</v>
      </c>
      <c r="M107" s="109" t="n">
        <v>-0.595</v>
      </c>
      <c r="N107" s="109" t="n">
        <v>-0.43</v>
      </c>
      <c r="O107" s="109" t="n">
        <v>-0.14</v>
      </c>
      <c r="P107" s="109" t="n">
        <v>0.33</v>
      </c>
      <c r="Q107" s="109" t="n">
        <v>-0.07</v>
      </c>
    </row>
    <row r="108" customFormat="false" ht="12" hidden="false" customHeight="false" outlineLevel="0" collapsed="false">
      <c r="C108" s="109" t="n">
        <v>3.5485</v>
      </c>
      <c r="D108" s="109" t="n">
        <v>0</v>
      </c>
      <c r="E108" s="109" t="n">
        <v>0.53</v>
      </c>
      <c r="F108" s="109" t="n">
        <v>0</v>
      </c>
      <c r="G108" s="109" t="n">
        <v>0.25</v>
      </c>
      <c r="H108" s="109" t="n">
        <v>-0.35</v>
      </c>
      <c r="I108" s="109" t="n">
        <v>-0.07</v>
      </c>
      <c r="J108" s="109" t="n">
        <v>-0.225</v>
      </c>
      <c r="K108" s="111" t="n">
        <v>-0.06</v>
      </c>
      <c r="L108" s="109" t="n">
        <v>-0.25</v>
      </c>
      <c r="M108" s="109" t="n">
        <v>-0.595</v>
      </c>
      <c r="N108" s="109" t="n">
        <v>-0.43</v>
      </c>
      <c r="O108" s="109" t="n">
        <v>-0.14</v>
      </c>
      <c r="P108" s="109" t="n">
        <v>0.33</v>
      </c>
      <c r="Q108" s="109" t="n">
        <v>-0.07</v>
      </c>
    </row>
    <row r="109" customFormat="false" ht="12" hidden="false" customHeight="false" outlineLevel="0" collapsed="false">
      <c r="C109" s="109" t="n">
        <v>3.5805</v>
      </c>
      <c r="D109" s="109" t="n">
        <v>0</v>
      </c>
      <c r="E109" s="109" t="n">
        <v>0.53</v>
      </c>
      <c r="F109" s="109" t="n">
        <v>0</v>
      </c>
      <c r="G109" s="109" t="n">
        <v>0.25</v>
      </c>
      <c r="H109" s="109" t="n">
        <v>-0.35</v>
      </c>
      <c r="I109" s="109" t="n">
        <v>-0.07</v>
      </c>
      <c r="J109" s="109" t="n">
        <v>-0.225</v>
      </c>
      <c r="K109" s="111" t="n">
        <v>-0.06</v>
      </c>
      <c r="L109" s="109" t="n">
        <v>-0.25</v>
      </c>
      <c r="M109" s="109" t="n">
        <v>-0.595</v>
      </c>
      <c r="N109" s="109" t="n">
        <v>-0.43</v>
      </c>
      <c r="O109" s="109" t="n">
        <v>-0.14</v>
      </c>
      <c r="P109" s="109" t="n">
        <v>0.33</v>
      </c>
      <c r="Q109" s="109" t="n">
        <v>-0.07</v>
      </c>
    </row>
    <row r="110" customFormat="false" ht="12" hidden="false" customHeight="false" outlineLevel="0" collapsed="false">
      <c r="C110" s="109" t="n">
        <v>3.6305</v>
      </c>
      <c r="D110" s="109" t="n">
        <v>0</v>
      </c>
      <c r="E110" s="109" t="n">
        <v>0.53</v>
      </c>
      <c r="F110" s="109" t="n">
        <v>0</v>
      </c>
      <c r="G110" s="109" t="n">
        <v>0.25</v>
      </c>
      <c r="H110" s="109" t="n">
        <v>-0.35</v>
      </c>
      <c r="I110" s="109" t="n">
        <v>-0.07</v>
      </c>
      <c r="J110" s="109" t="n">
        <v>-0.225</v>
      </c>
      <c r="K110" s="111" t="n">
        <v>-0.06</v>
      </c>
      <c r="L110" s="109" t="n">
        <v>-0.25</v>
      </c>
      <c r="M110" s="109" t="n">
        <v>-0.595</v>
      </c>
      <c r="N110" s="109" t="n">
        <v>-0.43</v>
      </c>
      <c r="O110" s="109" t="n">
        <v>-0.14</v>
      </c>
      <c r="P110" s="109" t="n">
        <v>0.33</v>
      </c>
      <c r="Q110" s="109" t="n">
        <v>-0.07</v>
      </c>
    </row>
    <row r="111" customFormat="false" ht="12" hidden="false" customHeight="false" outlineLevel="0" collapsed="false">
      <c r="C111" s="109" t="n">
        <v>3.6645</v>
      </c>
      <c r="D111" s="109" t="n">
        <v>0</v>
      </c>
      <c r="E111" s="109" t="n">
        <v>0.53</v>
      </c>
      <c r="F111" s="109" t="n">
        <v>0</v>
      </c>
      <c r="G111" s="109" t="n">
        <v>0.25</v>
      </c>
      <c r="H111" s="109" t="n">
        <v>-0.35</v>
      </c>
      <c r="I111" s="109" t="n">
        <v>-0.07</v>
      </c>
      <c r="J111" s="109" t="n">
        <v>-0.225</v>
      </c>
      <c r="K111" s="111" t="n">
        <v>-0.06</v>
      </c>
      <c r="L111" s="109" t="n">
        <v>-0.25</v>
      </c>
      <c r="M111" s="109" t="n">
        <v>-0.595</v>
      </c>
      <c r="N111" s="109" t="n">
        <v>-0.43</v>
      </c>
      <c r="O111" s="109" t="n">
        <v>-0.14</v>
      </c>
      <c r="P111" s="109" t="n">
        <v>0.33</v>
      </c>
      <c r="Q111" s="109" t="n">
        <v>-0.07</v>
      </c>
    </row>
    <row r="112" customFormat="false" ht="12" hidden="false" customHeight="false" outlineLevel="0" collapsed="false">
      <c r="C112" s="109" t="n">
        <v>3.6775</v>
      </c>
      <c r="D112" s="109" t="n">
        <v>0</v>
      </c>
      <c r="E112" s="109" t="n">
        <v>0.53</v>
      </c>
      <c r="F112" s="109" t="n">
        <v>0</v>
      </c>
      <c r="G112" s="109" t="n">
        <v>0.25</v>
      </c>
      <c r="H112" s="109" t="n">
        <v>-0.35</v>
      </c>
      <c r="I112" s="109" t="n">
        <v>-0.07</v>
      </c>
      <c r="J112" s="109" t="n">
        <v>-0.225</v>
      </c>
      <c r="K112" s="111" t="n">
        <v>-0.06</v>
      </c>
      <c r="L112" s="109" t="n">
        <v>-0.25</v>
      </c>
      <c r="M112" s="109" t="n">
        <v>-0.595</v>
      </c>
      <c r="N112" s="109" t="n">
        <v>-0.43</v>
      </c>
      <c r="O112" s="109" t="n">
        <v>-0.14</v>
      </c>
      <c r="P112" s="109" t="n">
        <v>0.33</v>
      </c>
      <c r="Q112" s="109" t="n">
        <v>-0.07</v>
      </c>
    </row>
    <row r="113" customFormat="false" ht="12" hidden="false" customHeight="false" outlineLevel="0" collapsed="false">
      <c r="C113" s="109" t="n">
        <v>3.6695</v>
      </c>
      <c r="D113" s="109" t="n">
        <v>0</v>
      </c>
      <c r="E113" s="109" t="n">
        <v>0.53</v>
      </c>
      <c r="F113" s="109" t="n">
        <v>0</v>
      </c>
      <c r="G113" s="109" t="n">
        <v>0.25</v>
      </c>
      <c r="H113" s="109" t="n">
        <v>-0.35</v>
      </c>
      <c r="I113" s="109" t="n">
        <v>-0.07</v>
      </c>
      <c r="J113" s="109" t="n">
        <v>-0.225</v>
      </c>
      <c r="K113" s="111" t="n">
        <v>-0.06</v>
      </c>
      <c r="L113" s="109" t="n">
        <v>-0.25</v>
      </c>
      <c r="M113" s="109" t="n">
        <v>-0.595</v>
      </c>
      <c r="N113" s="109" t="n">
        <v>-0.43</v>
      </c>
      <c r="O113" s="109" t="n">
        <v>-0.14</v>
      </c>
      <c r="P113" s="109" t="n">
        <v>0.33</v>
      </c>
      <c r="Q113" s="109" t="n">
        <v>-0.07</v>
      </c>
    </row>
    <row r="114" customFormat="false" ht="12" hidden="false" customHeight="false" outlineLevel="0" collapsed="false">
      <c r="C114" s="109" t="n">
        <v>3.8395</v>
      </c>
      <c r="D114" s="109" t="n">
        <v>0</v>
      </c>
      <c r="E114" s="109" t="n">
        <v>0.52</v>
      </c>
      <c r="F114" s="109" t="n">
        <v>0</v>
      </c>
      <c r="G114" s="109" t="n">
        <v>0.24</v>
      </c>
      <c r="H114" s="109" t="n">
        <v>-0.2</v>
      </c>
      <c r="I114" s="109" t="n">
        <v>-0.07</v>
      </c>
      <c r="J114" s="109" t="n">
        <v>-0.145</v>
      </c>
      <c r="K114" s="111" t="n">
        <v>-0.06</v>
      </c>
      <c r="L114" s="109" t="n">
        <v>0.248</v>
      </c>
      <c r="M114" s="109" t="n">
        <v>-0.48</v>
      </c>
      <c r="N114" s="109" t="n">
        <v>-0.28</v>
      </c>
      <c r="O114" s="109" t="n">
        <v>-0.14</v>
      </c>
      <c r="P114" s="109" t="n">
        <v>0.32</v>
      </c>
      <c r="Q114" s="109" t="n">
        <v>-0.07</v>
      </c>
    </row>
    <row r="115" customFormat="false" ht="12" hidden="false" customHeight="false" outlineLevel="0" collapsed="false">
      <c r="C115" s="109" t="n">
        <v>4.0145</v>
      </c>
      <c r="D115" s="109" t="n">
        <v>0</v>
      </c>
      <c r="E115" s="109" t="n">
        <v>0.52</v>
      </c>
      <c r="F115" s="109" t="n">
        <v>0</v>
      </c>
      <c r="G115" s="109" t="n">
        <v>0.24</v>
      </c>
      <c r="H115" s="109" t="n">
        <v>-0.2</v>
      </c>
      <c r="I115" s="109" t="n">
        <v>-0.07</v>
      </c>
      <c r="J115" s="109" t="n">
        <v>-0.145</v>
      </c>
      <c r="K115" s="111" t="n">
        <v>-0.06</v>
      </c>
      <c r="L115" s="109" t="n">
        <v>0.308</v>
      </c>
      <c r="M115" s="109" t="n">
        <v>-0.48</v>
      </c>
      <c r="N115" s="109" t="n">
        <v>-0.28</v>
      </c>
      <c r="O115" s="109" t="n">
        <v>-0.1425</v>
      </c>
      <c r="P115" s="109" t="n">
        <v>0.32</v>
      </c>
      <c r="Q115" s="109" t="n">
        <v>-0.07</v>
      </c>
    </row>
    <row r="116" customFormat="false" ht="12" hidden="false" customHeight="false" outlineLevel="0" collapsed="false">
      <c r="C116" s="109" t="n">
        <v>4.0595</v>
      </c>
      <c r="D116" s="109" t="n">
        <v>0</v>
      </c>
      <c r="E116" s="109" t="n">
        <v>0.52</v>
      </c>
      <c r="F116" s="109" t="n">
        <v>0</v>
      </c>
      <c r="G116" s="109" t="n">
        <v>0.24</v>
      </c>
      <c r="H116" s="109" t="n">
        <v>-0.2</v>
      </c>
      <c r="I116" s="109" t="n">
        <v>-0.07</v>
      </c>
      <c r="J116" s="109" t="n">
        <v>-0.145</v>
      </c>
      <c r="K116" s="111" t="n">
        <v>-0.06</v>
      </c>
      <c r="L116" s="109" t="n">
        <v>0.378</v>
      </c>
      <c r="M116" s="109" t="n">
        <v>-0.48</v>
      </c>
      <c r="N116" s="109" t="n">
        <v>-0.28</v>
      </c>
      <c r="O116" s="109" t="n">
        <v>-0.145</v>
      </c>
      <c r="P116" s="109" t="n">
        <v>0.32</v>
      </c>
      <c r="Q116" s="109" t="n">
        <v>-0.07</v>
      </c>
    </row>
    <row r="117" customFormat="false" ht="12" hidden="false" customHeight="false" outlineLevel="0" collapsed="false">
      <c r="C117" s="109" t="n">
        <v>3.9455</v>
      </c>
      <c r="D117" s="109" t="n">
        <v>0</v>
      </c>
      <c r="E117" s="109" t="n">
        <v>0.52</v>
      </c>
      <c r="F117" s="109" t="n">
        <v>0</v>
      </c>
      <c r="G117" s="109" t="n">
        <v>0.24</v>
      </c>
      <c r="H117" s="109" t="n">
        <v>-0.2</v>
      </c>
      <c r="I117" s="109" t="n">
        <v>-0.07</v>
      </c>
      <c r="J117" s="109" t="n">
        <v>-0.145</v>
      </c>
      <c r="K117" s="111" t="n">
        <v>-0.06</v>
      </c>
      <c r="L117" s="109" t="n">
        <v>0.248</v>
      </c>
      <c r="M117" s="109" t="n">
        <v>-0.48</v>
      </c>
      <c r="N117" s="109" t="n">
        <v>-0.28</v>
      </c>
      <c r="O117" s="109" t="n">
        <v>-0.1375</v>
      </c>
      <c r="P117" s="109" t="n">
        <v>0.32</v>
      </c>
      <c r="Q117" s="109" t="n">
        <v>-0.07</v>
      </c>
    </row>
    <row r="118" customFormat="false" ht="12" hidden="false" customHeight="false" outlineLevel="0" collapsed="false">
      <c r="C118" s="109" t="n">
        <v>3.8135</v>
      </c>
      <c r="D118" s="109" t="n">
        <v>0</v>
      </c>
      <c r="E118" s="109" t="n">
        <v>0.52</v>
      </c>
      <c r="F118" s="109" t="n">
        <v>0</v>
      </c>
      <c r="G118" s="109" t="n">
        <v>0.24</v>
      </c>
      <c r="H118" s="109" t="n">
        <v>-0.2</v>
      </c>
      <c r="I118" s="109" t="n">
        <v>-0.07</v>
      </c>
      <c r="J118" s="109" t="n">
        <v>-0.145</v>
      </c>
      <c r="K118" s="111" t="n">
        <v>-0.06</v>
      </c>
      <c r="L118" s="109" t="n">
        <v>0.068</v>
      </c>
      <c r="M118" s="109" t="n">
        <v>-0.48</v>
      </c>
      <c r="N118" s="109" t="n">
        <v>-0.28</v>
      </c>
      <c r="O118" s="109" t="n">
        <v>-0.135</v>
      </c>
      <c r="P118" s="109" t="n">
        <v>0.32</v>
      </c>
      <c r="Q118" s="109" t="n">
        <v>-0.07</v>
      </c>
    </row>
    <row r="119" customFormat="false" ht="12" hidden="false" customHeight="false" outlineLevel="0" collapsed="false">
      <c r="C119" s="109" t="n">
        <v>3.6435</v>
      </c>
      <c r="D119" s="109" t="n">
        <v>0</v>
      </c>
      <c r="E119" s="109" t="n">
        <v>0.53</v>
      </c>
      <c r="F119" s="109" t="n">
        <v>0</v>
      </c>
      <c r="G119" s="109" t="n">
        <v>0.25</v>
      </c>
      <c r="H119" s="109" t="n">
        <v>-0.32</v>
      </c>
      <c r="I119" s="109" t="n">
        <v>-0.07</v>
      </c>
      <c r="J119" s="109" t="n">
        <v>-0.225</v>
      </c>
      <c r="K119" s="111" t="n">
        <v>-0.06</v>
      </c>
      <c r="L119" s="109" t="n">
        <v>-0.25</v>
      </c>
      <c r="M119" s="109" t="n">
        <v>-0.605</v>
      </c>
      <c r="N119" s="109" t="n">
        <v>-0.4</v>
      </c>
      <c r="O119" s="109" t="n">
        <v>-0.14</v>
      </c>
      <c r="P119" s="109" t="n">
        <v>0.33</v>
      </c>
      <c r="Q119" s="109" t="n">
        <v>-0.07</v>
      </c>
    </row>
    <row r="120" customFormat="false" ht="12" hidden="false" customHeight="false" outlineLevel="0" collapsed="false">
      <c r="C120" s="109" t="n">
        <v>3.6435</v>
      </c>
      <c r="D120" s="109" t="n">
        <v>0</v>
      </c>
      <c r="E120" s="109" t="n">
        <v>0.53</v>
      </c>
      <c r="F120" s="109" t="n">
        <v>0</v>
      </c>
      <c r="G120" s="109" t="n">
        <v>0.25</v>
      </c>
      <c r="H120" s="109" t="n">
        <v>-0.32</v>
      </c>
      <c r="I120" s="109" t="n">
        <v>-0.07</v>
      </c>
      <c r="J120" s="109" t="n">
        <v>-0.225</v>
      </c>
      <c r="K120" s="111" t="n">
        <v>-0.06</v>
      </c>
      <c r="L120" s="109" t="n">
        <v>-0.25</v>
      </c>
      <c r="M120" s="109" t="n">
        <v>-0.605</v>
      </c>
      <c r="N120" s="109" t="n">
        <v>-0.4</v>
      </c>
      <c r="O120" s="109" t="n">
        <v>-0.14</v>
      </c>
      <c r="P120" s="109" t="n">
        <v>0.33</v>
      </c>
      <c r="Q120" s="109" t="n">
        <v>-0.07</v>
      </c>
    </row>
    <row r="121" customFormat="false" ht="12" hidden="false" customHeight="false" outlineLevel="0" collapsed="false">
      <c r="C121" s="109" t="n">
        <v>3.6755</v>
      </c>
      <c r="D121" s="109" t="n">
        <v>0</v>
      </c>
      <c r="E121" s="109" t="n">
        <v>0.53</v>
      </c>
      <c r="F121" s="109" t="n">
        <v>0</v>
      </c>
      <c r="G121" s="109" t="n">
        <v>0.25</v>
      </c>
      <c r="H121" s="109" t="n">
        <v>-0.32</v>
      </c>
      <c r="I121" s="109" t="n">
        <v>-0.07</v>
      </c>
      <c r="J121" s="109" t="n">
        <v>-0.225</v>
      </c>
      <c r="K121" s="111" t="n">
        <v>-0.06</v>
      </c>
      <c r="L121" s="109" t="n">
        <v>-0.25</v>
      </c>
      <c r="M121" s="109" t="n">
        <v>-0.605</v>
      </c>
      <c r="N121" s="109" t="n">
        <v>-0.4</v>
      </c>
      <c r="O121" s="109" t="n">
        <v>-0.14</v>
      </c>
      <c r="P121" s="109" t="n">
        <v>0.33</v>
      </c>
      <c r="Q121" s="109" t="n">
        <v>-0.07</v>
      </c>
    </row>
    <row r="122" customFormat="false" ht="12" hidden="false" customHeight="false" outlineLevel="0" collapsed="false">
      <c r="C122" s="109" t="n">
        <v>3.7255</v>
      </c>
      <c r="D122" s="109" t="n">
        <v>0</v>
      </c>
      <c r="E122" s="109" t="n">
        <v>0.53</v>
      </c>
      <c r="F122" s="109" t="n">
        <v>0</v>
      </c>
      <c r="G122" s="109" t="n">
        <v>0.25</v>
      </c>
      <c r="H122" s="109" t="n">
        <v>-0.32</v>
      </c>
      <c r="I122" s="109" t="n">
        <v>-0.07</v>
      </c>
      <c r="J122" s="109" t="n">
        <v>-0.225</v>
      </c>
      <c r="K122" s="111" t="n">
        <v>-0.06</v>
      </c>
      <c r="L122" s="109" t="n">
        <v>-0.25</v>
      </c>
      <c r="M122" s="109" t="n">
        <v>-0.605</v>
      </c>
      <c r="N122" s="109" t="n">
        <v>-0.4</v>
      </c>
      <c r="O122" s="109" t="n">
        <v>-0.14</v>
      </c>
      <c r="P122" s="109" t="n">
        <v>0.33</v>
      </c>
      <c r="Q122" s="109" t="n">
        <v>-0.07</v>
      </c>
    </row>
    <row r="123" customFormat="false" ht="12" hidden="false" customHeight="false" outlineLevel="0" collapsed="false">
      <c r="C123" s="109" t="n">
        <v>3.7595</v>
      </c>
      <c r="D123" s="109" t="n">
        <v>0</v>
      </c>
      <c r="E123" s="109" t="n">
        <v>0.53</v>
      </c>
      <c r="F123" s="109" t="n">
        <v>0</v>
      </c>
      <c r="G123" s="109" t="n">
        <v>0.25</v>
      </c>
      <c r="H123" s="109" t="n">
        <v>-0.32</v>
      </c>
      <c r="I123" s="109" t="n">
        <v>-0.07</v>
      </c>
      <c r="J123" s="109" t="n">
        <v>-0.225</v>
      </c>
      <c r="K123" s="111" t="n">
        <v>-0.06</v>
      </c>
      <c r="L123" s="109" t="n">
        <v>-0.25</v>
      </c>
      <c r="M123" s="109" t="n">
        <v>-0.605</v>
      </c>
      <c r="N123" s="109" t="n">
        <v>-0.4</v>
      </c>
      <c r="O123" s="109" t="n">
        <v>-0.14</v>
      </c>
      <c r="P123" s="109" t="n">
        <v>0.33</v>
      </c>
      <c r="Q123" s="109" t="n">
        <v>-0.07</v>
      </c>
    </row>
    <row r="124" customFormat="false" ht="12" hidden="false" customHeight="false" outlineLevel="0" collapsed="false">
      <c r="C124" s="109" t="n">
        <v>3.7725</v>
      </c>
      <c r="D124" s="109" t="n">
        <v>0</v>
      </c>
      <c r="E124" s="109" t="n">
        <v>0.53</v>
      </c>
      <c r="F124" s="109" t="n">
        <v>0</v>
      </c>
      <c r="G124" s="109" t="n">
        <v>0.25</v>
      </c>
      <c r="H124" s="109" t="n">
        <v>-0.32</v>
      </c>
      <c r="I124" s="109" t="n">
        <v>-0.07</v>
      </c>
      <c r="J124" s="109" t="n">
        <v>-0.225</v>
      </c>
      <c r="K124" s="111" t="n">
        <v>-0.06</v>
      </c>
      <c r="L124" s="109" t="n">
        <v>-0.25</v>
      </c>
      <c r="M124" s="109" t="n">
        <v>-0.605</v>
      </c>
      <c r="N124" s="109" t="n">
        <v>-0.4</v>
      </c>
      <c r="O124" s="109" t="n">
        <v>-0.14</v>
      </c>
      <c r="P124" s="109" t="n">
        <v>0.33</v>
      </c>
      <c r="Q124" s="109" t="n">
        <v>-0.07</v>
      </c>
    </row>
    <row r="125" customFormat="false" ht="12" hidden="false" customHeight="false" outlineLevel="0" collapsed="false">
      <c r="C125" s="109" t="n">
        <v>3.7645</v>
      </c>
      <c r="D125" s="109" t="n">
        <v>0</v>
      </c>
      <c r="E125" s="109" t="n">
        <v>0.53</v>
      </c>
      <c r="F125" s="109" t="n">
        <v>0</v>
      </c>
      <c r="G125" s="109" t="n">
        <v>0.25</v>
      </c>
      <c r="H125" s="109" t="n">
        <v>-0.32</v>
      </c>
      <c r="I125" s="109" t="n">
        <v>-0.07</v>
      </c>
      <c r="J125" s="109" t="n">
        <v>-0.225</v>
      </c>
      <c r="K125" s="111" t="n">
        <v>-0.06</v>
      </c>
      <c r="L125" s="109" t="n">
        <v>-0.25</v>
      </c>
      <c r="M125" s="109" t="n">
        <v>-0.605</v>
      </c>
      <c r="N125" s="109" t="n">
        <v>-0.4</v>
      </c>
      <c r="O125" s="109" t="n">
        <v>-0.14</v>
      </c>
      <c r="P125" s="109" t="n">
        <v>0.33</v>
      </c>
      <c r="Q125" s="109" t="n">
        <v>-0.07</v>
      </c>
    </row>
    <row r="126" customFormat="false" ht="12" hidden="false" customHeight="false" outlineLevel="0" collapsed="false">
      <c r="C126" s="109" t="n">
        <v>3.9345</v>
      </c>
      <c r="D126" s="109" t="n">
        <v>0</v>
      </c>
      <c r="E126" s="109" t="n">
        <v>0.63</v>
      </c>
      <c r="F126" s="109" t="n">
        <v>0</v>
      </c>
      <c r="G126" s="109" t="n">
        <v>0.35</v>
      </c>
      <c r="H126" s="109" t="n">
        <v>-0.2</v>
      </c>
      <c r="I126" s="109" t="n">
        <v>-0.07</v>
      </c>
      <c r="J126" s="109" t="n">
        <v>-0.145</v>
      </c>
      <c r="K126" s="111" t="n">
        <v>-0.06</v>
      </c>
      <c r="L126" s="109" t="n">
        <v>0.248</v>
      </c>
      <c r="M126" s="109" t="n">
        <v>-0.575</v>
      </c>
      <c r="N126" s="109" t="n">
        <v>-0.28</v>
      </c>
      <c r="O126" s="109" t="n">
        <v>-0.14</v>
      </c>
      <c r="P126" s="109" t="n">
        <v>0.43</v>
      </c>
      <c r="Q126" s="109" t="n">
        <v>-0.07</v>
      </c>
    </row>
    <row r="127" customFormat="false" ht="12" hidden="false" customHeight="false" outlineLevel="0" collapsed="false">
      <c r="C127" s="109" t="n">
        <v>4.1095</v>
      </c>
      <c r="D127" s="109" t="n">
        <v>0</v>
      </c>
      <c r="E127" s="109" t="n">
        <v>0.63</v>
      </c>
      <c r="F127" s="109" t="n">
        <v>0</v>
      </c>
      <c r="G127" s="109" t="n">
        <v>0.35</v>
      </c>
      <c r="H127" s="109" t="n">
        <v>-0.2</v>
      </c>
      <c r="I127" s="109" t="n">
        <v>-0.07</v>
      </c>
      <c r="J127" s="109" t="n">
        <v>-0.145</v>
      </c>
      <c r="K127" s="111" t="n">
        <v>-0.06</v>
      </c>
      <c r="L127" s="109" t="n">
        <v>0.308</v>
      </c>
      <c r="M127" s="109" t="n">
        <v>-0.575</v>
      </c>
      <c r="N127" s="109" t="n">
        <v>-0.28</v>
      </c>
      <c r="O127" s="109" t="n">
        <v>-0.1425</v>
      </c>
      <c r="P127" s="109" t="n">
        <v>0.43</v>
      </c>
      <c r="Q127" s="109" t="n">
        <v>-0.07</v>
      </c>
    </row>
    <row r="128" customFormat="false" ht="12" hidden="false" customHeight="false" outlineLevel="0" collapsed="false">
      <c r="C128" s="109" t="n">
        <v>4.157</v>
      </c>
      <c r="D128" s="109" t="n">
        <v>0</v>
      </c>
      <c r="E128" s="109" t="n">
        <v>0.63</v>
      </c>
      <c r="F128" s="109" t="n">
        <v>0</v>
      </c>
      <c r="G128" s="109" t="n">
        <v>0.35</v>
      </c>
      <c r="H128" s="109" t="n">
        <v>-0.2</v>
      </c>
      <c r="I128" s="109" t="n">
        <v>-0.07</v>
      </c>
      <c r="J128" s="109" t="n">
        <v>-0.145</v>
      </c>
      <c r="K128" s="111" t="n">
        <v>-0.06</v>
      </c>
      <c r="L128" s="109" t="n">
        <v>0.378</v>
      </c>
      <c r="M128" s="109" t="n">
        <v>-0.575</v>
      </c>
      <c r="N128" s="109" t="n">
        <v>-0.28</v>
      </c>
      <c r="O128" s="109" t="n">
        <v>-0.145</v>
      </c>
      <c r="P128" s="109" t="n">
        <v>0.43</v>
      </c>
      <c r="Q128" s="109" t="n">
        <v>-0.07</v>
      </c>
    </row>
    <row r="129" customFormat="false" ht="12" hidden="false" customHeight="false" outlineLevel="0" collapsed="false">
      <c r="C129" s="109" t="n">
        <v>4.043</v>
      </c>
      <c r="D129" s="109" t="n">
        <v>0</v>
      </c>
      <c r="E129" s="109" t="n">
        <v>0.63</v>
      </c>
      <c r="F129" s="109" t="n">
        <v>0</v>
      </c>
      <c r="G129" s="109" t="n">
        <v>0.35</v>
      </c>
      <c r="H129" s="109" t="n">
        <v>-0.2</v>
      </c>
      <c r="I129" s="109" t="n">
        <v>-0.07</v>
      </c>
      <c r="J129" s="109" t="n">
        <v>-0.145</v>
      </c>
      <c r="K129" s="111" t="n">
        <v>-0.06</v>
      </c>
      <c r="L129" s="109" t="n">
        <v>0.248</v>
      </c>
      <c r="M129" s="109" t="n">
        <v>-0.575</v>
      </c>
      <c r="N129" s="109" t="n">
        <v>-0.28</v>
      </c>
      <c r="O129" s="109" t="n">
        <v>-0.1375</v>
      </c>
      <c r="P129" s="109" t="n">
        <v>0.43</v>
      </c>
      <c r="Q129" s="109" t="n">
        <v>-0.07</v>
      </c>
    </row>
    <row r="130" customFormat="false" ht="12" hidden="false" customHeight="false" outlineLevel="0" collapsed="false">
      <c r="C130" s="109" t="n">
        <v>3.911</v>
      </c>
      <c r="D130" s="109" t="n">
        <v>0</v>
      </c>
      <c r="E130" s="109" t="n">
        <v>0.63</v>
      </c>
      <c r="F130" s="109" t="n">
        <v>0</v>
      </c>
      <c r="G130" s="109" t="n">
        <v>0.35</v>
      </c>
      <c r="H130" s="109" t="n">
        <v>-0.2</v>
      </c>
      <c r="I130" s="109" t="n">
        <v>-0.07</v>
      </c>
      <c r="J130" s="109" t="n">
        <v>-0.145</v>
      </c>
      <c r="K130" s="111" t="n">
        <v>-0.06</v>
      </c>
      <c r="L130" s="109" t="n">
        <v>0.068</v>
      </c>
      <c r="M130" s="109" t="n">
        <v>-0.575</v>
      </c>
      <c r="N130" s="109" t="n">
        <v>-0.28</v>
      </c>
      <c r="O130" s="109" t="n">
        <v>-0.135</v>
      </c>
      <c r="P130" s="109" t="n">
        <v>0.43</v>
      </c>
      <c r="Q130" s="109" t="n">
        <v>-0.07</v>
      </c>
    </row>
    <row r="131" customFormat="false" ht="12" hidden="false" customHeight="false" outlineLevel="0" collapsed="false">
      <c r="C131" s="109" t="n">
        <v>3.741</v>
      </c>
      <c r="D131" s="109" t="n">
        <v>0</v>
      </c>
      <c r="E131" s="109" t="n">
        <v>0.71</v>
      </c>
      <c r="F131" s="109" t="n">
        <v>0</v>
      </c>
      <c r="G131" s="109" t="n">
        <v>0.43</v>
      </c>
      <c r="H131" s="109" t="n">
        <v>-0.32</v>
      </c>
      <c r="I131" s="109" t="n">
        <v>-0.07</v>
      </c>
      <c r="J131" s="109" t="n">
        <v>-0.225</v>
      </c>
      <c r="K131" s="111" t="n">
        <v>-0.06</v>
      </c>
      <c r="L131" s="109" t="n">
        <v>-0.25</v>
      </c>
      <c r="M131" s="109" t="n">
        <v>-0.565</v>
      </c>
      <c r="N131" s="109" t="n">
        <v>-0.4</v>
      </c>
      <c r="O131" s="109" t="n">
        <v>-0.14</v>
      </c>
      <c r="P131" s="109" t="n">
        <v>0.51</v>
      </c>
      <c r="Q131" s="109" t="n">
        <v>-0.07</v>
      </c>
    </row>
    <row r="132" customFormat="false" ht="12" hidden="false" customHeight="false" outlineLevel="0" collapsed="false">
      <c r="C132" s="109" t="n">
        <v>3.741</v>
      </c>
      <c r="D132" s="109" t="n">
        <v>0</v>
      </c>
      <c r="E132" s="109" t="n">
        <v>0.71</v>
      </c>
      <c r="F132" s="109" t="n">
        <v>0</v>
      </c>
      <c r="G132" s="109" t="n">
        <v>0.43</v>
      </c>
      <c r="H132" s="109" t="n">
        <v>-0.32</v>
      </c>
      <c r="I132" s="109" t="n">
        <v>-0.07</v>
      </c>
      <c r="J132" s="109" t="n">
        <v>-0.225</v>
      </c>
      <c r="K132" s="111" t="n">
        <v>-0.06</v>
      </c>
      <c r="L132" s="109" t="n">
        <v>-0.1</v>
      </c>
      <c r="M132" s="109" t="n">
        <v>-0.565</v>
      </c>
      <c r="N132" s="109" t="n">
        <v>-0.4</v>
      </c>
      <c r="O132" s="109" t="n">
        <v>-0.14</v>
      </c>
      <c r="P132" s="109" t="n">
        <v>0.51</v>
      </c>
      <c r="Q132" s="109" t="n">
        <v>-0.07</v>
      </c>
    </row>
    <row r="133" customFormat="false" ht="12" hidden="false" customHeight="false" outlineLevel="0" collapsed="false">
      <c r="C133" s="109" t="n">
        <v>3.773</v>
      </c>
      <c r="D133" s="109" t="n">
        <v>0</v>
      </c>
      <c r="E133" s="109" t="n">
        <v>0.71</v>
      </c>
      <c r="F133" s="109" t="n">
        <v>0</v>
      </c>
      <c r="G133" s="109" t="n">
        <v>0.43</v>
      </c>
      <c r="H133" s="109" t="n">
        <v>-0.32</v>
      </c>
      <c r="I133" s="109" t="n">
        <v>-0.07</v>
      </c>
      <c r="J133" s="109" t="n">
        <v>-0.225</v>
      </c>
      <c r="K133" s="111" t="n">
        <v>-0.06</v>
      </c>
      <c r="L133" s="109" t="n">
        <v>-0.1</v>
      </c>
      <c r="M133" s="109" t="n">
        <v>-0.565</v>
      </c>
      <c r="N133" s="109" t="n">
        <v>-0.4</v>
      </c>
      <c r="O133" s="109" t="n">
        <v>-0.14</v>
      </c>
      <c r="P133" s="109" t="n">
        <v>0.51</v>
      </c>
      <c r="Q133" s="109" t="n">
        <v>-0.07</v>
      </c>
    </row>
    <row r="134" customFormat="false" ht="12" hidden="false" customHeight="false" outlineLevel="0" collapsed="false">
      <c r="C134" s="109" t="n">
        <v>3.823</v>
      </c>
      <c r="D134" s="109" t="n">
        <v>0</v>
      </c>
      <c r="E134" s="109" t="n">
        <v>0.71</v>
      </c>
      <c r="F134" s="109" t="n">
        <v>0</v>
      </c>
      <c r="G134" s="109" t="n">
        <v>0.43</v>
      </c>
      <c r="H134" s="109" t="n">
        <v>-0.32</v>
      </c>
      <c r="I134" s="109" t="n">
        <v>-0.07</v>
      </c>
      <c r="J134" s="109" t="n">
        <v>-0.225</v>
      </c>
      <c r="K134" s="111" t="n">
        <v>-0.06</v>
      </c>
      <c r="L134" s="109" t="n">
        <v>-0.1</v>
      </c>
      <c r="M134" s="109" t="n">
        <v>-0.565</v>
      </c>
      <c r="N134" s="109" t="n">
        <v>-0.4</v>
      </c>
      <c r="O134" s="109" t="n">
        <v>-0.14</v>
      </c>
      <c r="P134" s="109" t="n">
        <v>0.51</v>
      </c>
      <c r="Q134" s="109" t="n">
        <v>-0.07</v>
      </c>
    </row>
    <row r="135" customFormat="false" ht="12" hidden="false" customHeight="false" outlineLevel="0" collapsed="false">
      <c r="C135" s="109" t="n">
        <v>3.857</v>
      </c>
      <c r="D135" s="109" t="n">
        <v>0</v>
      </c>
      <c r="E135" s="109" t="n">
        <v>0.71</v>
      </c>
      <c r="F135" s="109" t="n">
        <v>0</v>
      </c>
      <c r="G135" s="109" t="n">
        <v>0.43</v>
      </c>
      <c r="H135" s="109" t="n">
        <v>-0.32</v>
      </c>
      <c r="I135" s="109" t="n">
        <v>-0.07</v>
      </c>
      <c r="J135" s="109" t="n">
        <v>-0.225</v>
      </c>
      <c r="K135" s="111" t="n">
        <v>-0.06</v>
      </c>
      <c r="L135" s="109" t="n">
        <v>-0.1</v>
      </c>
      <c r="M135" s="109" t="n">
        <v>-0.565</v>
      </c>
      <c r="N135" s="109" t="n">
        <v>-0.4</v>
      </c>
      <c r="O135" s="109" t="n">
        <v>-0.14</v>
      </c>
      <c r="P135" s="109" t="n">
        <v>0.51</v>
      </c>
      <c r="Q135" s="109" t="n">
        <v>-0.07</v>
      </c>
    </row>
    <row r="136" customFormat="false" ht="12" hidden="false" customHeight="false" outlineLevel="0" collapsed="false">
      <c r="C136" s="109" t="n">
        <v>3.87</v>
      </c>
      <c r="D136" s="109" t="n">
        <v>0</v>
      </c>
      <c r="E136" s="109" t="n">
        <v>0.71</v>
      </c>
      <c r="F136" s="109" t="n">
        <v>0</v>
      </c>
      <c r="G136" s="109" t="n">
        <v>0.43</v>
      </c>
      <c r="H136" s="109" t="n">
        <v>-0.32</v>
      </c>
      <c r="I136" s="109" t="n">
        <v>-0.07</v>
      </c>
      <c r="J136" s="109" t="n">
        <v>-0.225</v>
      </c>
      <c r="K136" s="111" t="n">
        <v>-0.06</v>
      </c>
      <c r="L136" s="109" t="n">
        <v>-0.1</v>
      </c>
      <c r="M136" s="109" t="n">
        <v>-0.565</v>
      </c>
      <c r="N136" s="109" t="n">
        <v>-0.4</v>
      </c>
      <c r="O136" s="109" t="n">
        <v>-0.14</v>
      </c>
      <c r="P136" s="109" t="n">
        <v>0.51</v>
      </c>
      <c r="Q136" s="109" t="n">
        <v>-0.07</v>
      </c>
    </row>
    <row r="137" customFormat="false" ht="12" hidden="false" customHeight="false" outlineLevel="0" collapsed="false">
      <c r="C137" s="109" t="n">
        <v>3.862</v>
      </c>
      <c r="D137" s="109" t="n">
        <v>0</v>
      </c>
      <c r="E137" s="109" t="n">
        <v>0.71</v>
      </c>
      <c r="F137" s="109" t="n">
        <v>0</v>
      </c>
      <c r="G137" s="109" t="n">
        <v>0.43</v>
      </c>
      <c r="H137" s="109" t="n">
        <v>-0.32</v>
      </c>
      <c r="I137" s="109" t="n">
        <v>-0.07</v>
      </c>
      <c r="J137" s="109" t="n">
        <v>-0.225</v>
      </c>
      <c r="K137" s="111" t="n">
        <v>-0.06</v>
      </c>
      <c r="L137" s="109" t="n">
        <v>-0.1</v>
      </c>
      <c r="M137" s="109" t="n">
        <v>-0.565</v>
      </c>
      <c r="N137" s="109" t="n">
        <v>-0.4</v>
      </c>
      <c r="O137" s="109" t="n">
        <v>-0.14</v>
      </c>
      <c r="P137" s="109" t="n">
        <v>0.51</v>
      </c>
      <c r="Q137" s="109" t="n">
        <v>-0.07</v>
      </c>
    </row>
    <row r="138" customFormat="false" ht="12" hidden="false" customHeight="false" outlineLevel="0" collapsed="false">
      <c r="C138" s="109" t="n">
        <v>4.032</v>
      </c>
      <c r="D138" s="109" t="n">
        <v>0</v>
      </c>
      <c r="E138" s="109" t="n">
        <v>0.63</v>
      </c>
      <c r="F138" s="109" t="n">
        <v>0</v>
      </c>
      <c r="G138" s="109" t="n">
        <v>0.35</v>
      </c>
      <c r="H138" s="109" t="n">
        <v>-0.2</v>
      </c>
      <c r="I138" s="109" t="n">
        <v>-0.07</v>
      </c>
      <c r="J138" s="109" t="n">
        <v>-0.145</v>
      </c>
      <c r="K138" s="111" t="n">
        <v>-0.06</v>
      </c>
      <c r="L138" s="109" t="n">
        <v>0.248</v>
      </c>
      <c r="M138" s="109" t="n">
        <v>-0.53</v>
      </c>
      <c r="N138" s="109" t="n">
        <v>-0.28</v>
      </c>
      <c r="O138" s="109" t="n">
        <v>-0.14</v>
      </c>
      <c r="P138" s="109" t="n">
        <v>0.43</v>
      </c>
      <c r="Q138" s="109" t="n">
        <v>-0.07</v>
      </c>
    </row>
    <row r="139" customFormat="false" ht="12" hidden="false" customHeight="false" outlineLevel="0" collapsed="false">
      <c r="C139" s="109" t="n">
        <v>4.207</v>
      </c>
      <c r="D139" s="109" t="n">
        <v>0</v>
      </c>
      <c r="E139" s="109" t="n">
        <v>0.63</v>
      </c>
      <c r="F139" s="109" t="n">
        <v>0</v>
      </c>
      <c r="G139" s="109" t="n">
        <v>0.35</v>
      </c>
      <c r="H139" s="109" t="n">
        <v>-0.2</v>
      </c>
      <c r="I139" s="109" t="n">
        <v>-0.07</v>
      </c>
      <c r="J139" s="109" t="n">
        <v>-0.145</v>
      </c>
      <c r="K139" s="111" t="n">
        <v>-0.06</v>
      </c>
      <c r="L139" s="109" t="n">
        <v>0.308</v>
      </c>
      <c r="M139" s="109" t="n">
        <v>-0.53</v>
      </c>
      <c r="N139" s="109" t="n">
        <v>-0.28</v>
      </c>
      <c r="O139" s="109" t="n">
        <v>-0.1425</v>
      </c>
      <c r="P139" s="109" t="n">
        <v>0.43</v>
      </c>
      <c r="Q139" s="109" t="n">
        <v>-0.07</v>
      </c>
    </row>
    <row r="140" customFormat="false" ht="12" hidden="false" customHeight="false" outlineLevel="0" collapsed="false">
      <c r="C140" s="109" t="n">
        <v>4.257</v>
      </c>
      <c r="D140" s="109" t="n">
        <v>0</v>
      </c>
      <c r="E140" s="109" t="n">
        <v>0.63</v>
      </c>
      <c r="F140" s="109" t="n">
        <v>0</v>
      </c>
      <c r="G140" s="109" t="n">
        <v>0.35</v>
      </c>
      <c r="H140" s="109" t="n">
        <v>-0.2</v>
      </c>
      <c r="I140" s="109" t="n">
        <v>-0.07</v>
      </c>
      <c r="J140" s="109" t="n">
        <v>-0.145</v>
      </c>
      <c r="K140" s="111" t="n">
        <v>-0.06</v>
      </c>
      <c r="L140" s="109" t="n">
        <v>0.378</v>
      </c>
      <c r="M140" s="109" t="n">
        <v>-0.53</v>
      </c>
      <c r="N140" s="109" t="n">
        <v>-0.28</v>
      </c>
      <c r="O140" s="109" t="n">
        <v>-0.145</v>
      </c>
      <c r="P140" s="109" t="n">
        <v>0.43</v>
      </c>
      <c r="Q140" s="109" t="n">
        <v>-0.07</v>
      </c>
    </row>
    <row r="141" customFormat="false" ht="12" hidden="false" customHeight="false" outlineLevel="0" collapsed="false">
      <c r="C141" s="109" t="n">
        <v>4.143</v>
      </c>
      <c r="D141" s="109" t="n">
        <v>0</v>
      </c>
      <c r="E141" s="109" t="n">
        <v>0.63</v>
      </c>
      <c r="F141" s="109" t="n">
        <v>0</v>
      </c>
      <c r="G141" s="109" t="n">
        <v>0.35</v>
      </c>
      <c r="H141" s="109" t="n">
        <v>-0.2</v>
      </c>
      <c r="I141" s="109" t="n">
        <v>-0.07</v>
      </c>
      <c r="J141" s="109" t="n">
        <v>-0.145</v>
      </c>
      <c r="K141" s="111" t="n">
        <v>-0.06</v>
      </c>
      <c r="L141" s="109" t="n">
        <v>0.248</v>
      </c>
      <c r="M141" s="109" t="n">
        <v>-0.53</v>
      </c>
      <c r="N141" s="109" t="n">
        <v>-0.28</v>
      </c>
      <c r="O141" s="109" t="n">
        <v>-0.1375</v>
      </c>
      <c r="P141" s="109" t="n">
        <v>0.43</v>
      </c>
      <c r="Q141" s="109" t="n">
        <v>-0.07</v>
      </c>
    </row>
    <row r="142" customFormat="false" ht="12" hidden="false" customHeight="false" outlineLevel="0" collapsed="false">
      <c r="C142" s="109" t="n">
        <v>4.011</v>
      </c>
      <c r="D142" s="109" t="n">
        <v>0</v>
      </c>
      <c r="E142" s="109" t="n">
        <v>0.63</v>
      </c>
      <c r="F142" s="109" t="n">
        <v>0</v>
      </c>
      <c r="G142" s="109" t="n">
        <v>0.35</v>
      </c>
      <c r="H142" s="109" t="n">
        <v>-0.2</v>
      </c>
      <c r="I142" s="109" t="n">
        <v>-0.07</v>
      </c>
      <c r="J142" s="109" t="n">
        <v>-0.145</v>
      </c>
      <c r="K142" s="111" t="n">
        <v>-0.06</v>
      </c>
      <c r="L142" s="109" t="n">
        <v>0.068</v>
      </c>
      <c r="M142" s="109" t="n">
        <v>-0.53</v>
      </c>
      <c r="N142" s="109" t="n">
        <v>-0.28</v>
      </c>
      <c r="O142" s="109" t="n">
        <v>-0.135</v>
      </c>
      <c r="P142" s="109" t="n">
        <v>0.43</v>
      </c>
      <c r="Q142" s="109" t="n">
        <v>-0.07</v>
      </c>
    </row>
    <row r="143" customFormat="false" ht="12" hidden="false" customHeight="false" outlineLevel="0" collapsed="false">
      <c r="C143" s="109" t="n">
        <v>3.841</v>
      </c>
      <c r="D143" s="109" t="n">
        <v>0</v>
      </c>
      <c r="E143" s="109" t="n">
        <v>0.71</v>
      </c>
      <c r="F143" s="109" t="n">
        <v>0</v>
      </c>
      <c r="G143" s="109" t="n">
        <v>0.43</v>
      </c>
      <c r="H143" s="109" t="n">
        <v>-0.32</v>
      </c>
      <c r="I143" s="109" t="n">
        <v>-0.07</v>
      </c>
      <c r="J143" s="109" t="n">
        <v>-0.225</v>
      </c>
      <c r="K143" s="111" t="n">
        <v>-0.06</v>
      </c>
      <c r="L143" s="109" t="n">
        <v>-0.25</v>
      </c>
      <c r="M143" s="109" t="n">
        <v>-0.643</v>
      </c>
      <c r="N143" s="109" t="n">
        <v>-0.4</v>
      </c>
      <c r="O143" s="109" t="n">
        <v>-0.14</v>
      </c>
      <c r="P143" s="109" t="n">
        <v>0.51</v>
      </c>
      <c r="Q143" s="109" t="n">
        <v>-0.07</v>
      </c>
    </row>
    <row r="144" customFormat="false" ht="12" hidden="false" customHeight="false" outlineLevel="0" collapsed="false">
      <c r="C144" s="109" t="n">
        <v>3.841</v>
      </c>
      <c r="D144" s="109" t="n">
        <v>0</v>
      </c>
      <c r="E144" s="109" t="n">
        <v>0.71</v>
      </c>
      <c r="F144" s="109" t="n">
        <v>0</v>
      </c>
      <c r="G144" s="109" t="n">
        <v>0.43</v>
      </c>
      <c r="H144" s="109" t="n">
        <v>-0.32</v>
      </c>
      <c r="I144" s="109" t="n">
        <v>-0.07</v>
      </c>
      <c r="J144" s="109" t="n">
        <v>-0.225</v>
      </c>
      <c r="K144" s="111" t="n">
        <v>-0.06</v>
      </c>
      <c r="L144" s="109" t="n">
        <v>-0.1</v>
      </c>
      <c r="M144" s="109" t="n">
        <v>-0.643</v>
      </c>
      <c r="N144" s="109" t="n">
        <v>-0.4</v>
      </c>
      <c r="O144" s="109" t="n">
        <v>-0.14</v>
      </c>
      <c r="P144" s="109" t="n">
        <v>0.51</v>
      </c>
      <c r="Q144" s="109" t="n">
        <v>-0.07</v>
      </c>
    </row>
    <row r="145" customFormat="false" ht="12" hidden="false" customHeight="false" outlineLevel="0" collapsed="false">
      <c r="C145" s="109" t="n">
        <v>3.873</v>
      </c>
      <c r="D145" s="109" t="n">
        <v>0</v>
      </c>
      <c r="E145" s="109" t="n">
        <v>0.71</v>
      </c>
      <c r="F145" s="109" t="n">
        <v>0</v>
      </c>
      <c r="G145" s="109" t="n">
        <v>0.43</v>
      </c>
      <c r="H145" s="109" t="n">
        <v>-0.32</v>
      </c>
      <c r="I145" s="109" t="n">
        <v>-0.07</v>
      </c>
      <c r="J145" s="109" t="n">
        <v>-0.225</v>
      </c>
      <c r="K145" s="111" t="n">
        <v>-0.06</v>
      </c>
      <c r="L145" s="109" t="n">
        <v>-0.1</v>
      </c>
      <c r="M145" s="109" t="n">
        <v>-0.643</v>
      </c>
      <c r="N145" s="109" t="n">
        <v>-0.4</v>
      </c>
      <c r="O145" s="109" t="n">
        <v>-0.14</v>
      </c>
      <c r="P145" s="109" t="n">
        <v>0.51</v>
      </c>
      <c r="Q145" s="109" t="n">
        <v>-0.07</v>
      </c>
    </row>
    <row r="146" customFormat="false" ht="12" hidden="false" customHeight="false" outlineLevel="0" collapsed="false">
      <c r="C146" s="109" t="n">
        <v>3.923</v>
      </c>
      <c r="D146" s="109" t="n">
        <v>0</v>
      </c>
      <c r="E146" s="109" t="n">
        <v>0.71</v>
      </c>
      <c r="F146" s="109" t="n">
        <v>0</v>
      </c>
      <c r="G146" s="109" t="n">
        <v>0.43</v>
      </c>
      <c r="H146" s="109" t="n">
        <v>-0.32</v>
      </c>
      <c r="I146" s="109" t="n">
        <v>-0.07</v>
      </c>
      <c r="J146" s="109" t="n">
        <v>-0.225</v>
      </c>
      <c r="K146" s="111" t="n">
        <v>-0.06</v>
      </c>
      <c r="L146" s="109" t="n">
        <v>-0.1</v>
      </c>
      <c r="M146" s="109" t="n">
        <v>-0.643</v>
      </c>
      <c r="N146" s="109" t="n">
        <v>-0.4</v>
      </c>
      <c r="O146" s="109" t="n">
        <v>-0.14</v>
      </c>
      <c r="P146" s="109" t="n">
        <v>0.51</v>
      </c>
      <c r="Q146" s="109" t="n">
        <v>-0.07</v>
      </c>
    </row>
    <row r="147" customFormat="false" ht="12" hidden="false" customHeight="false" outlineLevel="0" collapsed="false">
      <c r="C147" s="109" t="n">
        <v>3.957</v>
      </c>
      <c r="D147" s="109" t="n">
        <v>0</v>
      </c>
      <c r="E147" s="109" t="n">
        <v>0.71</v>
      </c>
      <c r="F147" s="109" t="n">
        <v>0</v>
      </c>
      <c r="G147" s="109" t="n">
        <v>0.43</v>
      </c>
      <c r="H147" s="109" t="n">
        <v>-0.32</v>
      </c>
      <c r="I147" s="109" t="n">
        <v>-0.07</v>
      </c>
      <c r="J147" s="109" t="n">
        <v>-0.225</v>
      </c>
      <c r="K147" s="111" t="n">
        <v>-0.06</v>
      </c>
      <c r="L147" s="109" t="n">
        <v>-0.1</v>
      </c>
      <c r="M147" s="109" t="n">
        <v>-0.643</v>
      </c>
      <c r="N147" s="109" t="n">
        <v>-0.4</v>
      </c>
      <c r="O147" s="109" t="n">
        <v>-0.14</v>
      </c>
      <c r="P147" s="109" t="n">
        <v>0.51</v>
      </c>
      <c r="Q147" s="109" t="n">
        <v>-0.07</v>
      </c>
    </row>
    <row r="148" customFormat="false" ht="12" hidden="false" customHeight="false" outlineLevel="0" collapsed="false">
      <c r="C148" s="109" t="n">
        <v>3.97</v>
      </c>
      <c r="D148" s="109" t="n">
        <v>0</v>
      </c>
      <c r="E148" s="109" t="n">
        <v>0.71</v>
      </c>
      <c r="F148" s="109" t="n">
        <v>0</v>
      </c>
      <c r="G148" s="109" t="n">
        <v>0.43</v>
      </c>
      <c r="H148" s="109" t="n">
        <v>-0.32</v>
      </c>
      <c r="I148" s="109" t="n">
        <v>-0.07</v>
      </c>
      <c r="J148" s="109" t="n">
        <v>-0.225</v>
      </c>
      <c r="K148" s="111" t="n">
        <v>-0.06</v>
      </c>
      <c r="L148" s="109" t="n">
        <v>-0.1</v>
      </c>
      <c r="M148" s="109" t="n">
        <v>-0.643</v>
      </c>
      <c r="N148" s="109" t="n">
        <v>-0.4</v>
      </c>
      <c r="O148" s="109" t="n">
        <v>-0.14</v>
      </c>
      <c r="P148" s="109" t="n">
        <v>0.51</v>
      </c>
      <c r="Q148" s="109" t="n">
        <v>-0.07</v>
      </c>
    </row>
    <row r="149" customFormat="false" ht="12" hidden="false" customHeight="false" outlineLevel="0" collapsed="false">
      <c r="C149" s="109" t="n">
        <v>3.962</v>
      </c>
      <c r="D149" s="109" t="n">
        <v>0</v>
      </c>
      <c r="E149" s="109" t="n">
        <v>0.71</v>
      </c>
      <c r="F149" s="109" t="n">
        <v>0</v>
      </c>
      <c r="G149" s="109" t="n">
        <v>0.43</v>
      </c>
      <c r="H149" s="109" t="n">
        <v>-0.32</v>
      </c>
      <c r="I149" s="109" t="n">
        <v>-0.07</v>
      </c>
      <c r="J149" s="109" t="n">
        <v>-0.225</v>
      </c>
      <c r="K149" s="111" t="n">
        <v>-0.06</v>
      </c>
      <c r="L149" s="109" t="n">
        <v>-0.1</v>
      </c>
      <c r="M149" s="109" t="n">
        <v>-0.643</v>
      </c>
      <c r="N149" s="109" t="n">
        <v>-0.4</v>
      </c>
      <c r="O149" s="109" t="n">
        <v>-0.14</v>
      </c>
      <c r="P149" s="109" t="n">
        <v>0.51</v>
      </c>
      <c r="Q149" s="109" t="n">
        <v>-0.07</v>
      </c>
    </row>
    <row r="150" customFormat="false" ht="12" hidden="false" customHeight="false" outlineLevel="0" collapsed="false">
      <c r="C150" s="109" t="n">
        <v>4.132</v>
      </c>
      <c r="D150" s="109" t="n">
        <v>0</v>
      </c>
      <c r="E150" s="109" t="n">
        <v>0.63</v>
      </c>
      <c r="F150" s="109" t="n">
        <v>0</v>
      </c>
      <c r="G150" s="109" t="n">
        <v>0.35</v>
      </c>
      <c r="H150" s="109" t="n">
        <v>-0.2</v>
      </c>
      <c r="I150" s="109" t="n">
        <v>-0.07</v>
      </c>
      <c r="J150" s="109" t="n">
        <v>-0.145</v>
      </c>
      <c r="K150" s="111" t="n">
        <v>-0.06</v>
      </c>
      <c r="L150" s="109" t="n">
        <v>0.248</v>
      </c>
      <c r="M150" s="109" t="n">
        <v>-0.583</v>
      </c>
      <c r="N150" s="109" t="n">
        <v>-0.28</v>
      </c>
      <c r="O150" s="109" t="n">
        <v>-0.14</v>
      </c>
      <c r="P150" s="109" t="n">
        <v>0.43</v>
      </c>
      <c r="Q150" s="109" t="n">
        <v>-0.07</v>
      </c>
    </row>
    <row r="151" customFormat="false" ht="12" hidden="false" customHeight="false" outlineLevel="0" collapsed="false">
      <c r="C151" s="109" t="n">
        <v>4.307</v>
      </c>
      <c r="D151" s="109" t="n">
        <v>0</v>
      </c>
      <c r="E151" s="109" t="n">
        <v>0.63</v>
      </c>
      <c r="F151" s="109" t="n">
        <v>0</v>
      </c>
      <c r="G151" s="109" t="n">
        <v>0.35</v>
      </c>
      <c r="H151" s="109" t="n">
        <v>-0.2</v>
      </c>
      <c r="I151" s="109" t="n">
        <v>-0.07</v>
      </c>
      <c r="J151" s="109" t="n">
        <v>-0.145</v>
      </c>
      <c r="K151" s="111" t="n">
        <v>-0.06</v>
      </c>
      <c r="L151" s="109" t="n">
        <v>0.308</v>
      </c>
      <c r="M151" s="109" t="n">
        <v>-0.583</v>
      </c>
      <c r="N151" s="109" t="n">
        <v>-0.28</v>
      </c>
      <c r="O151" s="109" t="n">
        <v>-0.1425</v>
      </c>
      <c r="P151" s="109" t="n">
        <v>0.43</v>
      </c>
      <c r="Q151" s="109" t="n">
        <v>-0.07</v>
      </c>
    </row>
    <row r="152" customFormat="false" ht="12" hidden="false" customHeight="false" outlineLevel="0" collapsed="false">
      <c r="C152" s="109" t="n">
        <v>4.3595</v>
      </c>
      <c r="D152" s="109" t="n">
        <v>0</v>
      </c>
      <c r="E152" s="109" t="n">
        <v>0.63</v>
      </c>
      <c r="F152" s="109" t="n">
        <v>0</v>
      </c>
      <c r="G152" s="109" t="n">
        <v>0.35</v>
      </c>
      <c r="H152" s="109" t="n">
        <v>-0.2</v>
      </c>
      <c r="I152" s="109" t="n">
        <v>-0.07</v>
      </c>
      <c r="J152" s="109" t="n">
        <v>-0.145</v>
      </c>
      <c r="K152" s="111" t="n">
        <v>-0.06</v>
      </c>
      <c r="L152" s="109" t="n">
        <v>0.378</v>
      </c>
      <c r="M152" s="109" t="n">
        <v>-0.583</v>
      </c>
      <c r="N152" s="109" t="n">
        <v>-0.28</v>
      </c>
      <c r="O152" s="109" t="n">
        <v>-0.145</v>
      </c>
      <c r="P152" s="109" t="n">
        <v>0.43</v>
      </c>
      <c r="Q152" s="109" t="n">
        <v>-0.07</v>
      </c>
    </row>
    <row r="153" customFormat="false" ht="12" hidden="false" customHeight="false" outlineLevel="0" collapsed="false">
      <c r="C153" s="109" t="n">
        <v>4.2455</v>
      </c>
      <c r="D153" s="109" t="n">
        <v>0</v>
      </c>
      <c r="E153" s="109" t="n">
        <v>0.63</v>
      </c>
      <c r="F153" s="109" t="n">
        <v>0</v>
      </c>
      <c r="G153" s="109" t="n">
        <v>0.35</v>
      </c>
      <c r="H153" s="109" t="n">
        <v>-0.2</v>
      </c>
      <c r="I153" s="109" t="n">
        <v>-0.07</v>
      </c>
      <c r="J153" s="109" t="n">
        <v>-0.145</v>
      </c>
      <c r="K153" s="111" t="n">
        <v>-0.06</v>
      </c>
      <c r="L153" s="109" t="n">
        <v>0.248</v>
      </c>
      <c r="M153" s="109" t="n">
        <v>-0.583</v>
      </c>
      <c r="N153" s="109" t="n">
        <v>-0.28</v>
      </c>
      <c r="O153" s="109" t="n">
        <v>-0.1375</v>
      </c>
      <c r="P153" s="109" t="n">
        <v>0.43</v>
      </c>
      <c r="Q153" s="109" t="n">
        <v>-0.07</v>
      </c>
    </row>
    <row r="154" customFormat="false" ht="12" hidden="false" customHeight="false" outlineLevel="0" collapsed="false">
      <c r="C154" s="109" t="n">
        <v>4.1135</v>
      </c>
      <c r="D154" s="109" t="n">
        <v>0</v>
      </c>
      <c r="E154" s="109" t="n">
        <v>0.63</v>
      </c>
      <c r="F154" s="109" t="n">
        <v>0</v>
      </c>
      <c r="G154" s="109" t="n">
        <v>0.35</v>
      </c>
      <c r="H154" s="109" t="n">
        <v>-0.2</v>
      </c>
      <c r="I154" s="109" t="n">
        <v>-0.07</v>
      </c>
      <c r="J154" s="109" t="n">
        <v>-0.145</v>
      </c>
      <c r="K154" s="111" t="n">
        <v>-0.06</v>
      </c>
      <c r="L154" s="109" t="n">
        <v>0.068</v>
      </c>
      <c r="M154" s="109" t="n">
        <v>-0.583</v>
      </c>
      <c r="N154" s="109" t="n">
        <v>-0.28</v>
      </c>
      <c r="O154" s="109" t="n">
        <v>-0.135</v>
      </c>
      <c r="P154" s="109" t="n">
        <v>0.43</v>
      </c>
      <c r="Q154" s="109" t="n">
        <v>-0.07</v>
      </c>
    </row>
    <row r="155" customFormat="false" ht="12" hidden="false" customHeight="false" outlineLevel="0" collapsed="false">
      <c r="C155" s="109" t="n">
        <v>3.9435</v>
      </c>
      <c r="D155" s="109" t="n">
        <v>0</v>
      </c>
      <c r="E155" s="109" t="n">
        <v>0.71</v>
      </c>
      <c r="F155" s="109" t="n">
        <v>0</v>
      </c>
      <c r="G155" s="109" t="n">
        <v>0.43</v>
      </c>
      <c r="H155" s="109" t="n">
        <v>-0.32</v>
      </c>
      <c r="I155" s="109" t="n">
        <v>-0.07</v>
      </c>
      <c r="J155" s="109" t="n">
        <v>-0.225</v>
      </c>
      <c r="K155" s="111" t="n">
        <v>-0.06</v>
      </c>
      <c r="L155" s="109" t="n">
        <v>-0.25</v>
      </c>
      <c r="M155" s="109" t="n">
        <v>-0.683</v>
      </c>
      <c r="N155" s="109" t="n">
        <v>-0.4</v>
      </c>
      <c r="O155" s="109" t="n">
        <v>-0.14</v>
      </c>
      <c r="P155" s="109" t="n">
        <v>0.51</v>
      </c>
      <c r="Q155" s="109" t="n">
        <v>-0.07</v>
      </c>
    </row>
    <row r="156" customFormat="false" ht="12" hidden="false" customHeight="false" outlineLevel="0" collapsed="false">
      <c r="C156" s="109" t="n">
        <v>3.9435</v>
      </c>
      <c r="D156" s="109" t="n">
        <v>0</v>
      </c>
      <c r="E156" s="109" t="n">
        <v>0.71</v>
      </c>
      <c r="F156" s="109" t="n">
        <v>0</v>
      </c>
      <c r="G156" s="109" t="n">
        <v>0.43</v>
      </c>
      <c r="H156" s="109" t="n">
        <v>-0.32</v>
      </c>
      <c r="I156" s="109" t="n">
        <v>-0.07</v>
      </c>
      <c r="J156" s="109" t="n">
        <v>-0.225</v>
      </c>
      <c r="K156" s="111" t="n">
        <v>-0.06</v>
      </c>
      <c r="L156" s="109" t="n">
        <v>-0.1</v>
      </c>
      <c r="M156" s="109" t="n">
        <v>-0.683</v>
      </c>
      <c r="N156" s="109" t="n">
        <v>-0.4</v>
      </c>
      <c r="O156" s="109" t="n">
        <v>-0.14</v>
      </c>
      <c r="P156" s="109" t="n">
        <v>0.51</v>
      </c>
      <c r="Q156" s="109" t="n">
        <v>-0.07</v>
      </c>
    </row>
    <row r="157" customFormat="false" ht="12" hidden="false" customHeight="false" outlineLevel="0" collapsed="false">
      <c r="C157" s="109" t="n">
        <v>3.9755</v>
      </c>
      <c r="D157" s="109" t="n">
        <v>0</v>
      </c>
      <c r="E157" s="109" t="n">
        <v>0.71</v>
      </c>
      <c r="F157" s="109" t="n">
        <v>0</v>
      </c>
      <c r="G157" s="109" t="n">
        <v>0.43</v>
      </c>
      <c r="H157" s="109" t="n">
        <v>-0.32</v>
      </c>
      <c r="I157" s="109" t="n">
        <v>-0.07</v>
      </c>
      <c r="J157" s="109" t="n">
        <v>-0.225</v>
      </c>
      <c r="K157" s="111" t="n">
        <v>-0.06</v>
      </c>
      <c r="L157" s="109" t="n">
        <v>-0.1</v>
      </c>
      <c r="M157" s="109" t="n">
        <v>-0.683</v>
      </c>
      <c r="N157" s="109" t="n">
        <v>-0.4</v>
      </c>
      <c r="O157" s="109" t="n">
        <v>-0.14</v>
      </c>
      <c r="P157" s="109" t="n">
        <v>0.51</v>
      </c>
      <c r="Q157" s="109" t="n">
        <v>-0.07</v>
      </c>
    </row>
    <row r="158" customFormat="false" ht="12" hidden="false" customHeight="false" outlineLevel="0" collapsed="false">
      <c r="C158" s="109" t="n">
        <v>4.0255</v>
      </c>
      <c r="D158" s="109" t="n">
        <v>0</v>
      </c>
      <c r="E158" s="109" t="n">
        <v>0.71</v>
      </c>
      <c r="F158" s="109" t="n">
        <v>0</v>
      </c>
      <c r="G158" s="109" t="n">
        <v>0.43</v>
      </c>
      <c r="H158" s="109" t="n">
        <v>-0.32</v>
      </c>
      <c r="I158" s="109" t="n">
        <v>-0.07</v>
      </c>
      <c r="J158" s="109" t="n">
        <v>-0.225</v>
      </c>
      <c r="K158" s="111" t="n">
        <v>-0.06</v>
      </c>
      <c r="L158" s="109" t="n">
        <v>-0.1</v>
      </c>
      <c r="M158" s="109" t="n">
        <v>-0.683</v>
      </c>
      <c r="N158" s="109" t="n">
        <v>-0.4</v>
      </c>
      <c r="O158" s="109" t="n">
        <v>-0.14</v>
      </c>
      <c r="P158" s="109" t="n">
        <v>0.51</v>
      </c>
      <c r="Q158" s="109" t="n">
        <v>-0.07</v>
      </c>
    </row>
    <row r="159" customFormat="false" ht="12" hidden="false" customHeight="false" outlineLevel="0" collapsed="false">
      <c r="C159" s="109" t="n">
        <v>4.0595</v>
      </c>
      <c r="D159" s="109" t="n">
        <v>0</v>
      </c>
      <c r="E159" s="109" t="n">
        <v>0.71</v>
      </c>
      <c r="F159" s="109" t="n">
        <v>0</v>
      </c>
      <c r="G159" s="109" t="n">
        <v>0.43</v>
      </c>
      <c r="H159" s="109" t="n">
        <v>-0.32</v>
      </c>
      <c r="I159" s="109" t="n">
        <v>-0.07</v>
      </c>
      <c r="J159" s="109" t="n">
        <v>-0.225</v>
      </c>
      <c r="K159" s="111" t="n">
        <v>-0.06</v>
      </c>
      <c r="L159" s="109" t="n">
        <v>-0.1</v>
      </c>
      <c r="M159" s="109" t="n">
        <v>-0.683</v>
      </c>
      <c r="N159" s="109" t="n">
        <v>-0.4</v>
      </c>
      <c r="O159" s="109" t="n">
        <v>-0.14</v>
      </c>
      <c r="P159" s="109" t="n">
        <v>0.51</v>
      </c>
      <c r="Q159" s="109" t="n">
        <v>-0.07</v>
      </c>
    </row>
    <row r="160" customFormat="false" ht="12" hidden="false" customHeight="false" outlineLevel="0" collapsed="false">
      <c r="C160" s="109" t="n">
        <v>4.0725</v>
      </c>
      <c r="D160" s="109" t="n">
        <v>0</v>
      </c>
      <c r="E160" s="109" t="n">
        <v>0.71</v>
      </c>
      <c r="F160" s="109" t="n">
        <v>0</v>
      </c>
      <c r="G160" s="109" t="n">
        <v>0.43</v>
      </c>
      <c r="H160" s="109" t="n">
        <v>-0.32</v>
      </c>
      <c r="I160" s="109" t="n">
        <v>-0.07</v>
      </c>
      <c r="J160" s="109" t="n">
        <v>-0.225</v>
      </c>
      <c r="K160" s="111" t="n">
        <v>-0.06</v>
      </c>
      <c r="L160" s="109" t="n">
        <v>-0.1</v>
      </c>
      <c r="M160" s="109" t="n">
        <v>-0.683</v>
      </c>
      <c r="N160" s="109" t="n">
        <v>-0.4</v>
      </c>
      <c r="O160" s="109" t="n">
        <v>-0.14</v>
      </c>
      <c r="P160" s="109" t="n">
        <v>0.51</v>
      </c>
      <c r="Q160" s="109" t="n">
        <v>-0.07</v>
      </c>
    </row>
    <row r="161" customFormat="false" ht="12" hidden="false" customHeight="false" outlineLevel="0" collapsed="false">
      <c r="C161" s="109" t="n">
        <v>4.0645</v>
      </c>
      <c r="D161" s="109" t="n">
        <v>0</v>
      </c>
      <c r="E161" s="109" t="n">
        <v>0.71</v>
      </c>
      <c r="F161" s="109" t="n">
        <v>0</v>
      </c>
      <c r="G161" s="109" t="n">
        <v>0.43</v>
      </c>
      <c r="H161" s="109" t="n">
        <v>-0.32</v>
      </c>
      <c r="I161" s="109" t="n">
        <v>-0.07</v>
      </c>
      <c r="J161" s="109" t="n">
        <v>-0.225</v>
      </c>
      <c r="K161" s="111" t="n">
        <v>-0.06</v>
      </c>
      <c r="L161" s="109" t="n">
        <v>-0.1</v>
      </c>
      <c r="M161" s="109" t="n">
        <v>-0.683</v>
      </c>
      <c r="N161" s="109" t="n">
        <v>-0.4</v>
      </c>
      <c r="O161" s="109" t="n">
        <v>-0.14</v>
      </c>
      <c r="P161" s="109" t="n">
        <v>0.51</v>
      </c>
      <c r="Q161" s="109" t="n">
        <v>-0.07</v>
      </c>
    </row>
    <row r="162" customFormat="false" ht="12" hidden="false" customHeight="false" outlineLevel="0" collapsed="false">
      <c r="C162" s="109" t="n">
        <v>4.2345</v>
      </c>
      <c r="D162" s="109" t="n">
        <v>0</v>
      </c>
      <c r="E162" s="109" t="n">
        <v>0.63</v>
      </c>
      <c r="F162" s="109" t="n">
        <v>0</v>
      </c>
      <c r="G162" s="109" t="n">
        <v>0.35</v>
      </c>
      <c r="H162" s="109" t="n">
        <v>-0.2</v>
      </c>
      <c r="I162" s="109" t="n">
        <v>-0.07</v>
      </c>
      <c r="J162" s="109" t="n">
        <v>-0.145</v>
      </c>
      <c r="K162" s="111" t="n">
        <v>-0.06</v>
      </c>
      <c r="L162" s="109" t="n">
        <v>0.248</v>
      </c>
      <c r="M162" s="109" t="n">
        <v>-0.623</v>
      </c>
      <c r="N162" s="109" t="n">
        <v>0.13</v>
      </c>
      <c r="O162" s="109" t="n">
        <v>-0.14</v>
      </c>
      <c r="P162" s="109" t="n">
        <v>0.43</v>
      </c>
      <c r="Q162" s="109" t="n">
        <v>-0.07</v>
      </c>
    </row>
    <row r="163" customFormat="false" ht="12" hidden="false" customHeight="false" outlineLevel="0" collapsed="false">
      <c r="C163" s="109" t="n">
        <v>4.4095</v>
      </c>
      <c r="D163" s="109" t="n">
        <v>0</v>
      </c>
      <c r="E163" s="109" t="n">
        <v>0.63</v>
      </c>
      <c r="F163" s="109" t="n">
        <v>0</v>
      </c>
      <c r="G163" s="109" t="n">
        <v>0.35</v>
      </c>
      <c r="H163" s="109" t="n">
        <v>-0.2</v>
      </c>
      <c r="I163" s="109" t="n">
        <v>-0.07</v>
      </c>
      <c r="J163" s="109" t="n">
        <v>-0.145</v>
      </c>
      <c r="K163" s="111" t="n">
        <v>-0.06</v>
      </c>
      <c r="L163" s="109" t="n">
        <v>0.308</v>
      </c>
      <c r="M163" s="109" t="n">
        <v>-0.623</v>
      </c>
      <c r="N163" s="109" t="n">
        <v>0.13</v>
      </c>
      <c r="O163" s="109" t="n">
        <v>-0.1425</v>
      </c>
      <c r="P163" s="109" t="n">
        <v>0.43</v>
      </c>
      <c r="Q163" s="109" t="n">
        <v>-0.07</v>
      </c>
    </row>
    <row r="164" customFormat="false" ht="12" hidden="false" customHeight="false" outlineLevel="0" collapsed="false">
      <c r="C164" s="109" t="n">
        <v>4.4645</v>
      </c>
      <c r="D164" s="109" t="n">
        <v>0</v>
      </c>
      <c r="E164" s="109" t="n">
        <v>0.63</v>
      </c>
      <c r="F164" s="109" t="n">
        <v>0</v>
      </c>
      <c r="G164" s="109" t="n">
        <v>0.35</v>
      </c>
      <c r="H164" s="109" t="n">
        <v>-0.2</v>
      </c>
      <c r="I164" s="109" t="n">
        <v>-0.07</v>
      </c>
      <c r="J164" s="109" t="n">
        <v>-0.145</v>
      </c>
      <c r="K164" s="111" t="n">
        <v>-0.06</v>
      </c>
      <c r="L164" s="109" t="n">
        <v>0.378</v>
      </c>
      <c r="M164" s="109" t="n">
        <v>-0.623</v>
      </c>
      <c r="N164" s="109" t="n">
        <v>0.13</v>
      </c>
      <c r="O164" s="109" t="n">
        <v>-0.145</v>
      </c>
      <c r="P164" s="109" t="n">
        <v>0.43</v>
      </c>
      <c r="Q164" s="109" t="n">
        <v>-0.07</v>
      </c>
    </row>
    <row r="165" customFormat="false" ht="12" hidden="false" customHeight="false" outlineLevel="0" collapsed="false">
      <c r="C165" s="109" t="n">
        <v>4.3505</v>
      </c>
      <c r="D165" s="109" t="n">
        <v>0</v>
      </c>
      <c r="E165" s="109" t="n">
        <v>0.63</v>
      </c>
      <c r="F165" s="109" t="n">
        <v>0</v>
      </c>
      <c r="G165" s="109" t="n">
        <v>0.35</v>
      </c>
      <c r="H165" s="109" t="n">
        <v>-0.2</v>
      </c>
      <c r="I165" s="109" t="n">
        <v>-0.07</v>
      </c>
      <c r="J165" s="109" t="n">
        <v>-0.145</v>
      </c>
      <c r="K165" s="111" t="n">
        <v>-0.06</v>
      </c>
      <c r="L165" s="109" t="n">
        <v>0.248</v>
      </c>
      <c r="M165" s="109" t="n">
        <v>-0.623</v>
      </c>
      <c r="N165" s="109" t="n">
        <v>0.13</v>
      </c>
      <c r="O165" s="109" t="n">
        <v>-0.1375</v>
      </c>
      <c r="P165" s="109" t="n">
        <v>0.43</v>
      </c>
      <c r="Q165" s="109" t="n">
        <v>-0.07</v>
      </c>
    </row>
    <row r="166" customFormat="false" ht="12" hidden="false" customHeight="false" outlineLevel="0" collapsed="false">
      <c r="C166" s="109" t="n">
        <v>4.2185</v>
      </c>
      <c r="D166" s="109" t="n">
        <v>0</v>
      </c>
      <c r="E166" s="109" t="n">
        <v>0.63</v>
      </c>
      <c r="F166" s="109" t="n">
        <v>0</v>
      </c>
      <c r="G166" s="109" t="n">
        <v>0.35</v>
      </c>
      <c r="H166" s="109" t="n">
        <v>-0.2</v>
      </c>
      <c r="I166" s="109" t="n">
        <v>-0.07</v>
      </c>
      <c r="J166" s="109" t="n">
        <v>-0.145</v>
      </c>
      <c r="K166" s="111" t="n">
        <v>-0.06</v>
      </c>
      <c r="L166" s="109" t="n">
        <v>0.068</v>
      </c>
      <c r="M166" s="109" t="n">
        <v>-0.623</v>
      </c>
      <c r="N166" s="109" t="n">
        <v>0.13</v>
      </c>
      <c r="O166" s="109" t="n">
        <v>-0.135</v>
      </c>
      <c r="P166" s="109" t="n">
        <v>0.43</v>
      </c>
      <c r="Q166" s="109" t="n">
        <v>-0.07</v>
      </c>
    </row>
    <row r="167" customFormat="false" ht="12" hidden="false" customHeight="false" outlineLevel="0" collapsed="false">
      <c r="C167" s="109" t="n">
        <v>4.0485</v>
      </c>
      <c r="D167" s="109" t="n">
        <v>0</v>
      </c>
      <c r="E167" s="109" t="n">
        <v>0.71</v>
      </c>
      <c r="F167" s="109" t="n">
        <v>0</v>
      </c>
      <c r="G167" s="109" t="n">
        <v>0.43</v>
      </c>
      <c r="H167" s="109" t="n">
        <v>-0.32</v>
      </c>
      <c r="I167" s="109" t="n">
        <v>-0.07</v>
      </c>
      <c r="J167" s="109" t="n">
        <v>-0.225</v>
      </c>
      <c r="K167" s="111" t="n">
        <v>-0.06</v>
      </c>
      <c r="L167" s="109" t="n">
        <v>-0.25</v>
      </c>
      <c r="M167" s="109" t="n">
        <v>-0.723</v>
      </c>
      <c r="N167" s="109" t="n">
        <v>0</v>
      </c>
      <c r="O167" s="109" t="n">
        <v>-0.14</v>
      </c>
      <c r="P167" s="109" t="n">
        <v>0.51</v>
      </c>
      <c r="Q167" s="109" t="n">
        <v>-0.07</v>
      </c>
    </row>
    <row r="168" customFormat="false" ht="12" hidden="false" customHeight="false" outlineLevel="0" collapsed="false">
      <c r="C168" s="109" t="n">
        <v>4.0485</v>
      </c>
      <c r="D168" s="109" t="n">
        <v>0</v>
      </c>
      <c r="E168" s="109" t="n">
        <v>0.71</v>
      </c>
      <c r="F168" s="109" t="n">
        <v>0</v>
      </c>
      <c r="G168" s="109" t="n">
        <v>0.43</v>
      </c>
      <c r="H168" s="109" t="n">
        <v>-0.32</v>
      </c>
      <c r="I168" s="109" t="n">
        <v>-0.07</v>
      </c>
      <c r="J168" s="109" t="n">
        <v>-0.225</v>
      </c>
      <c r="K168" s="111" t="n">
        <v>-0.06</v>
      </c>
      <c r="L168" s="109" t="n">
        <v>-0.1</v>
      </c>
      <c r="M168" s="109" t="n">
        <v>-0.723</v>
      </c>
      <c r="N168" s="109" t="n">
        <v>0</v>
      </c>
      <c r="O168" s="109" t="n">
        <v>-0.14</v>
      </c>
      <c r="P168" s="109" t="n">
        <v>0.51</v>
      </c>
      <c r="Q168" s="109" t="n">
        <v>-0.07</v>
      </c>
    </row>
    <row r="169" customFormat="false" ht="12" hidden="false" customHeight="false" outlineLevel="0" collapsed="false">
      <c r="C169" s="109" t="n">
        <v>4.0805</v>
      </c>
      <c r="D169" s="109" t="n">
        <v>0</v>
      </c>
      <c r="E169" s="109" t="n">
        <v>0.71</v>
      </c>
      <c r="F169" s="109" t="n">
        <v>0</v>
      </c>
      <c r="G169" s="109" t="n">
        <v>0.43</v>
      </c>
      <c r="H169" s="109" t="n">
        <v>-0.32</v>
      </c>
      <c r="I169" s="109" t="n">
        <v>-0.07</v>
      </c>
      <c r="J169" s="109" t="n">
        <v>-0.225</v>
      </c>
      <c r="K169" s="111" t="n">
        <v>-0.06</v>
      </c>
      <c r="L169" s="109" t="n">
        <v>-0.1</v>
      </c>
      <c r="M169" s="109" t="n">
        <v>-0.723</v>
      </c>
      <c r="N169" s="109" t="n">
        <v>0</v>
      </c>
      <c r="O169" s="109" t="n">
        <v>-0.14</v>
      </c>
      <c r="P169" s="109" t="n">
        <v>0.51</v>
      </c>
      <c r="Q169" s="109" t="n">
        <v>-0.07</v>
      </c>
    </row>
    <row r="170" customFormat="false" ht="12" hidden="false" customHeight="false" outlineLevel="0" collapsed="false">
      <c r="C170" s="109" t="n">
        <v>4.1305</v>
      </c>
      <c r="D170" s="109" t="n">
        <v>0</v>
      </c>
      <c r="E170" s="109" t="n">
        <v>0.71</v>
      </c>
      <c r="F170" s="109" t="n">
        <v>0</v>
      </c>
      <c r="G170" s="109" t="n">
        <v>0.43</v>
      </c>
      <c r="H170" s="109" t="n">
        <v>-0.32</v>
      </c>
      <c r="I170" s="109" t="n">
        <v>-0.07</v>
      </c>
      <c r="J170" s="109" t="n">
        <v>-0.225</v>
      </c>
      <c r="K170" s="111" t="n">
        <v>-0.06</v>
      </c>
      <c r="L170" s="109" t="n">
        <v>-0.1</v>
      </c>
      <c r="M170" s="109" t="n">
        <v>-0.723</v>
      </c>
      <c r="N170" s="109" t="n">
        <v>0</v>
      </c>
      <c r="O170" s="109" t="n">
        <v>-0.14</v>
      </c>
      <c r="P170" s="109" t="n">
        <v>0.51</v>
      </c>
      <c r="Q170" s="109" t="n">
        <v>-0.07</v>
      </c>
    </row>
    <row r="171" customFormat="false" ht="12" hidden="false" customHeight="false" outlineLevel="0" collapsed="false">
      <c r="C171" s="109" t="n">
        <v>4.1645</v>
      </c>
      <c r="D171" s="109" t="n">
        <v>0</v>
      </c>
      <c r="E171" s="109" t="n">
        <v>0.71</v>
      </c>
      <c r="F171" s="109" t="n">
        <v>0</v>
      </c>
      <c r="G171" s="109" t="n">
        <v>0.43</v>
      </c>
      <c r="H171" s="109" t="n">
        <v>-0.32</v>
      </c>
      <c r="I171" s="109" t="n">
        <v>-0.07</v>
      </c>
      <c r="J171" s="109" t="n">
        <v>-0.225</v>
      </c>
      <c r="K171" s="111" t="n">
        <v>-0.06</v>
      </c>
      <c r="L171" s="109" t="n">
        <v>-0.1</v>
      </c>
      <c r="M171" s="109" t="n">
        <v>-0.723</v>
      </c>
      <c r="N171" s="109" t="n">
        <v>0</v>
      </c>
      <c r="O171" s="109" t="n">
        <v>-0.14</v>
      </c>
      <c r="P171" s="109" t="n">
        <v>0.51</v>
      </c>
      <c r="Q171" s="109" t="n">
        <v>-0.07</v>
      </c>
    </row>
    <row r="172" customFormat="false" ht="12" hidden="false" customHeight="false" outlineLevel="0" collapsed="false">
      <c r="C172" s="109" t="n">
        <v>4.1775</v>
      </c>
      <c r="D172" s="109" t="n">
        <v>0</v>
      </c>
      <c r="E172" s="109" t="n">
        <v>0.71</v>
      </c>
      <c r="F172" s="109" t="n">
        <v>0</v>
      </c>
      <c r="G172" s="109" t="n">
        <v>0.43</v>
      </c>
      <c r="H172" s="109" t="n">
        <v>-0.32</v>
      </c>
      <c r="I172" s="109" t="n">
        <v>-0.07</v>
      </c>
      <c r="J172" s="109" t="n">
        <v>-0.225</v>
      </c>
      <c r="K172" s="111" t="n">
        <v>-0.06</v>
      </c>
      <c r="L172" s="109" t="n">
        <v>-0.1</v>
      </c>
      <c r="M172" s="109" t="n">
        <v>-0.723</v>
      </c>
      <c r="N172" s="109" t="n">
        <v>0</v>
      </c>
      <c r="O172" s="109" t="n">
        <v>-0.14</v>
      </c>
      <c r="P172" s="109" t="n">
        <v>0.51</v>
      </c>
      <c r="Q172" s="109" t="n">
        <v>-0.07</v>
      </c>
    </row>
    <row r="173" customFormat="false" ht="12" hidden="false" customHeight="false" outlineLevel="0" collapsed="false">
      <c r="C173" s="109" t="n">
        <v>4.1695</v>
      </c>
      <c r="D173" s="109" t="n">
        <v>0</v>
      </c>
      <c r="E173" s="109" t="n">
        <v>0.71</v>
      </c>
      <c r="F173" s="109" t="n">
        <v>0</v>
      </c>
      <c r="G173" s="109" t="n">
        <v>0.43</v>
      </c>
      <c r="H173" s="109" t="n">
        <v>-0.32</v>
      </c>
      <c r="I173" s="109" t="n">
        <v>-0.07</v>
      </c>
      <c r="J173" s="109" t="n">
        <v>-0.225</v>
      </c>
      <c r="K173" s="111" t="n">
        <v>-0.06</v>
      </c>
      <c r="L173" s="109" t="n">
        <v>-0.1</v>
      </c>
      <c r="M173" s="109" t="n">
        <v>-0.723</v>
      </c>
      <c r="N173" s="109" t="n">
        <v>0</v>
      </c>
      <c r="O173" s="109" t="n">
        <v>-0.14</v>
      </c>
      <c r="P173" s="109" t="n">
        <v>0.51</v>
      </c>
      <c r="Q173" s="109" t="n">
        <v>-0.07</v>
      </c>
    </row>
    <row r="174" customFormat="false" ht="12" hidden="false" customHeight="false" outlineLevel="0" collapsed="false">
      <c r="C174" s="109" t="n">
        <v>4.3395</v>
      </c>
      <c r="D174" s="109" t="n">
        <v>0</v>
      </c>
      <c r="E174" s="109" t="n">
        <v>0.63</v>
      </c>
      <c r="F174" s="109" t="n">
        <v>0</v>
      </c>
      <c r="G174" s="109" t="n">
        <v>0.35</v>
      </c>
      <c r="H174" s="109" t="n">
        <v>-0.2</v>
      </c>
      <c r="I174" s="109" t="n">
        <v>-0.07</v>
      </c>
      <c r="J174" s="109" t="n">
        <v>-0.145</v>
      </c>
      <c r="K174" s="111" t="n">
        <v>-0.06</v>
      </c>
      <c r="L174" s="109" t="n">
        <v>0.248</v>
      </c>
      <c r="M174" s="109" t="n">
        <v>-0.683</v>
      </c>
      <c r="N174" s="109" t="n">
        <v>0</v>
      </c>
      <c r="O174" s="109" t="n">
        <v>-0.14</v>
      </c>
      <c r="P174" s="109" t="n">
        <v>0.43</v>
      </c>
      <c r="Q174" s="109" t="n">
        <v>-0.07</v>
      </c>
    </row>
    <row r="175" customFormat="false" ht="12" hidden="false" customHeight="false" outlineLevel="0" collapsed="false">
      <c r="C175" s="109" t="n">
        <v>4.5145</v>
      </c>
      <c r="D175" s="109" t="n">
        <v>0</v>
      </c>
      <c r="E175" s="109" t="n">
        <v>0.63</v>
      </c>
      <c r="F175" s="109" t="n">
        <v>0</v>
      </c>
      <c r="G175" s="109" t="n">
        <v>0.35</v>
      </c>
      <c r="H175" s="109" t="n">
        <v>-0.2</v>
      </c>
      <c r="I175" s="109" t="n">
        <v>-0.07</v>
      </c>
      <c r="J175" s="109" t="n">
        <v>-0.145</v>
      </c>
      <c r="K175" s="111" t="n">
        <v>-0.06</v>
      </c>
      <c r="L175" s="109" t="n">
        <v>0.308</v>
      </c>
      <c r="M175" s="109" t="n">
        <v>-0.683</v>
      </c>
      <c r="N175" s="109" t="n">
        <v>0</v>
      </c>
      <c r="O175" s="109" t="n">
        <v>-0.1425</v>
      </c>
      <c r="P175" s="109" t="n">
        <v>0.43</v>
      </c>
      <c r="Q175" s="109" t="n">
        <v>-0.07</v>
      </c>
    </row>
    <row r="176" customFormat="false" ht="12" hidden="false" customHeight="false" outlineLevel="0" collapsed="false">
      <c r="C176" s="109" t="n">
        <v>4.5695</v>
      </c>
      <c r="D176" s="109" t="n">
        <v>0</v>
      </c>
      <c r="E176" s="109" t="n">
        <v>0.63</v>
      </c>
      <c r="F176" s="109" t="n">
        <v>0</v>
      </c>
      <c r="G176" s="109" t="n">
        <v>0.35</v>
      </c>
      <c r="H176" s="109" t="n">
        <v>-0.2</v>
      </c>
      <c r="I176" s="109" t="n">
        <v>-0.07</v>
      </c>
      <c r="J176" s="109" t="n">
        <v>-0.145</v>
      </c>
      <c r="K176" s="111" t="n">
        <v>-0.06</v>
      </c>
      <c r="L176" s="109" t="n">
        <v>0.378</v>
      </c>
      <c r="M176" s="109" t="n">
        <v>-0.683</v>
      </c>
      <c r="N176" s="109" t="n">
        <v>0</v>
      </c>
      <c r="O176" s="109" t="n">
        <v>-0.145</v>
      </c>
      <c r="P176" s="109" t="n">
        <v>0.43</v>
      </c>
      <c r="Q176" s="109" t="n">
        <v>-0.07</v>
      </c>
    </row>
    <row r="177" customFormat="false" ht="12" hidden="false" customHeight="false" outlineLevel="0" collapsed="false">
      <c r="C177" s="109" t="n">
        <v>4.4555</v>
      </c>
      <c r="D177" s="109" t="n">
        <v>0</v>
      </c>
      <c r="E177" s="109" t="n">
        <v>0.63</v>
      </c>
      <c r="F177" s="109" t="n">
        <v>0</v>
      </c>
      <c r="G177" s="109" t="n">
        <v>0.35</v>
      </c>
      <c r="H177" s="109" t="n">
        <v>-0.2</v>
      </c>
      <c r="I177" s="109" t="n">
        <v>-0.07</v>
      </c>
      <c r="J177" s="109" t="n">
        <v>-0.145</v>
      </c>
      <c r="K177" s="111" t="n">
        <v>-0.06</v>
      </c>
      <c r="L177" s="109" t="n">
        <v>0.248</v>
      </c>
      <c r="M177" s="109" t="n">
        <v>-0.683</v>
      </c>
      <c r="N177" s="109" t="n">
        <v>0</v>
      </c>
      <c r="O177" s="109" t="n">
        <v>-0.1375</v>
      </c>
      <c r="P177" s="109" t="n">
        <v>0.43</v>
      </c>
      <c r="Q177" s="109" t="n">
        <v>-0.07</v>
      </c>
    </row>
    <row r="178" customFormat="false" ht="12" hidden="false" customHeight="false" outlineLevel="0" collapsed="false">
      <c r="C178" s="109" t="n">
        <v>4.3235</v>
      </c>
      <c r="D178" s="109" t="n">
        <v>0</v>
      </c>
      <c r="E178" s="109" t="n">
        <v>0.63</v>
      </c>
      <c r="F178" s="109" t="n">
        <v>0</v>
      </c>
      <c r="G178" s="109" t="n">
        <v>0.35</v>
      </c>
      <c r="H178" s="109" t="n">
        <v>-0.2</v>
      </c>
      <c r="I178" s="109" t="n">
        <v>-0.07</v>
      </c>
      <c r="J178" s="109" t="n">
        <v>-0.145</v>
      </c>
      <c r="K178" s="111" t="n">
        <v>-0.06</v>
      </c>
      <c r="L178" s="109" t="n">
        <v>0.068</v>
      </c>
      <c r="M178" s="109" t="n">
        <v>-0.683</v>
      </c>
      <c r="N178" s="109" t="n">
        <v>0</v>
      </c>
      <c r="O178" s="109" t="n">
        <v>-0.135</v>
      </c>
      <c r="P178" s="109" t="n">
        <v>0.43</v>
      </c>
      <c r="Q178" s="109" t="n">
        <v>-0.07</v>
      </c>
    </row>
    <row r="179" customFormat="false" ht="12" hidden="false" customHeight="false" outlineLevel="0" collapsed="false">
      <c r="C179" s="109" t="n">
        <v>4.1535</v>
      </c>
      <c r="D179" s="109" t="n">
        <v>0</v>
      </c>
      <c r="E179" s="109" t="n">
        <v>0.71</v>
      </c>
      <c r="F179" s="109" t="n">
        <v>0</v>
      </c>
      <c r="G179" s="109" t="n">
        <v>0.43</v>
      </c>
      <c r="H179" s="109" t="n">
        <v>-0.32</v>
      </c>
      <c r="I179" s="109" t="n">
        <v>-0.07</v>
      </c>
      <c r="J179" s="109" t="n">
        <v>-0.225</v>
      </c>
      <c r="K179" s="111" t="n">
        <v>-0.06</v>
      </c>
      <c r="L179" s="109" t="n">
        <v>-0.25</v>
      </c>
      <c r="M179" s="109" t="n">
        <v>-0.798</v>
      </c>
      <c r="N179" s="109" t="n">
        <v>0</v>
      </c>
      <c r="O179" s="109" t="n">
        <v>-0.14</v>
      </c>
      <c r="P179" s="109" t="n">
        <v>0.51</v>
      </c>
      <c r="Q179" s="109" t="n">
        <v>-0.07</v>
      </c>
    </row>
    <row r="180" customFormat="false" ht="12" hidden="false" customHeight="false" outlineLevel="0" collapsed="false">
      <c r="C180" s="109" t="n">
        <v>4.1535</v>
      </c>
      <c r="D180" s="109" t="n">
        <v>0</v>
      </c>
      <c r="E180" s="109" t="n">
        <v>0.71</v>
      </c>
      <c r="F180" s="109" t="n">
        <v>0</v>
      </c>
      <c r="G180" s="109" t="n">
        <v>0.43</v>
      </c>
      <c r="H180" s="109" t="n">
        <v>-0.32</v>
      </c>
      <c r="I180" s="109" t="n">
        <v>-0.07</v>
      </c>
      <c r="J180" s="109" t="n">
        <v>-0.225</v>
      </c>
      <c r="K180" s="111" t="n">
        <v>-0.06</v>
      </c>
      <c r="L180" s="109" t="n">
        <v>-0.1</v>
      </c>
      <c r="M180" s="109" t="n">
        <v>-0.798</v>
      </c>
      <c r="N180" s="109" t="n">
        <v>0</v>
      </c>
      <c r="O180" s="109" t="n">
        <v>-0.14</v>
      </c>
      <c r="P180" s="109" t="n">
        <v>0.51</v>
      </c>
      <c r="Q180" s="109" t="n">
        <v>-0.07</v>
      </c>
    </row>
    <row r="181" customFormat="false" ht="12" hidden="false" customHeight="false" outlineLevel="0" collapsed="false">
      <c r="C181" s="109" t="n">
        <v>4.1855</v>
      </c>
      <c r="D181" s="109" t="n">
        <v>0</v>
      </c>
      <c r="E181" s="109" t="n">
        <v>0.71</v>
      </c>
      <c r="F181" s="109" t="n">
        <v>0</v>
      </c>
      <c r="G181" s="109" t="n">
        <v>0.43</v>
      </c>
      <c r="H181" s="109" t="n">
        <v>-0.32</v>
      </c>
      <c r="I181" s="109" t="n">
        <v>-0.07</v>
      </c>
      <c r="J181" s="109" t="n">
        <v>-0.225</v>
      </c>
      <c r="K181" s="111" t="n">
        <v>-0.06</v>
      </c>
      <c r="L181" s="109" t="n">
        <v>-0.1</v>
      </c>
      <c r="M181" s="109" t="n">
        <v>-0.798</v>
      </c>
      <c r="N181" s="109" t="n">
        <v>0</v>
      </c>
      <c r="O181" s="109" t="n">
        <v>-0.14</v>
      </c>
      <c r="P181" s="109" t="n">
        <v>0.51</v>
      </c>
      <c r="Q181" s="109" t="n">
        <v>-0.07</v>
      </c>
    </row>
    <row r="182" customFormat="false" ht="12" hidden="false" customHeight="false" outlineLevel="0" collapsed="false">
      <c r="C182" s="109" t="n">
        <v>4.2355</v>
      </c>
      <c r="D182" s="109" t="n">
        <v>0</v>
      </c>
      <c r="E182" s="109" t="n">
        <v>0.71</v>
      </c>
      <c r="F182" s="109" t="n">
        <v>0</v>
      </c>
      <c r="G182" s="109" t="n">
        <v>0.43</v>
      </c>
      <c r="H182" s="109" t="n">
        <v>-0.32</v>
      </c>
      <c r="I182" s="109" t="n">
        <v>-0.07</v>
      </c>
      <c r="J182" s="109" t="n">
        <v>-0.225</v>
      </c>
      <c r="K182" s="111" t="n">
        <v>-0.06</v>
      </c>
      <c r="L182" s="109" t="n">
        <v>-0.1</v>
      </c>
      <c r="M182" s="109" t="n">
        <v>-0.798</v>
      </c>
      <c r="N182" s="109" t="n">
        <v>0</v>
      </c>
      <c r="O182" s="109" t="n">
        <v>-0.14</v>
      </c>
      <c r="P182" s="109" t="n">
        <v>0.51</v>
      </c>
      <c r="Q182" s="109" t="n">
        <v>-0.07</v>
      </c>
    </row>
    <row r="183" customFormat="false" ht="12" hidden="false" customHeight="false" outlineLevel="0" collapsed="false">
      <c r="C183" s="109" t="n">
        <v>4.2695</v>
      </c>
      <c r="D183" s="109" t="n">
        <v>0</v>
      </c>
      <c r="E183" s="109" t="n">
        <v>0.71</v>
      </c>
      <c r="F183" s="109" t="n">
        <v>0</v>
      </c>
      <c r="G183" s="109" t="n">
        <v>0.43</v>
      </c>
      <c r="H183" s="109" t="n">
        <v>-0.32</v>
      </c>
      <c r="I183" s="109" t="n">
        <v>-0.07</v>
      </c>
      <c r="J183" s="109" t="n">
        <v>-0.225</v>
      </c>
      <c r="K183" s="111" t="n">
        <v>-0.06</v>
      </c>
      <c r="L183" s="109" t="n">
        <v>-0.1</v>
      </c>
      <c r="M183" s="109" t="n">
        <v>-0.798</v>
      </c>
      <c r="N183" s="109" t="n">
        <v>0</v>
      </c>
      <c r="O183" s="109" t="n">
        <v>-0.14</v>
      </c>
      <c r="P183" s="109" t="n">
        <v>0.51</v>
      </c>
      <c r="Q183" s="109" t="n">
        <v>-0.07</v>
      </c>
    </row>
    <row r="184" customFormat="false" ht="12" hidden="false" customHeight="false" outlineLevel="0" collapsed="false">
      <c r="C184" s="109" t="n">
        <v>4.2825</v>
      </c>
      <c r="D184" s="109" t="n">
        <v>0</v>
      </c>
      <c r="E184" s="109" t="n">
        <v>0.71</v>
      </c>
      <c r="F184" s="109" t="n">
        <v>0</v>
      </c>
      <c r="G184" s="109" t="n">
        <v>0.43</v>
      </c>
      <c r="H184" s="109" t="n">
        <v>-0.32</v>
      </c>
      <c r="I184" s="109" t="n">
        <v>-0.07</v>
      </c>
      <c r="J184" s="109" t="n">
        <v>-0.225</v>
      </c>
      <c r="K184" s="111" t="n">
        <v>-0.06</v>
      </c>
      <c r="L184" s="109" t="n">
        <v>-0.1</v>
      </c>
      <c r="M184" s="109" t="n">
        <v>-0.798</v>
      </c>
      <c r="N184" s="109" t="n">
        <v>0</v>
      </c>
      <c r="O184" s="109" t="n">
        <v>-0.14</v>
      </c>
      <c r="P184" s="109" t="n">
        <v>0.51</v>
      </c>
      <c r="Q184" s="109" t="n">
        <v>-0.07</v>
      </c>
    </row>
    <row r="185" customFormat="false" ht="12" hidden="false" customHeight="false" outlineLevel="0" collapsed="false">
      <c r="C185" s="109" t="n">
        <v>4.2745</v>
      </c>
      <c r="D185" s="109" t="n">
        <v>0</v>
      </c>
      <c r="E185" s="109" t="n">
        <v>0.71</v>
      </c>
      <c r="F185" s="109" t="n">
        <v>0</v>
      </c>
      <c r="G185" s="109" t="n">
        <v>0.43</v>
      </c>
      <c r="H185" s="109" t="n">
        <v>-0.32</v>
      </c>
      <c r="I185" s="109" t="n">
        <v>-0.07</v>
      </c>
      <c r="J185" s="109" t="n">
        <v>-0.225</v>
      </c>
      <c r="K185" s="111" t="n">
        <v>-0.06</v>
      </c>
      <c r="L185" s="109" t="n">
        <v>-0.1</v>
      </c>
      <c r="M185" s="109" t="n">
        <v>-0.798</v>
      </c>
      <c r="N185" s="109" t="n">
        <v>0</v>
      </c>
      <c r="O185" s="109" t="n">
        <v>-0.14</v>
      </c>
      <c r="P185" s="109" t="n">
        <v>0.51</v>
      </c>
      <c r="Q185" s="109" t="n">
        <v>-0.07</v>
      </c>
    </row>
    <row r="186" customFormat="false" ht="12" hidden="false" customHeight="false" outlineLevel="0" collapsed="false">
      <c r="C186" s="109" t="n">
        <v>4.4445</v>
      </c>
      <c r="D186" s="109" t="n">
        <v>0</v>
      </c>
      <c r="E186" s="109" t="n">
        <v>0.63</v>
      </c>
      <c r="F186" s="109" t="n">
        <v>0</v>
      </c>
      <c r="G186" s="109" t="n">
        <v>0.35</v>
      </c>
      <c r="H186" s="109" t="n">
        <v>-0.2</v>
      </c>
      <c r="I186" s="109" t="n">
        <v>-0.07</v>
      </c>
      <c r="J186" s="109" t="n">
        <v>-0.145</v>
      </c>
      <c r="K186" s="111" t="n">
        <v>-0.06</v>
      </c>
      <c r="L186" s="109" t="n">
        <v>0</v>
      </c>
      <c r="M186" s="109" t="n">
        <v>-0.698</v>
      </c>
      <c r="N186" s="109" t="n">
        <v>0</v>
      </c>
      <c r="O186" s="109" t="n">
        <v>-0.14</v>
      </c>
      <c r="P186" s="109" t="n">
        <v>0.43</v>
      </c>
      <c r="Q186" s="109" t="n">
        <v>-0.07</v>
      </c>
    </row>
    <row r="187" customFormat="false" ht="12" hidden="false" customHeight="false" outlineLevel="0" collapsed="false">
      <c r="C187" s="109" t="n">
        <v>4.6195</v>
      </c>
      <c r="D187" s="109" t="n">
        <v>0</v>
      </c>
      <c r="E187" s="109" t="n">
        <v>0.63</v>
      </c>
      <c r="F187" s="109" t="n">
        <v>0</v>
      </c>
      <c r="G187" s="109" t="n">
        <v>0.35</v>
      </c>
      <c r="H187" s="109" t="n">
        <v>-0.2</v>
      </c>
      <c r="I187" s="109" t="n">
        <v>-0.07</v>
      </c>
      <c r="J187" s="109" t="n">
        <v>-0.145</v>
      </c>
      <c r="K187" s="111" t="n">
        <v>-0.06</v>
      </c>
      <c r="L187" s="109" t="n">
        <v>0</v>
      </c>
      <c r="M187" s="109" t="n">
        <v>-0.698</v>
      </c>
      <c r="N187" s="109" t="n">
        <v>0</v>
      </c>
      <c r="O187" s="109" t="n">
        <v>-0.1425</v>
      </c>
      <c r="P187" s="109" t="n">
        <v>0.43</v>
      </c>
      <c r="Q187" s="109" t="n">
        <v>-0.07</v>
      </c>
    </row>
    <row r="188" customFormat="false" ht="12" hidden="false" customHeight="false" outlineLevel="0" collapsed="false">
      <c r="C188" s="109" t="n">
        <v>4.6745</v>
      </c>
      <c r="D188" s="109" t="n">
        <v>0</v>
      </c>
      <c r="E188" s="109" t="n">
        <v>0.63</v>
      </c>
      <c r="F188" s="109" t="n">
        <v>0</v>
      </c>
      <c r="G188" s="109" t="n">
        <v>0.35</v>
      </c>
      <c r="H188" s="109" t="n">
        <v>-0.2</v>
      </c>
      <c r="I188" s="109" t="n">
        <v>-0.07</v>
      </c>
      <c r="J188" s="109" t="n">
        <v>-0.145</v>
      </c>
      <c r="K188" s="111" t="n">
        <v>-0.06</v>
      </c>
      <c r="L188" s="109" t="n">
        <v>0</v>
      </c>
      <c r="M188" s="109" t="n">
        <v>-0.698</v>
      </c>
      <c r="N188" s="109" t="n">
        <v>0</v>
      </c>
      <c r="O188" s="109" t="n">
        <v>-0.145</v>
      </c>
      <c r="P188" s="109" t="n">
        <v>0.43</v>
      </c>
      <c r="Q188" s="109" t="n">
        <v>-0.07</v>
      </c>
    </row>
    <row r="189" customFormat="false" ht="12" hidden="false" customHeight="false" outlineLevel="0" collapsed="false">
      <c r="C189" s="109" t="n">
        <v>4.5605</v>
      </c>
      <c r="D189" s="109" t="n">
        <v>0</v>
      </c>
      <c r="E189" s="109" t="n">
        <v>0.63</v>
      </c>
      <c r="F189" s="109" t="n">
        <v>0</v>
      </c>
      <c r="G189" s="109" t="n">
        <v>0.35</v>
      </c>
      <c r="H189" s="109" t="n">
        <v>-0.2</v>
      </c>
      <c r="I189" s="109" t="n">
        <v>-0.07</v>
      </c>
      <c r="J189" s="109" t="n">
        <v>-0.145</v>
      </c>
      <c r="K189" s="111" t="n">
        <v>-0.06</v>
      </c>
      <c r="L189" s="109" t="n">
        <v>0</v>
      </c>
      <c r="M189" s="109" t="n">
        <v>-0.698</v>
      </c>
      <c r="N189" s="109" t="n">
        <v>0</v>
      </c>
      <c r="O189" s="109" t="n">
        <v>-0.1375</v>
      </c>
      <c r="P189" s="109" t="n">
        <v>0.43</v>
      </c>
      <c r="Q189" s="109" t="n">
        <v>-0.07</v>
      </c>
    </row>
    <row r="190" customFormat="false" ht="12" hidden="false" customHeight="false" outlineLevel="0" collapsed="false">
      <c r="C190" s="109" t="n">
        <v>4.4285</v>
      </c>
      <c r="D190" s="109" t="n">
        <v>0</v>
      </c>
      <c r="E190" s="109" t="n">
        <v>0.63</v>
      </c>
      <c r="F190" s="109" t="n">
        <v>0</v>
      </c>
      <c r="G190" s="109" t="n">
        <v>0.35</v>
      </c>
      <c r="H190" s="109" t="n">
        <v>-0.2</v>
      </c>
      <c r="I190" s="109" t="n">
        <v>-0.07</v>
      </c>
      <c r="J190" s="109" t="n">
        <v>-0.145</v>
      </c>
      <c r="K190" s="111" t="n">
        <v>-0.06</v>
      </c>
      <c r="L190" s="109" t="n">
        <v>0</v>
      </c>
      <c r="M190" s="109" t="n">
        <v>-0.698</v>
      </c>
      <c r="N190" s="109" t="n">
        <v>0</v>
      </c>
      <c r="O190" s="109" t="n">
        <v>-0.135</v>
      </c>
      <c r="P190" s="109" t="n">
        <v>0.43</v>
      </c>
      <c r="Q190" s="109" t="n">
        <v>-0.07</v>
      </c>
    </row>
    <row r="191" customFormat="false" ht="12" hidden="false" customHeight="false" outlineLevel="0" collapsed="false">
      <c r="C191" s="109" t="n">
        <v>4.2585</v>
      </c>
      <c r="D191" s="109" t="n">
        <v>0</v>
      </c>
      <c r="E191" s="109" t="n">
        <v>0.71</v>
      </c>
      <c r="F191" s="109" t="n">
        <v>0</v>
      </c>
      <c r="G191" s="109" t="n">
        <v>0.43</v>
      </c>
      <c r="H191" s="109" t="n">
        <v>-0.32</v>
      </c>
      <c r="I191" s="109" t="n">
        <v>-0.07</v>
      </c>
      <c r="J191" s="109" t="n">
        <v>-0.225</v>
      </c>
      <c r="K191" s="111" t="n">
        <v>-0.06</v>
      </c>
      <c r="L191" s="109" t="n">
        <v>0</v>
      </c>
      <c r="M191" s="109" t="n">
        <v>-0.798</v>
      </c>
      <c r="N191" s="109" t="n">
        <v>0</v>
      </c>
      <c r="O191" s="109" t="n">
        <v>-0.14</v>
      </c>
      <c r="P191" s="109" t="n">
        <v>0.51</v>
      </c>
      <c r="Q191" s="109" t="n">
        <v>-0.07</v>
      </c>
    </row>
    <row r="192" customFormat="false" ht="12" hidden="false" customHeight="false" outlineLevel="0" collapsed="false">
      <c r="C192" s="109" t="n">
        <v>4.2585</v>
      </c>
      <c r="D192" s="109" t="n">
        <v>0</v>
      </c>
      <c r="E192" s="109" t="n">
        <v>0.71</v>
      </c>
      <c r="F192" s="109" t="n">
        <v>0</v>
      </c>
      <c r="G192" s="109" t="n">
        <v>0.43</v>
      </c>
      <c r="H192" s="109" t="n">
        <v>-0.32</v>
      </c>
      <c r="I192" s="109" t="n">
        <v>-0.07</v>
      </c>
      <c r="J192" s="109" t="n">
        <v>-0.225</v>
      </c>
      <c r="K192" s="111" t="n">
        <v>-0.06</v>
      </c>
      <c r="L192" s="109" t="n">
        <v>0</v>
      </c>
      <c r="M192" s="109" t="n">
        <v>-0.798</v>
      </c>
      <c r="N192" s="109" t="n">
        <v>0</v>
      </c>
      <c r="O192" s="109" t="n">
        <v>0</v>
      </c>
      <c r="P192" s="109" t="n">
        <v>0.51</v>
      </c>
      <c r="Q192" s="109" t="n">
        <v>-0.07</v>
      </c>
    </row>
    <row r="193" customFormat="false" ht="12" hidden="false" customHeight="false" outlineLevel="0" collapsed="false">
      <c r="C193" s="109" t="n">
        <v>4.2905</v>
      </c>
      <c r="D193" s="109" t="n">
        <v>0</v>
      </c>
      <c r="E193" s="109" t="n">
        <v>0.71</v>
      </c>
      <c r="F193" s="109" t="n">
        <v>0</v>
      </c>
      <c r="G193" s="109" t="n">
        <v>0.43</v>
      </c>
      <c r="H193" s="109" t="n">
        <v>-0.32</v>
      </c>
      <c r="I193" s="109" t="n">
        <v>-0.07</v>
      </c>
      <c r="J193" s="109" t="n">
        <v>-0.225</v>
      </c>
      <c r="K193" s="111" t="n">
        <v>-0.06</v>
      </c>
      <c r="L193" s="109" t="n">
        <v>0</v>
      </c>
      <c r="M193" s="109" t="n">
        <v>-0.798</v>
      </c>
      <c r="N193" s="109" t="n">
        <v>0</v>
      </c>
      <c r="O193" s="109" t="n">
        <v>0</v>
      </c>
      <c r="P193" s="109" t="n">
        <v>0.51</v>
      </c>
      <c r="Q193" s="109" t="n">
        <v>-0.07</v>
      </c>
    </row>
    <row r="194" customFormat="false" ht="12" hidden="false" customHeight="false" outlineLevel="0" collapsed="false">
      <c r="C194" s="109" t="n">
        <v>4.3405</v>
      </c>
      <c r="D194" s="109" t="n">
        <v>0</v>
      </c>
      <c r="E194" s="109" t="n">
        <v>0.71</v>
      </c>
      <c r="F194" s="109" t="n">
        <v>0</v>
      </c>
      <c r="G194" s="109" t="n">
        <v>0.43</v>
      </c>
      <c r="H194" s="109" t="n">
        <v>-0.32</v>
      </c>
      <c r="I194" s="109" t="n">
        <v>-0.07</v>
      </c>
      <c r="J194" s="109" t="n">
        <v>-0.225</v>
      </c>
      <c r="K194" s="111" t="n">
        <v>-0.06</v>
      </c>
      <c r="L194" s="109" t="n">
        <v>0</v>
      </c>
      <c r="M194" s="109" t="n">
        <v>-0.798</v>
      </c>
      <c r="N194" s="109" t="n">
        <v>0</v>
      </c>
      <c r="O194" s="109" t="n">
        <v>0</v>
      </c>
      <c r="P194" s="109" t="n">
        <v>0.51</v>
      </c>
      <c r="Q194" s="109" t="n">
        <v>-0.07</v>
      </c>
    </row>
    <row r="195" customFormat="false" ht="12" hidden="false" customHeight="false" outlineLevel="0" collapsed="false">
      <c r="C195" s="109" t="n">
        <v>4.3745</v>
      </c>
      <c r="D195" s="109" t="n">
        <v>0</v>
      </c>
      <c r="E195" s="109" t="n">
        <v>0.71</v>
      </c>
      <c r="F195" s="109" t="n">
        <v>0</v>
      </c>
      <c r="G195" s="109" t="n">
        <v>0.43</v>
      </c>
      <c r="H195" s="109" t="n">
        <v>-0.32</v>
      </c>
      <c r="I195" s="109" t="n">
        <v>-0.07</v>
      </c>
      <c r="J195" s="109" t="n">
        <v>-0.225</v>
      </c>
      <c r="K195" s="111" t="n">
        <v>-0.06</v>
      </c>
      <c r="L195" s="109" t="n">
        <v>0</v>
      </c>
      <c r="M195" s="109" t="n">
        <v>-0.798</v>
      </c>
      <c r="N195" s="109" t="n">
        <v>0</v>
      </c>
      <c r="O195" s="109" t="n">
        <v>0</v>
      </c>
      <c r="P195" s="109" t="n">
        <v>0.51</v>
      </c>
      <c r="Q195" s="109" t="n">
        <v>-0.07</v>
      </c>
    </row>
    <row r="196" customFormat="false" ht="12" hidden="false" customHeight="false" outlineLevel="0" collapsed="false">
      <c r="C196" s="109" t="n">
        <v>4.3875</v>
      </c>
      <c r="D196" s="109" t="n">
        <v>0</v>
      </c>
      <c r="E196" s="109" t="n">
        <v>0.71</v>
      </c>
      <c r="F196" s="109" t="n">
        <v>0</v>
      </c>
      <c r="G196" s="109" t="n">
        <v>0.43</v>
      </c>
      <c r="H196" s="109" t="n">
        <v>-0.32</v>
      </c>
      <c r="I196" s="109" t="n">
        <v>-0.07</v>
      </c>
      <c r="J196" s="109" t="n">
        <v>-0.225</v>
      </c>
      <c r="K196" s="111" t="n">
        <v>-0.06</v>
      </c>
      <c r="L196" s="109" t="n">
        <v>0</v>
      </c>
      <c r="M196" s="109" t="n">
        <v>-0.798</v>
      </c>
      <c r="N196" s="109" t="n">
        <v>0</v>
      </c>
      <c r="O196" s="109" t="n">
        <v>0</v>
      </c>
      <c r="P196" s="109" t="n">
        <v>0.51</v>
      </c>
      <c r="Q196" s="109" t="n">
        <v>-0.07</v>
      </c>
    </row>
    <row r="197" customFormat="false" ht="12" hidden="false" customHeight="false" outlineLevel="0" collapsed="false">
      <c r="C197" s="109" t="n">
        <v>4.3795</v>
      </c>
      <c r="D197" s="109" t="n">
        <v>0</v>
      </c>
      <c r="E197" s="109" t="n">
        <v>0.71</v>
      </c>
      <c r="F197" s="109" t="n">
        <v>0</v>
      </c>
      <c r="G197" s="109" t="n">
        <v>0.43</v>
      </c>
      <c r="H197" s="109" t="n">
        <v>-0.32</v>
      </c>
      <c r="I197" s="109" t="n">
        <v>-0.07</v>
      </c>
      <c r="J197" s="109" t="n">
        <v>-0.225</v>
      </c>
      <c r="K197" s="111" t="n">
        <v>-0.06</v>
      </c>
      <c r="L197" s="109" t="n">
        <v>0</v>
      </c>
      <c r="M197" s="109" t="n">
        <v>-0.798</v>
      </c>
      <c r="N197" s="109" t="n">
        <v>0</v>
      </c>
      <c r="O197" s="109" t="n">
        <v>0</v>
      </c>
      <c r="P197" s="109" t="n">
        <v>0.51</v>
      </c>
      <c r="Q197" s="109" t="n">
        <v>-0.07</v>
      </c>
    </row>
    <row r="198" customFormat="false" ht="12" hidden="false" customHeight="false" outlineLevel="0" collapsed="false">
      <c r="C198" s="109" t="n">
        <v>4.5495</v>
      </c>
      <c r="D198" s="109" t="n">
        <v>0</v>
      </c>
      <c r="E198" s="109" t="n">
        <v>0.63</v>
      </c>
      <c r="F198" s="109" t="n">
        <v>0</v>
      </c>
      <c r="G198" s="109" t="n">
        <v>0.35</v>
      </c>
      <c r="H198" s="109" t="n">
        <v>-0.2</v>
      </c>
      <c r="I198" s="109" t="n">
        <v>-0.07</v>
      </c>
      <c r="J198" s="109" t="n">
        <v>-0.145</v>
      </c>
      <c r="K198" s="111" t="n">
        <v>-0.06</v>
      </c>
      <c r="L198" s="109" t="n">
        <v>0</v>
      </c>
      <c r="M198" s="109" t="n">
        <v>-0.698</v>
      </c>
      <c r="N198" s="109" t="n">
        <v>0</v>
      </c>
      <c r="O198" s="109" t="n">
        <v>0</v>
      </c>
      <c r="P198" s="109" t="n">
        <v>0.43</v>
      </c>
      <c r="Q198" s="109" t="n">
        <v>-0.07</v>
      </c>
    </row>
    <row r="199" customFormat="false" ht="12" hidden="false" customHeight="false" outlineLevel="0" collapsed="false">
      <c r="C199" s="109" t="n">
        <v>4.7245</v>
      </c>
      <c r="D199" s="109" t="n">
        <v>0</v>
      </c>
      <c r="E199" s="109" t="n">
        <v>0.63</v>
      </c>
      <c r="F199" s="109" t="n">
        <v>0</v>
      </c>
      <c r="G199" s="109" t="n">
        <v>0.35</v>
      </c>
      <c r="H199" s="109" t="n">
        <v>-0.2</v>
      </c>
      <c r="I199" s="109" t="n">
        <v>-0.07</v>
      </c>
      <c r="J199" s="109" t="n">
        <v>-0.145</v>
      </c>
      <c r="K199" s="111" t="n">
        <v>-0.06</v>
      </c>
      <c r="L199" s="109" t="n">
        <v>0</v>
      </c>
      <c r="M199" s="109" t="n">
        <v>-0.698</v>
      </c>
      <c r="N199" s="109" t="n">
        <v>0</v>
      </c>
      <c r="O199" s="109" t="n">
        <v>0</v>
      </c>
      <c r="P199" s="109" t="n">
        <v>0.43</v>
      </c>
      <c r="Q199" s="109" t="n">
        <v>-0.07</v>
      </c>
    </row>
    <row r="200" customFormat="false" ht="12" hidden="false" customHeight="false" outlineLevel="0" collapsed="false">
      <c r="C200" s="109" t="n">
        <v>4.7795</v>
      </c>
      <c r="D200" s="109" t="n">
        <v>0</v>
      </c>
      <c r="E200" s="109" t="n">
        <v>0.63</v>
      </c>
      <c r="F200" s="109" t="n">
        <v>0</v>
      </c>
      <c r="G200" s="109" t="n">
        <v>0.35</v>
      </c>
      <c r="H200" s="109" t="n">
        <v>-0.2</v>
      </c>
      <c r="I200" s="109" t="n">
        <v>-0.07</v>
      </c>
      <c r="J200" s="109" t="n">
        <v>-0.145</v>
      </c>
      <c r="K200" s="111" t="n">
        <v>-0.06</v>
      </c>
      <c r="L200" s="109" t="n">
        <v>0</v>
      </c>
      <c r="M200" s="109" t="n">
        <v>-0.698</v>
      </c>
      <c r="N200" s="109" t="n">
        <v>0</v>
      </c>
      <c r="O200" s="109" t="n">
        <v>0</v>
      </c>
      <c r="P200" s="109" t="n">
        <v>0.43</v>
      </c>
      <c r="Q200" s="109" t="n">
        <v>-0.07</v>
      </c>
    </row>
    <row r="201" customFormat="false" ht="12" hidden="false" customHeight="false" outlineLevel="0" collapsed="false">
      <c r="C201" s="109" t="n">
        <v>4.6655</v>
      </c>
      <c r="D201" s="109" t="n">
        <v>0</v>
      </c>
      <c r="E201" s="109" t="n">
        <v>0.63</v>
      </c>
      <c r="F201" s="109" t="n">
        <v>0</v>
      </c>
      <c r="G201" s="109" t="n">
        <v>0.35</v>
      </c>
      <c r="H201" s="109" t="n">
        <v>-0.2</v>
      </c>
      <c r="I201" s="109" t="n">
        <v>-0.07</v>
      </c>
      <c r="J201" s="109" t="n">
        <v>-0.145</v>
      </c>
      <c r="K201" s="111" t="n">
        <v>-0.06</v>
      </c>
      <c r="L201" s="109" t="n">
        <v>0</v>
      </c>
      <c r="M201" s="109" t="n">
        <v>-0.698</v>
      </c>
      <c r="N201" s="109" t="n">
        <v>0</v>
      </c>
      <c r="O201" s="109" t="n">
        <v>0</v>
      </c>
      <c r="P201" s="109" t="n">
        <v>0.43</v>
      </c>
      <c r="Q201" s="109" t="n">
        <v>-0.07</v>
      </c>
    </row>
    <row r="202" customFormat="false" ht="12" hidden="false" customHeight="false" outlineLevel="0" collapsed="false">
      <c r="C202" s="109" t="n">
        <v>4.5335</v>
      </c>
      <c r="D202" s="109" t="n">
        <v>0</v>
      </c>
      <c r="E202" s="109" t="n">
        <v>0.63</v>
      </c>
      <c r="F202" s="109" t="n">
        <v>0</v>
      </c>
      <c r="G202" s="109" t="n">
        <v>0.35</v>
      </c>
      <c r="H202" s="109" t="n">
        <v>-0.2</v>
      </c>
      <c r="I202" s="109" t="n">
        <v>-0.07</v>
      </c>
      <c r="J202" s="109" t="n">
        <v>-0.145</v>
      </c>
      <c r="K202" s="111" t="n">
        <v>-0.06</v>
      </c>
      <c r="L202" s="109" t="n">
        <v>0</v>
      </c>
      <c r="M202" s="109" t="n">
        <v>-0.698</v>
      </c>
      <c r="N202" s="109" t="n">
        <v>0</v>
      </c>
      <c r="O202" s="109" t="n">
        <v>0</v>
      </c>
      <c r="P202" s="109" t="n">
        <v>0.43</v>
      </c>
      <c r="Q202" s="109" t="n">
        <v>-0.07</v>
      </c>
    </row>
    <row r="203" customFormat="false" ht="12" hidden="false" customHeight="false" outlineLevel="0" collapsed="false">
      <c r="C203" s="109" t="n">
        <v>4.3635</v>
      </c>
      <c r="D203" s="109" t="n">
        <v>0</v>
      </c>
      <c r="E203" s="109" t="n">
        <v>0.71</v>
      </c>
      <c r="F203" s="109" t="n">
        <v>0</v>
      </c>
      <c r="G203" s="109" t="n">
        <v>0.43</v>
      </c>
      <c r="H203" s="109" t="n">
        <v>-0.32</v>
      </c>
      <c r="I203" s="109" t="n">
        <v>-0.07</v>
      </c>
      <c r="J203" s="109" t="n">
        <v>-0.225</v>
      </c>
      <c r="K203" s="111" t="n">
        <v>-0.06</v>
      </c>
      <c r="L203" s="109" t="n">
        <v>0</v>
      </c>
      <c r="M203" s="109" t="n">
        <v>-0.798</v>
      </c>
      <c r="N203" s="109" t="n">
        <v>0</v>
      </c>
      <c r="O203" s="109" t="n">
        <v>0</v>
      </c>
      <c r="P203" s="109" t="n">
        <v>0.51</v>
      </c>
      <c r="Q203" s="109" t="n">
        <v>-0.07</v>
      </c>
    </row>
    <row r="204" customFormat="false" ht="12" hidden="false" customHeight="false" outlineLevel="0" collapsed="false">
      <c r="C204" s="109" t="n">
        <v>4.3635</v>
      </c>
      <c r="D204" s="109" t="n">
        <v>0</v>
      </c>
      <c r="E204" s="109" t="n">
        <v>0.71</v>
      </c>
      <c r="F204" s="109" t="n">
        <v>0</v>
      </c>
      <c r="G204" s="109" t="n">
        <v>0.43</v>
      </c>
      <c r="H204" s="109" t="n">
        <v>-0.32</v>
      </c>
      <c r="I204" s="109" t="n">
        <v>-0.07</v>
      </c>
      <c r="J204" s="109" t="n">
        <v>-0.225</v>
      </c>
      <c r="K204" s="111" t="n">
        <v>-0.06</v>
      </c>
      <c r="L204" s="109" t="n">
        <v>0</v>
      </c>
      <c r="M204" s="109" t="n">
        <v>-0.798</v>
      </c>
      <c r="N204" s="109" t="n">
        <v>0</v>
      </c>
      <c r="O204" s="109" t="n">
        <v>0</v>
      </c>
      <c r="P204" s="109" t="n">
        <v>0.51</v>
      </c>
      <c r="Q204" s="109" t="n">
        <v>-0.07</v>
      </c>
    </row>
    <row r="205" customFormat="false" ht="12" hidden="false" customHeight="false" outlineLevel="0" collapsed="false">
      <c r="C205" s="109" t="n">
        <v>4.3955</v>
      </c>
      <c r="D205" s="109" t="n">
        <v>0</v>
      </c>
      <c r="E205" s="109" t="n">
        <v>0.71</v>
      </c>
      <c r="F205" s="109" t="n">
        <v>0</v>
      </c>
      <c r="G205" s="109" t="n">
        <v>0.43</v>
      </c>
      <c r="H205" s="109" t="n">
        <v>-0.32</v>
      </c>
      <c r="I205" s="109" t="n">
        <v>-0.07</v>
      </c>
      <c r="J205" s="109" t="n">
        <v>-0.225</v>
      </c>
      <c r="K205" s="111" t="n">
        <v>-0.06</v>
      </c>
      <c r="L205" s="109" t="n">
        <v>0</v>
      </c>
      <c r="M205" s="109" t="n">
        <v>-0.798</v>
      </c>
      <c r="N205" s="109" t="n">
        <v>0</v>
      </c>
      <c r="O205" s="109" t="n">
        <v>0</v>
      </c>
      <c r="P205" s="109" t="n">
        <v>0.51</v>
      </c>
      <c r="Q205" s="109" t="n">
        <v>-0.07</v>
      </c>
    </row>
    <row r="206" customFormat="false" ht="12" hidden="false" customHeight="false" outlineLevel="0" collapsed="false">
      <c r="C206" s="109" t="n">
        <v>4.4455</v>
      </c>
      <c r="D206" s="109" t="n">
        <v>0</v>
      </c>
      <c r="E206" s="109" t="n">
        <v>0.71</v>
      </c>
      <c r="F206" s="109" t="n">
        <v>0</v>
      </c>
      <c r="G206" s="109" t="n">
        <v>0.43</v>
      </c>
      <c r="H206" s="109" t="n">
        <v>-0.32</v>
      </c>
      <c r="I206" s="109" t="n">
        <v>-0.07</v>
      </c>
      <c r="J206" s="109" t="n">
        <v>-0.225</v>
      </c>
      <c r="K206" s="111" t="n">
        <v>-0.06</v>
      </c>
      <c r="L206" s="109" t="n">
        <v>0</v>
      </c>
      <c r="M206" s="109" t="n">
        <v>-0.798</v>
      </c>
      <c r="N206" s="109" t="n">
        <v>0</v>
      </c>
      <c r="O206" s="109" t="n">
        <v>0</v>
      </c>
      <c r="P206" s="109" t="n">
        <v>0.51</v>
      </c>
      <c r="Q206" s="109" t="n">
        <v>-0.07</v>
      </c>
    </row>
    <row r="207" customFormat="false" ht="12" hidden="false" customHeight="false" outlineLevel="0" collapsed="false">
      <c r="C207" s="109" t="n">
        <v>4.4795</v>
      </c>
      <c r="D207" s="109" t="n">
        <v>0</v>
      </c>
      <c r="E207" s="109" t="n">
        <v>0.71</v>
      </c>
      <c r="F207" s="109" t="n">
        <v>0</v>
      </c>
      <c r="G207" s="109" t="n">
        <v>0.43</v>
      </c>
      <c r="H207" s="109" t="n">
        <v>-0.32</v>
      </c>
      <c r="I207" s="109" t="n">
        <v>-0.07</v>
      </c>
      <c r="J207" s="109" t="n">
        <v>-0.225</v>
      </c>
      <c r="K207" s="111" t="n">
        <v>-0.06</v>
      </c>
      <c r="L207" s="109" t="n">
        <v>0</v>
      </c>
      <c r="M207" s="109" t="n">
        <v>-0.798</v>
      </c>
      <c r="N207" s="109" t="n">
        <v>0</v>
      </c>
      <c r="O207" s="109" t="n">
        <v>0</v>
      </c>
      <c r="P207" s="109" t="n">
        <v>0.51</v>
      </c>
      <c r="Q207" s="109" t="n">
        <v>-0.07</v>
      </c>
    </row>
    <row r="208" customFormat="false" ht="12" hidden="false" customHeight="false" outlineLevel="0" collapsed="false">
      <c r="C208" s="109" t="n">
        <v>4.4925</v>
      </c>
      <c r="D208" s="109" t="n">
        <v>0</v>
      </c>
      <c r="E208" s="109" t="n">
        <v>0.71</v>
      </c>
      <c r="F208" s="109" t="n">
        <v>0</v>
      </c>
      <c r="G208" s="109" t="n">
        <v>0.43</v>
      </c>
      <c r="H208" s="109" t="n">
        <v>-0.32</v>
      </c>
      <c r="I208" s="109" t="n">
        <v>-0.07</v>
      </c>
      <c r="J208" s="109" t="n">
        <v>-0.225</v>
      </c>
      <c r="K208" s="111" t="n">
        <v>-0.06</v>
      </c>
      <c r="L208" s="109" t="n">
        <v>0</v>
      </c>
      <c r="M208" s="109" t="n">
        <v>-0.798</v>
      </c>
      <c r="N208" s="109" t="n">
        <v>0</v>
      </c>
      <c r="O208" s="109" t="n">
        <v>0</v>
      </c>
      <c r="P208" s="109" t="n">
        <v>0.51</v>
      </c>
      <c r="Q208" s="109" t="n">
        <v>-0.07</v>
      </c>
    </row>
    <row r="209" customFormat="false" ht="12" hidden="false" customHeight="false" outlineLevel="0" collapsed="false">
      <c r="C209" s="109" t="n">
        <v>4.4845</v>
      </c>
      <c r="D209" s="109" t="n">
        <v>0</v>
      </c>
      <c r="E209" s="109" t="n">
        <v>0.71</v>
      </c>
      <c r="F209" s="109" t="n">
        <v>0</v>
      </c>
      <c r="G209" s="109" t="n">
        <v>0.43</v>
      </c>
      <c r="H209" s="109" t="n">
        <v>-0.32</v>
      </c>
      <c r="I209" s="109" t="n">
        <v>-0.07</v>
      </c>
      <c r="J209" s="109" t="n">
        <v>-0.225</v>
      </c>
      <c r="K209" s="111" t="n">
        <v>-0.06</v>
      </c>
      <c r="L209" s="109" t="n">
        <v>0</v>
      </c>
      <c r="M209" s="109" t="n">
        <v>-0.798</v>
      </c>
      <c r="N209" s="109" t="n">
        <v>0</v>
      </c>
      <c r="O209" s="109" t="n">
        <v>0</v>
      </c>
      <c r="P209" s="109" t="n">
        <v>0.51</v>
      </c>
      <c r="Q209" s="109" t="n">
        <v>-0.07</v>
      </c>
    </row>
    <row r="210" customFormat="false" ht="12" hidden="false" customHeight="false" outlineLevel="0" collapsed="false">
      <c r="C210" s="109" t="n">
        <v>4.6545</v>
      </c>
      <c r="D210" s="109" t="n">
        <v>0</v>
      </c>
      <c r="E210" s="109" t="n">
        <v>0.63</v>
      </c>
      <c r="F210" s="109" t="n">
        <v>0</v>
      </c>
      <c r="G210" s="109" t="n">
        <v>0.35</v>
      </c>
      <c r="H210" s="109" t="n">
        <v>-0.2</v>
      </c>
      <c r="I210" s="109" t="n">
        <v>-0.07</v>
      </c>
      <c r="J210" s="109" t="n">
        <v>-0.145</v>
      </c>
      <c r="K210" s="111" t="n">
        <v>-0.06</v>
      </c>
      <c r="L210" s="109" t="n">
        <v>0</v>
      </c>
      <c r="M210" s="109" t="n">
        <v>-0.698</v>
      </c>
      <c r="N210" s="109" t="n">
        <v>0</v>
      </c>
      <c r="O210" s="109" t="n">
        <v>0</v>
      </c>
      <c r="P210" s="109" t="n">
        <v>0.43</v>
      </c>
      <c r="Q210" s="109" t="n">
        <v>-0.07</v>
      </c>
    </row>
    <row r="211" customFormat="false" ht="12" hidden="false" customHeight="false" outlineLevel="0" collapsed="false">
      <c r="C211" s="109" t="n">
        <v>4.8295</v>
      </c>
      <c r="D211" s="109" t="n">
        <v>0</v>
      </c>
      <c r="E211" s="109" t="n">
        <v>0.63</v>
      </c>
      <c r="F211" s="109" t="n">
        <v>0</v>
      </c>
      <c r="G211" s="109" t="n">
        <v>0.35</v>
      </c>
      <c r="H211" s="109" t="n">
        <v>-0.2</v>
      </c>
      <c r="I211" s="109" t="n">
        <v>-0.07</v>
      </c>
      <c r="J211" s="109" t="n">
        <v>-0.145</v>
      </c>
      <c r="K211" s="111" t="n">
        <v>-0.06</v>
      </c>
      <c r="L211" s="109" t="n">
        <v>0</v>
      </c>
      <c r="M211" s="109" t="n">
        <v>-0.698</v>
      </c>
      <c r="N211" s="109" t="n">
        <v>0</v>
      </c>
      <c r="O211" s="109" t="n">
        <v>0</v>
      </c>
      <c r="P211" s="109" t="n">
        <v>0.43</v>
      </c>
      <c r="Q211" s="109" t="n">
        <v>-0.07</v>
      </c>
    </row>
    <row r="212" customFormat="false" ht="12" hidden="false" customHeight="false" outlineLevel="0" collapsed="false">
      <c r="C212" s="109" t="n">
        <v>4.8845</v>
      </c>
      <c r="D212" s="109" t="n">
        <v>0</v>
      </c>
      <c r="E212" s="109" t="n">
        <v>0.63</v>
      </c>
      <c r="F212" s="109" t="n">
        <v>0</v>
      </c>
      <c r="G212" s="109" t="n">
        <v>0.35</v>
      </c>
      <c r="H212" s="109" t="n">
        <v>-0.2</v>
      </c>
      <c r="I212" s="109" t="n">
        <v>-0.07</v>
      </c>
      <c r="J212" s="109" t="n">
        <v>-0.145</v>
      </c>
      <c r="K212" s="111" t="n">
        <v>-0.06</v>
      </c>
      <c r="L212" s="109" t="n">
        <v>0</v>
      </c>
      <c r="M212" s="109" t="n">
        <v>-0.698</v>
      </c>
      <c r="N212" s="109" t="n">
        <v>0</v>
      </c>
      <c r="O212" s="109" t="n">
        <v>0</v>
      </c>
      <c r="P212" s="109" t="n">
        <v>0.43</v>
      </c>
      <c r="Q212" s="109" t="n">
        <v>-0.07</v>
      </c>
    </row>
    <row r="213" customFormat="false" ht="12" hidden="false" customHeight="false" outlineLevel="0" collapsed="false">
      <c r="C213" s="109" t="n">
        <v>4.7705</v>
      </c>
      <c r="D213" s="109" t="n">
        <v>0</v>
      </c>
      <c r="E213" s="109" t="n">
        <v>0.63</v>
      </c>
      <c r="F213" s="109" t="n">
        <v>0</v>
      </c>
      <c r="G213" s="109" t="n">
        <v>0.35</v>
      </c>
      <c r="H213" s="109" t="n">
        <v>-0.2</v>
      </c>
      <c r="I213" s="109" t="n">
        <v>-0.07</v>
      </c>
      <c r="J213" s="109" t="n">
        <v>-0.145</v>
      </c>
      <c r="K213" s="111" t="n">
        <v>-0.06</v>
      </c>
      <c r="L213" s="109" t="n">
        <v>0</v>
      </c>
      <c r="M213" s="109" t="n">
        <v>-0.698</v>
      </c>
      <c r="N213" s="109" t="n">
        <v>0</v>
      </c>
      <c r="O213" s="109" t="n">
        <v>0</v>
      </c>
      <c r="P213" s="109" t="n">
        <v>0.43</v>
      </c>
      <c r="Q213" s="109" t="n">
        <v>-0.07</v>
      </c>
    </row>
    <row r="214" customFormat="false" ht="12" hidden="false" customHeight="false" outlineLevel="0" collapsed="false">
      <c r="C214" s="109" t="n">
        <v>4.6385</v>
      </c>
      <c r="D214" s="109" t="n">
        <v>0</v>
      </c>
      <c r="E214" s="109" t="n">
        <v>0.63</v>
      </c>
      <c r="F214" s="109" t="n">
        <v>0</v>
      </c>
      <c r="G214" s="109" t="n">
        <v>0.35</v>
      </c>
      <c r="H214" s="109" t="n">
        <v>-0.2</v>
      </c>
      <c r="I214" s="109" t="n">
        <v>-0.07</v>
      </c>
      <c r="J214" s="109" t="n">
        <v>-0.145</v>
      </c>
      <c r="K214" s="111" t="n">
        <v>-0.06</v>
      </c>
      <c r="L214" s="109" t="n">
        <v>0</v>
      </c>
      <c r="M214" s="109" t="n">
        <v>-0.698</v>
      </c>
      <c r="N214" s="109" t="n">
        <v>0</v>
      </c>
      <c r="O214" s="109" t="n">
        <v>0</v>
      </c>
      <c r="P214" s="109" t="n">
        <v>0.43</v>
      </c>
      <c r="Q214" s="109" t="n">
        <v>-0.07</v>
      </c>
    </row>
    <row r="215" customFormat="false" ht="12" hidden="false" customHeight="false" outlineLevel="0" collapsed="false">
      <c r="C215" s="109" t="n">
        <v>4.4685</v>
      </c>
      <c r="D215" s="109" t="n">
        <v>0</v>
      </c>
      <c r="E215" s="109" t="n">
        <v>0.71</v>
      </c>
      <c r="F215" s="109" t="n">
        <v>0</v>
      </c>
      <c r="G215" s="109" t="n">
        <v>0.43</v>
      </c>
      <c r="H215" s="109" t="n">
        <v>-0.32</v>
      </c>
      <c r="I215" s="109" t="n">
        <v>-0.07</v>
      </c>
      <c r="J215" s="109" t="n">
        <v>-0.225</v>
      </c>
      <c r="K215" s="111" t="n">
        <v>-0.06</v>
      </c>
      <c r="L215" s="109" t="n">
        <v>0</v>
      </c>
      <c r="M215" s="109" t="n">
        <v>-0.798</v>
      </c>
      <c r="N215" s="109" t="n">
        <v>0</v>
      </c>
      <c r="O215" s="109" t="n">
        <v>0</v>
      </c>
      <c r="P215" s="109" t="n">
        <v>0.51</v>
      </c>
      <c r="Q215" s="109" t="n">
        <v>-0.07</v>
      </c>
    </row>
    <row r="216" customFormat="false" ht="12" hidden="false" customHeight="false" outlineLevel="0" collapsed="false">
      <c r="C216" s="109" t="n">
        <v>4.4685</v>
      </c>
      <c r="D216" s="109" t="n">
        <v>0</v>
      </c>
      <c r="E216" s="109" t="n">
        <v>0.71</v>
      </c>
      <c r="F216" s="109" t="n">
        <v>0</v>
      </c>
      <c r="G216" s="109" t="n">
        <v>0.43</v>
      </c>
      <c r="H216" s="109" t="n">
        <v>-0.32</v>
      </c>
      <c r="I216" s="109" t="n">
        <v>-0.07</v>
      </c>
      <c r="J216" s="109" t="n">
        <v>-0.225</v>
      </c>
      <c r="K216" s="111" t="n">
        <v>-0.06</v>
      </c>
      <c r="L216" s="109" t="n">
        <v>0</v>
      </c>
      <c r="M216" s="109" t="n">
        <v>-0.798</v>
      </c>
      <c r="N216" s="109" t="n">
        <v>0</v>
      </c>
      <c r="O216" s="109" t="n">
        <v>0</v>
      </c>
      <c r="P216" s="109" t="n">
        <v>0.51</v>
      </c>
      <c r="Q216" s="109" t="n">
        <v>-0.07</v>
      </c>
    </row>
    <row r="217" customFormat="false" ht="12" hidden="false" customHeight="false" outlineLevel="0" collapsed="false">
      <c r="C217" s="109" t="n">
        <v>4.5005</v>
      </c>
      <c r="D217" s="109" t="n">
        <v>0</v>
      </c>
      <c r="E217" s="109" t="n">
        <v>0.71</v>
      </c>
      <c r="F217" s="109" t="n">
        <v>0</v>
      </c>
      <c r="G217" s="109" t="n">
        <v>0.43</v>
      </c>
      <c r="H217" s="109" t="n">
        <v>-0.32</v>
      </c>
      <c r="I217" s="109" t="n">
        <v>-0.07</v>
      </c>
      <c r="J217" s="109" t="n">
        <v>-0.225</v>
      </c>
      <c r="K217" s="111" t="n">
        <v>-0.06</v>
      </c>
      <c r="L217" s="109" t="n">
        <v>0</v>
      </c>
      <c r="M217" s="109" t="n">
        <v>-0.798</v>
      </c>
      <c r="N217" s="109" t="n">
        <v>0</v>
      </c>
      <c r="O217" s="109" t="n">
        <v>0</v>
      </c>
      <c r="P217" s="109" t="n">
        <v>0.51</v>
      </c>
      <c r="Q217" s="109" t="n">
        <v>-0.07</v>
      </c>
    </row>
    <row r="218" customFormat="false" ht="12" hidden="false" customHeight="false" outlineLevel="0" collapsed="false">
      <c r="C218" s="109" t="n">
        <v>4.5505</v>
      </c>
      <c r="D218" s="109" t="n">
        <v>0</v>
      </c>
      <c r="E218" s="109" t="n">
        <v>0.71</v>
      </c>
      <c r="F218" s="109" t="n">
        <v>0</v>
      </c>
      <c r="G218" s="109" t="n">
        <v>0.43</v>
      </c>
      <c r="H218" s="109" t="n">
        <v>-0.32</v>
      </c>
      <c r="I218" s="109" t="n">
        <v>-0.07</v>
      </c>
      <c r="J218" s="109" t="n">
        <v>-0.225</v>
      </c>
      <c r="K218" s="111" t="n">
        <v>-0.06</v>
      </c>
      <c r="L218" s="109" t="n">
        <v>0</v>
      </c>
      <c r="M218" s="109" t="n">
        <v>-0.798</v>
      </c>
      <c r="N218" s="109" t="n">
        <v>0</v>
      </c>
      <c r="O218" s="109" t="n">
        <v>0</v>
      </c>
      <c r="P218" s="109" t="n">
        <v>0.51</v>
      </c>
      <c r="Q218" s="109" t="n">
        <v>-0.07</v>
      </c>
    </row>
    <row r="219" customFormat="false" ht="12" hidden="false" customHeight="false" outlineLevel="0" collapsed="false">
      <c r="C219" s="109" t="n">
        <v>4.5845</v>
      </c>
      <c r="D219" s="109" t="n">
        <v>0</v>
      </c>
      <c r="E219" s="109" t="n">
        <v>0.71</v>
      </c>
      <c r="F219" s="109" t="n">
        <v>0</v>
      </c>
      <c r="G219" s="109" t="n">
        <v>0.43</v>
      </c>
      <c r="H219" s="109" t="n">
        <v>-0.32</v>
      </c>
      <c r="I219" s="109" t="n">
        <v>-0.07</v>
      </c>
      <c r="J219" s="109" t="n">
        <v>-0.225</v>
      </c>
      <c r="K219" s="111" t="n">
        <v>-0.06</v>
      </c>
      <c r="L219" s="109" t="n">
        <v>0</v>
      </c>
      <c r="M219" s="109" t="n">
        <v>-0.798</v>
      </c>
      <c r="N219" s="109" t="n">
        <v>0</v>
      </c>
      <c r="O219" s="109" t="n">
        <v>0</v>
      </c>
      <c r="P219" s="109" t="n">
        <v>0.51</v>
      </c>
      <c r="Q219" s="109" t="n">
        <v>-0.07</v>
      </c>
    </row>
    <row r="220" customFormat="false" ht="12" hidden="false" customHeight="false" outlineLevel="0" collapsed="false">
      <c r="C220" s="109" t="n">
        <v>4.5975</v>
      </c>
      <c r="D220" s="109" t="n">
        <v>0</v>
      </c>
      <c r="E220" s="109" t="n">
        <v>0.71</v>
      </c>
      <c r="F220" s="109" t="n">
        <v>0</v>
      </c>
      <c r="G220" s="109" t="n">
        <v>0.43</v>
      </c>
      <c r="H220" s="109" t="n">
        <v>-0.32</v>
      </c>
      <c r="I220" s="109" t="n">
        <v>-0.07</v>
      </c>
      <c r="J220" s="109" t="n">
        <v>-0.225</v>
      </c>
      <c r="K220" s="111" t="n">
        <v>-0.06</v>
      </c>
      <c r="L220" s="109" t="n">
        <v>0</v>
      </c>
      <c r="M220" s="109" t="n">
        <v>-0.798</v>
      </c>
      <c r="N220" s="109" t="n">
        <v>0</v>
      </c>
      <c r="O220" s="109" t="n">
        <v>0</v>
      </c>
      <c r="P220" s="109" t="n">
        <v>0.51</v>
      </c>
      <c r="Q220" s="109" t="n">
        <v>-0.07</v>
      </c>
    </row>
    <row r="221" customFormat="false" ht="12" hidden="false" customHeight="false" outlineLevel="0" collapsed="false">
      <c r="C221" s="109" t="n">
        <v>4.5895</v>
      </c>
      <c r="D221" s="109" t="n">
        <v>0</v>
      </c>
      <c r="E221" s="109" t="n">
        <v>0.71</v>
      </c>
      <c r="F221" s="109" t="n">
        <v>0</v>
      </c>
      <c r="G221" s="109" t="n">
        <v>0.43</v>
      </c>
      <c r="H221" s="109" t="n">
        <v>-0.32</v>
      </c>
      <c r="I221" s="109" t="n">
        <v>-0.07</v>
      </c>
      <c r="J221" s="109" t="n">
        <v>-0.225</v>
      </c>
      <c r="K221" s="111" t="n">
        <v>-0.06</v>
      </c>
      <c r="L221" s="109" t="n">
        <v>0</v>
      </c>
      <c r="M221" s="109" t="n">
        <v>-0.798</v>
      </c>
      <c r="N221" s="109" t="n">
        <v>0</v>
      </c>
      <c r="O221" s="109" t="n">
        <v>0</v>
      </c>
      <c r="P221" s="109" t="n">
        <v>0.51</v>
      </c>
      <c r="Q221" s="109" t="n">
        <v>-0.07</v>
      </c>
    </row>
    <row r="222" customFormat="false" ht="12" hidden="false" customHeight="false" outlineLevel="0" collapsed="false">
      <c r="C222" s="109" t="n">
        <v>4.7595</v>
      </c>
      <c r="D222" s="109" t="n">
        <v>0</v>
      </c>
      <c r="E222" s="109" t="n">
        <v>0.63</v>
      </c>
      <c r="F222" s="109" t="n">
        <v>0</v>
      </c>
      <c r="G222" s="109" t="n">
        <v>0.35</v>
      </c>
      <c r="H222" s="109" t="n">
        <v>-0.2</v>
      </c>
      <c r="I222" s="109" t="n">
        <v>-0.07</v>
      </c>
      <c r="J222" s="109" t="n">
        <v>-0.145</v>
      </c>
      <c r="K222" s="111" t="n">
        <v>-0.06</v>
      </c>
      <c r="L222" s="109" t="n">
        <v>0</v>
      </c>
      <c r="M222" s="109" t="n">
        <v>-0.698</v>
      </c>
      <c r="N222" s="109" t="n">
        <v>0</v>
      </c>
      <c r="P222" s="109" t="n">
        <v>0.43</v>
      </c>
      <c r="Q222" s="109" t="n">
        <v>-0.07</v>
      </c>
    </row>
    <row r="223" customFormat="false" ht="12" hidden="false" customHeight="false" outlineLevel="0" collapsed="false">
      <c r="C223" s="109" t="n">
        <v>4.9345</v>
      </c>
      <c r="D223" s="109" t="n">
        <v>0</v>
      </c>
      <c r="E223" s="109" t="n">
        <v>0.63</v>
      </c>
      <c r="F223" s="109" t="n">
        <v>0</v>
      </c>
      <c r="G223" s="109" t="n">
        <v>0.35</v>
      </c>
      <c r="H223" s="109" t="n">
        <v>-0.2</v>
      </c>
      <c r="I223" s="109" t="n">
        <v>-0.07</v>
      </c>
      <c r="J223" s="109" t="n">
        <v>-0.145</v>
      </c>
      <c r="K223" s="111" t="n">
        <v>-0.06</v>
      </c>
      <c r="L223" s="109" t="n">
        <v>0</v>
      </c>
      <c r="M223" s="109" t="n">
        <v>-0.698</v>
      </c>
      <c r="N223" s="109" t="n">
        <v>0</v>
      </c>
      <c r="P223" s="109" t="n">
        <v>0.43</v>
      </c>
      <c r="Q223" s="109" t="n">
        <v>-0.07</v>
      </c>
    </row>
    <row r="224" customFormat="false" ht="12" hidden="false" customHeight="false" outlineLevel="0" collapsed="false">
      <c r="C224" s="109" t="n">
        <v>4.9895</v>
      </c>
      <c r="D224" s="109" t="n">
        <v>0</v>
      </c>
      <c r="E224" s="109" t="n">
        <v>0.63</v>
      </c>
      <c r="F224" s="109" t="n">
        <v>0</v>
      </c>
      <c r="G224" s="109" t="n">
        <v>0.35</v>
      </c>
      <c r="H224" s="109" t="n">
        <v>-0.2</v>
      </c>
      <c r="I224" s="109" t="n">
        <v>-0.07</v>
      </c>
      <c r="J224" s="109" t="n">
        <v>-0.145</v>
      </c>
      <c r="K224" s="111" t="n">
        <v>-0.06</v>
      </c>
      <c r="L224" s="109" t="n">
        <v>0</v>
      </c>
      <c r="M224" s="109" t="n">
        <v>-0.698</v>
      </c>
      <c r="N224" s="109" t="n">
        <v>0</v>
      </c>
      <c r="P224" s="109" t="n">
        <v>0.43</v>
      </c>
      <c r="Q224" s="109" t="n">
        <v>-0.07</v>
      </c>
    </row>
    <row r="225" customFormat="false" ht="12" hidden="false" customHeight="false" outlineLevel="0" collapsed="false">
      <c r="C225" s="109" t="n">
        <v>4.8755</v>
      </c>
      <c r="D225" s="109" t="n">
        <v>0</v>
      </c>
      <c r="E225" s="109" t="n">
        <v>0.63</v>
      </c>
      <c r="F225" s="109" t="n">
        <v>0</v>
      </c>
      <c r="G225" s="109" t="n">
        <v>0.35</v>
      </c>
      <c r="H225" s="109" t="n">
        <v>-0.2</v>
      </c>
      <c r="I225" s="109" t="n">
        <v>-0.07</v>
      </c>
      <c r="J225" s="109" t="n">
        <v>-0.145</v>
      </c>
      <c r="K225" s="111" t="n">
        <v>-0.06</v>
      </c>
      <c r="L225" s="109" t="n">
        <v>0</v>
      </c>
      <c r="M225" s="109" t="n">
        <v>-0.698</v>
      </c>
      <c r="N225" s="109" t="n">
        <v>0</v>
      </c>
      <c r="P225" s="109" t="n">
        <v>0.43</v>
      </c>
      <c r="Q225" s="109" t="n">
        <v>-0.07</v>
      </c>
    </row>
    <row r="226" customFormat="false" ht="12" hidden="false" customHeight="false" outlineLevel="0" collapsed="false">
      <c r="C226" s="109" t="n">
        <v>4.7435</v>
      </c>
      <c r="D226" s="109" t="n">
        <v>0</v>
      </c>
      <c r="E226" s="109" t="n">
        <v>0.63</v>
      </c>
      <c r="F226" s="109" t="n">
        <v>0</v>
      </c>
      <c r="G226" s="109" t="n">
        <v>0.35</v>
      </c>
      <c r="H226" s="109" t="n">
        <v>-0.2</v>
      </c>
      <c r="I226" s="109" t="n">
        <v>-0.07</v>
      </c>
      <c r="J226" s="109" t="n">
        <v>-0.145</v>
      </c>
      <c r="K226" s="111" t="n">
        <v>-0.06</v>
      </c>
      <c r="L226" s="109" t="n">
        <v>0</v>
      </c>
      <c r="M226" s="109" t="n">
        <v>-0.698</v>
      </c>
      <c r="N226" s="109" t="n">
        <v>0</v>
      </c>
      <c r="P226" s="109" t="n">
        <v>0.43</v>
      </c>
      <c r="Q226" s="109" t="n">
        <v>-0.07</v>
      </c>
    </row>
    <row r="227" customFormat="false" ht="12" hidden="false" customHeight="false" outlineLevel="0" collapsed="false">
      <c r="C227" s="109" t="n">
        <v>4.5735</v>
      </c>
      <c r="D227" s="109" t="n">
        <v>0</v>
      </c>
      <c r="E227" s="109" t="n">
        <v>0.71</v>
      </c>
      <c r="F227" s="109" t="n">
        <v>0</v>
      </c>
      <c r="G227" s="109" t="n">
        <v>0.43</v>
      </c>
      <c r="H227" s="109" t="n">
        <v>-0.32</v>
      </c>
      <c r="I227" s="109" t="n">
        <v>-0.07</v>
      </c>
      <c r="J227" s="109" t="n">
        <v>-0.225</v>
      </c>
      <c r="K227" s="111" t="n">
        <v>-0.06</v>
      </c>
      <c r="L227" s="109" t="n">
        <v>0</v>
      </c>
      <c r="M227" s="109" t="n">
        <v>-0.798</v>
      </c>
      <c r="N227" s="109" t="n">
        <v>0</v>
      </c>
      <c r="P227" s="109" t="n">
        <v>0.51</v>
      </c>
      <c r="Q227" s="109" t="n">
        <v>-0.07</v>
      </c>
    </row>
    <row r="228" customFormat="false" ht="12" hidden="false" customHeight="false" outlineLevel="0" collapsed="false">
      <c r="C228" s="109" t="n">
        <v>4.5735</v>
      </c>
      <c r="D228" s="109" t="n">
        <v>0</v>
      </c>
      <c r="E228" s="109" t="n">
        <v>0.71</v>
      </c>
      <c r="F228" s="109" t="n">
        <v>0</v>
      </c>
      <c r="G228" s="109" t="n">
        <v>0.43</v>
      </c>
      <c r="H228" s="109" t="n">
        <v>-0.32</v>
      </c>
      <c r="I228" s="109" t="n">
        <v>-0.07</v>
      </c>
      <c r="J228" s="109" t="n">
        <v>-0.225</v>
      </c>
      <c r="K228" s="111" t="n">
        <v>-0.06</v>
      </c>
      <c r="L228" s="109" t="n">
        <v>0</v>
      </c>
      <c r="M228" s="109" t="n">
        <v>-0.798</v>
      </c>
      <c r="N228" s="109" t="n">
        <v>0</v>
      </c>
      <c r="P228" s="109" t="n">
        <v>0.51</v>
      </c>
      <c r="Q228" s="109" t="n">
        <v>-0.07</v>
      </c>
    </row>
    <row r="229" customFormat="false" ht="12" hidden="false" customHeight="false" outlineLevel="0" collapsed="false">
      <c r="C229" s="109" t="n">
        <v>4.6055</v>
      </c>
      <c r="D229" s="109" t="n">
        <v>0</v>
      </c>
      <c r="E229" s="109" t="n">
        <v>0.71</v>
      </c>
      <c r="F229" s="109" t="n">
        <v>0</v>
      </c>
      <c r="G229" s="109" t="n">
        <v>0.43</v>
      </c>
      <c r="H229" s="109" t="n">
        <v>-0.32</v>
      </c>
      <c r="I229" s="109" t="n">
        <v>-0.07</v>
      </c>
      <c r="J229" s="109" t="n">
        <v>-0.225</v>
      </c>
      <c r="K229" s="111" t="n">
        <v>-0.06</v>
      </c>
      <c r="L229" s="109" t="n">
        <v>0</v>
      </c>
      <c r="M229" s="109" t="n">
        <v>-0.798</v>
      </c>
      <c r="N229" s="109" t="n">
        <v>0</v>
      </c>
      <c r="P229" s="109" t="n">
        <v>0.51</v>
      </c>
      <c r="Q229" s="109" t="n">
        <v>-0.07</v>
      </c>
    </row>
    <row r="230" customFormat="false" ht="12" hidden="false" customHeight="false" outlineLevel="0" collapsed="false">
      <c r="C230" s="109" t="n">
        <v>4.6555</v>
      </c>
      <c r="D230" s="109" t="n">
        <v>0</v>
      </c>
      <c r="E230" s="109" t="n">
        <v>0.71</v>
      </c>
      <c r="F230" s="109" t="n">
        <v>0</v>
      </c>
      <c r="G230" s="109" t="n">
        <v>0.43</v>
      </c>
      <c r="H230" s="109" t="n">
        <v>-0.32</v>
      </c>
      <c r="I230" s="109" t="n">
        <v>-0.07</v>
      </c>
      <c r="J230" s="109" t="n">
        <v>-0.225</v>
      </c>
      <c r="K230" s="111" t="n">
        <v>-0.06</v>
      </c>
      <c r="L230" s="109" t="n">
        <v>0</v>
      </c>
      <c r="M230" s="109" t="n">
        <v>-0.798</v>
      </c>
      <c r="N230" s="109" t="n">
        <v>0</v>
      </c>
      <c r="P230" s="109" t="n">
        <v>0.51</v>
      </c>
      <c r="Q230" s="109" t="n">
        <v>-0.07</v>
      </c>
    </row>
    <row r="231" customFormat="false" ht="12" hidden="false" customHeight="false" outlineLevel="0" collapsed="false">
      <c r="C231" s="109" t="n">
        <v>4.6895</v>
      </c>
      <c r="D231" s="109" t="n">
        <v>0</v>
      </c>
      <c r="E231" s="109" t="n">
        <v>0.71</v>
      </c>
      <c r="F231" s="109" t="n">
        <v>0</v>
      </c>
      <c r="G231" s="109" t="n">
        <v>0.43</v>
      </c>
      <c r="H231" s="109" t="n">
        <v>-0.32</v>
      </c>
      <c r="I231" s="109" t="n">
        <v>-0.07</v>
      </c>
      <c r="J231" s="109" t="n">
        <v>-0.225</v>
      </c>
      <c r="K231" s="111" t="n">
        <v>-0.06</v>
      </c>
      <c r="L231" s="109" t="n">
        <v>0</v>
      </c>
      <c r="M231" s="109" t="n">
        <v>-0.798</v>
      </c>
      <c r="N231" s="109" t="n">
        <v>0</v>
      </c>
      <c r="P231" s="109" t="n">
        <v>0.51</v>
      </c>
      <c r="Q231" s="109" t="n">
        <v>-0.07</v>
      </c>
    </row>
    <row r="232" customFormat="false" ht="12" hidden="false" customHeight="false" outlineLevel="0" collapsed="false">
      <c r="C232" s="109" t="n">
        <v>4.7025</v>
      </c>
      <c r="D232" s="109" t="n">
        <v>0</v>
      </c>
      <c r="E232" s="109" t="n">
        <v>0.71</v>
      </c>
      <c r="F232" s="109" t="n">
        <v>0</v>
      </c>
      <c r="G232" s="109" t="n">
        <v>0.43</v>
      </c>
      <c r="H232" s="109" t="n">
        <v>-0.32</v>
      </c>
      <c r="I232" s="109" t="n">
        <v>-0.07</v>
      </c>
      <c r="J232" s="109" t="n">
        <v>-0.225</v>
      </c>
      <c r="K232" s="111" t="n">
        <v>-0.06</v>
      </c>
      <c r="L232" s="109" t="n">
        <v>0</v>
      </c>
      <c r="M232" s="109" t="n">
        <v>-0.798</v>
      </c>
      <c r="N232" s="109" t="n">
        <v>0</v>
      </c>
      <c r="P232" s="109" t="n">
        <v>0.51</v>
      </c>
      <c r="Q232" s="109" t="n">
        <v>-0.07</v>
      </c>
    </row>
    <row r="233" customFormat="false" ht="12" hidden="false" customHeight="false" outlineLevel="0" collapsed="false">
      <c r="C233" s="109" t="n">
        <v>4.6945</v>
      </c>
      <c r="D233" s="109" t="n">
        <v>0</v>
      </c>
      <c r="E233" s="109" t="n">
        <v>0.71</v>
      </c>
      <c r="F233" s="109" t="n">
        <v>0</v>
      </c>
      <c r="G233" s="109" t="n">
        <v>0.43</v>
      </c>
      <c r="H233" s="109" t="n">
        <v>-0.32</v>
      </c>
      <c r="I233" s="109" t="n">
        <v>-0.07</v>
      </c>
      <c r="J233" s="109" t="n">
        <v>-0.225</v>
      </c>
      <c r="K233" s="111" t="n">
        <v>-0.06</v>
      </c>
      <c r="L233" s="109" t="n">
        <v>0</v>
      </c>
      <c r="M233" s="109" t="n">
        <v>-0.798</v>
      </c>
      <c r="N233" s="109" t="n">
        <v>0</v>
      </c>
      <c r="P233" s="109" t="n">
        <v>0.51</v>
      </c>
      <c r="Q233" s="109" t="n">
        <v>-0.07</v>
      </c>
    </row>
    <row r="234" customFormat="false" ht="12" hidden="false" customHeight="false" outlineLevel="0" collapsed="false">
      <c r="C234" s="109" t="n">
        <v>4.8645</v>
      </c>
      <c r="D234" s="109" t="n">
        <v>0</v>
      </c>
      <c r="E234" s="109" t="n">
        <v>0.63</v>
      </c>
      <c r="F234" s="109" t="n">
        <v>0</v>
      </c>
      <c r="G234" s="109" t="n">
        <v>0.35</v>
      </c>
      <c r="H234" s="109" t="n">
        <v>-0.2</v>
      </c>
      <c r="I234" s="109" t="n">
        <v>-0.07</v>
      </c>
      <c r="J234" s="109" t="n">
        <v>-0.145</v>
      </c>
      <c r="K234" s="111" t="n">
        <v>-0.06</v>
      </c>
      <c r="L234" s="109" t="n">
        <v>0</v>
      </c>
      <c r="M234" s="109" t="n">
        <v>-0.698</v>
      </c>
      <c r="N234" s="109" t="n">
        <v>0</v>
      </c>
      <c r="P234" s="109" t="n">
        <v>0.43</v>
      </c>
      <c r="Q234" s="109" t="n">
        <v>-0.07</v>
      </c>
    </row>
    <row r="235" customFormat="false" ht="12" hidden="false" customHeight="false" outlineLevel="0" collapsed="false">
      <c r="C235" s="109" t="n">
        <v>5.0395</v>
      </c>
      <c r="D235" s="109" t="n">
        <v>0</v>
      </c>
      <c r="E235" s="109" t="n">
        <v>0.63</v>
      </c>
      <c r="F235" s="109" t="n">
        <v>0</v>
      </c>
      <c r="G235" s="109" t="n">
        <v>0.35</v>
      </c>
      <c r="H235" s="109" t="n">
        <v>-0.2</v>
      </c>
      <c r="I235" s="109" t="n">
        <v>-0.07</v>
      </c>
      <c r="J235" s="109" t="n">
        <v>-0.145</v>
      </c>
      <c r="K235" s="111" t="n">
        <v>-0.06</v>
      </c>
      <c r="L235" s="109" t="n">
        <v>0</v>
      </c>
      <c r="M235" s="109" t="n">
        <v>-0.698</v>
      </c>
      <c r="N235" s="109" t="n">
        <v>0</v>
      </c>
      <c r="P235" s="109" t="n">
        <v>0.43</v>
      </c>
      <c r="Q235" s="109" t="n">
        <v>-0.07</v>
      </c>
    </row>
    <row r="236" customFormat="false" ht="12" hidden="false" customHeight="false" outlineLevel="0" collapsed="false">
      <c r="C236" s="109" t="n">
        <v>5.0945</v>
      </c>
      <c r="D236" s="109" t="n">
        <v>0</v>
      </c>
      <c r="E236" s="109" t="n">
        <v>0.63</v>
      </c>
      <c r="F236" s="109" t="n">
        <v>0</v>
      </c>
      <c r="G236" s="109" t="n">
        <v>0.35</v>
      </c>
      <c r="H236" s="109" t="n">
        <v>-0.2</v>
      </c>
      <c r="I236" s="109" t="n">
        <v>-0.07</v>
      </c>
      <c r="J236" s="109" t="n">
        <v>-0.145</v>
      </c>
      <c r="K236" s="111" t="n">
        <v>-0.06</v>
      </c>
      <c r="L236" s="109" t="n">
        <v>0</v>
      </c>
      <c r="M236" s="109" t="n">
        <v>-0.698</v>
      </c>
      <c r="N236" s="109" t="n">
        <v>0</v>
      </c>
      <c r="P236" s="109" t="n">
        <v>0.43</v>
      </c>
      <c r="Q236" s="109" t="n">
        <v>-0.07</v>
      </c>
    </row>
    <row r="237" customFormat="false" ht="12" hidden="false" customHeight="false" outlineLevel="0" collapsed="false">
      <c r="C237" s="109" t="n">
        <v>4.9805</v>
      </c>
      <c r="D237" s="109" t="n">
        <v>0</v>
      </c>
      <c r="E237" s="109" t="n">
        <v>0.63</v>
      </c>
      <c r="F237" s="109" t="n">
        <v>0</v>
      </c>
      <c r="G237" s="109" t="n">
        <v>0.35</v>
      </c>
      <c r="H237" s="109" t="n">
        <v>-0.2</v>
      </c>
      <c r="I237" s="109" t="n">
        <v>-0.07</v>
      </c>
      <c r="J237" s="109" t="n">
        <v>-0.145</v>
      </c>
      <c r="K237" s="111" t="n">
        <v>-0.06</v>
      </c>
      <c r="L237" s="109" t="n">
        <v>0</v>
      </c>
      <c r="M237" s="109" t="n">
        <v>-0.698</v>
      </c>
      <c r="N237" s="109" t="n">
        <v>0</v>
      </c>
      <c r="P237" s="109" t="n">
        <v>0.43</v>
      </c>
      <c r="Q237" s="109" t="n">
        <v>-0.07</v>
      </c>
    </row>
    <row r="238" customFormat="false" ht="12" hidden="false" customHeight="false" outlineLevel="0" collapsed="false">
      <c r="C238" s="109" t="n">
        <v>4.8485</v>
      </c>
      <c r="D238" s="109" t="n">
        <v>0</v>
      </c>
      <c r="E238" s="109" t="n">
        <v>0.63</v>
      </c>
      <c r="F238" s="109" t="n">
        <v>0</v>
      </c>
      <c r="G238" s="109" t="n">
        <v>0.35</v>
      </c>
      <c r="H238" s="109" t="n">
        <v>-0.2</v>
      </c>
      <c r="I238" s="109" t="n">
        <v>-0.07</v>
      </c>
      <c r="J238" s="109" t="n">
        <v>-0.145</v>
      </c>
      <c r="K238" s="111" t="n">
        <v>-0.06</v>
      </c>
      <c r="L238" s="109" t="n">
        <v>0</v>
      </c>
      <c r="M238" s="109" t="n">
        <v>-0.698</v>
      </c>
      <c r="N238" s="109" t="n">
        <v>0</v>
      </c>
      <c r="P238" s="109" t="n">
        <v>0.43</v>
      </c>
      <c r="Q238" s="109" t="n">
        <v>-0.07</v>
      </c>
    </row>
    <row r="239" customFormat="false" ht="12" hidden="false" customHeight="false" outlineLevel="0" collapsed="false">
      <c r="C239" s="109" t="n">
        <v>4.6785</v>
      </c>
      <c r="D239" s="109" t="n">
        <v>0</v>
      </c>
      <c r="E239" s="109" t="n">
        <v>0.71</v>
      </c>
      <c r="F239" s="109" t="n">
        <v>0</v>
      </c>
      <c r="G239" s="109" t="n">
        <v>0.43</v>
      </c>
      <c r="H239" s="109" t="n">
        <v>-0.32</v>
      </c>
      <c r="I239" s="109" t="n">
        <v>-0.07</v>
      </c>
      <c r="J239" s="109" t="n">
        <v>-0.225</v>
      </c>
      <c r="K239" s="111" t="n">
        <v>-0.06</v>
      </c>
      <c r="L239" s="109" t="n">
        <v>0</v>
      </c>
      <c r="M239" s="109" t="n">
        <v>-0.798</v>
      </c>
      <c r="N239" s="109" t="n">
        <v>0</v>
      </c>
      <c r="P239" s="109" t="n">
        <v>0.51</v>
      </c>
      <c r="Q239" s="109" t="n">
        <v>-0.07</v>
      </c>
    </row>
    <row r="240" customFormat="false" ht="12" hidden="false" customHeight="false" outlineLevel="0" collapsed="false">
      <c r="C240" s="109" t="n">
        <v>4.6785</v>
      </c>
      <c r="D240" s="109" t="n">
        <v>0</v>
      </c>
      <c r="E240" s="109" t="n">
        <v>0.71</v>
      </c>
      <c r="F240" s="109" t="n">
        <v>0</v>
      </c>
      <c r="G240" s="109" t="n">
        <v>0.43</v>
      </c>
      <c r="H240" s="109" t="n">
        <v>-0.32</v>
      </c>
      <c r="I240" s="109" t="n">
        <v>-0.07</v>
      </c>
      <c r="J240" s="109" t="n">
        <v>-0.225</v>
      </c>
      <c r="K240" s="111" t="n">
        <v>-0.06</v>
      </c>
      <c r="L240" s="109" t="n">
        <v>0</v>
      </c>
      <c r="M240" s="109" t="n">
        <v>-0.798</v>
      </c>
      <c r="N240" s="109" t="n">
        <v>0</v>
      </c>
      <c r="P240" s="109" t="n">
        <v>0.51</v>
      </c>
      <c r="Q240" s="109" t="n">
        <v>-0.07</v>
      </c>
    </row>
    <row r="241" customFormat="false" ht="12" hidden="false" customHeight="false" outlineLevel="0" collapsed="false">
      <c r="C241" s="109" t="n">
        <v>4.7105</v>
      </c>
      <c r="D241" s="109" t="n">
        <v>0</v>
      </c>
      <c r="E241" s="109" t="n">
        <v>0.71</v>
      </c>
      <c r="F241" s="109" t="n">
        <v>0</v>
      </c>
      <c r="G241" s="109" t="n">
        <v>0.43</v>
      </c>
      <c r="H241" s="109" t="n">
        <v>-0.32</v>
      </c>
      <c r="I241" s="109" t="n">
        <v>-0.07</v>
      </c>
      <c r="J241" s="109" t="n">
        <v>-0.225</v>
      </c>
      <c r="K241" s="111" t="n">
        <v>-0.06</v>
      </c>
      <c r="L241" s="109" t="n">
        <v>0</v>
      </c>
      <c r="M241" s="109" t="n">
        <v>-0.798</v>
      </c>
      <c r="N241" s="109" t="n">
        <v>0</v>
      </c>
      <c r="P241" s="109" t="n">
        <v>0.51</v>
      </c>
      <c r="Q241" s="109" t="n">
        <v>-0.07</v>
      </c>
    </row>
    <row r="242" customFormat="false" ht="12" hidden="false" customHeight="false" outlineLevel="0" collapsed="false">
      <c r="C242" s="109" t="n">
        <v>4.7605</v>
      </c>
      <c r="D242" s="109" t="n">
        <v>0</v>
      </c>
      <c r="E242" s="109" t="n">
        <v>0.71</v>
      </c>
      <c r="F242" s="109" t="n">
        <v>0</v>
      </c>
      <c r="G242" s="109" t="n">
        <v>0.43</v>
      </c>
      <c r="H242" s="109" t="n">
        <v>-0.32</v>
      </c>
      <c r="I242" s="109" t="n">
        <v>-0.07</v>
      </c>
      <c r="J242" s="109" t="n">
        <v>-0.225</v>
      </c>
      <c r="K242" s="111" t="n">
        <v>-0.06</v>
      </c>
      <c r="L242" s="109" t="n">
        <v>0</v>
      </c>
      <c r="M242" s="109" t="n">
        <v>-0.798</v>
      </c>
      <c r="N242" s="109" t="n">
        <v>0</v>
      </c>
      <c r="P242" s="109" t="n">
        <v>0.51</v>
      </c>
      <c r="Q242" s="109" t="n">
        <v>-0.07</v>
      </c>
    </row>
    <row r="243" customFormat="false" ht="12" hidden="false" customHeight="false" outlineLevel="0" collapsed="false">
      <c r="C243" s="109" t="n">
        <v>4.7945</v>
      </c>
      <c r="D243" s="109" t="n">
        <v>0</v>
      </c>
      <c r="E243" s="109" t="n">
        <v>0.71</v>
      </c>
      <c r="F243" s="109" t="n">
        <v>0</v>
      </c>
      <c r="G243" s="109" t="n">
        <v>0.43</v>
      </c>
      <c r="H243" s="109" t="n">
        <v>-0.32</v>
      </c>
      <c r="I243" s="109" t="n">
        <v>-0.07</v>
      </c>
      <c r="J243" s="109" t="n">
        <v>-0.225</v>
      </c>
      <c r="K243" s="111" t="n">
        <v>-0.06</v>
      </c>
      <c r="L243" s="109" t="n">
        <v>0</v>
      </c>
      <c r="M243" s="109" t="n">
        <v>-0.798</v>
      </c>
      <c r="N243" s="109" t="n">
        <v>0</v>
      </c>
      <c r="P243" s="109" t="n">
        <v>0.51</v>
      </c>
      <c r="Q243" s="109" t="n">
        <v>-0.07</v>
      </c>
    </row>
    <row r="244" customFormat="false" ht="12" hidden="false" customHeight="false" outlineLevel="0" collapsed="false">
      <c r="C244" s="109" t="n">
        <v>4.8075</v>
      </c>
      <c r="D244" s="109" t="n">
        <v>0</v>
      </c>
      <c r="E244" s="109" t="n">
        <v>0.71</v>
      </c>
      <c r="F244" s="109" t="n">
        <v>0</v>
      </c>
      <c r="G244" s="109" t="n">
        <v>0.43</v>
      </c>
      <c r="H244" s="109" t="n">
        <v>-0.32</v>
      </c>
      <c r="I244" s="109" t="n">
        <v>-0.07</v>
      </c>
      <c r="J244" s="109" t="n">
        <v>-0.225</v>
      </c>
      <c r="K244" s="111" t="n">
        <v>-0.06</v>
      </c>
      <c r="L244" s="109" t="n">
        <v>0</v>
      </c>
      <c r="M244" s="109" t="n">
        <v>-0.798</v>
      </c>
      <c r="N244" s="109" t="n">
        <v>0</v>
      </c>
      <c r="P244" s="109" t="n">
        <v>0.51</v>
      </c>
      <c r="Q244" s="109" t="n">
        <v>-0.07</v>
      </c>
    </row>
    <row r="245" customFormat="false" ht="12" hidden="false" customHeight="false" outlineLevel="0" collapsed="false">
      <c r="C245" s="109" t="n">
        <v>4.7995</v>
      </c>
      <c r="D245" s="109" t="n">
        <v>0</v>
      </c>
      <c r="E245" s="109" t="n">
        <v>0.71</v>
      </c>
      <c r="F245" s="109" t="n">
        <v>0</v>
      </c>
      <c r="G245" s="109" t="n">
        <v>0.43</v>
      </c>
      <c r="H245" s="109" t="n">
        <v>-0.32</v>
      </c>
      <c r="I245" s="109" t="n">
        <v>-0.07</v>
      </c>
      <c r="J245" s="109" t="n">
        <v>-0.225</v>
      </c>
      <c r="K245" s="111" t="n">
        <v>-0.06</v>
      </c>
      <c r="L245" s="109" t="n">
        <v>0</v>
      </c>
      <c r="M245" s="109" t="n">
        <v>-0.798</v>
      </c>
      <c r="N245" s="109" t="n">
        <v>0</v>
      </c>
      <c r="P245" s="109" t="n">
        <v>0.51</v>
      </c>
      <c r="Q245" s="109" t="n">
        <v>-0.07</v>
      </c>
    </row>
    <row r="246" customFormat="false" ht="12" hidden="false" customHeight="false" outlineLevel="0" collapsed="false">
      <c r="C246" s="109" t="n">
        <v>4.9695</v>
      </c>
      <c r="D246" s="109" t="n">
        <v>0</v>
      </c>
      <c r="E246" s="109" t="n">
        <v>0.63</v>
      </c>
      <c r="F246" s="109" t="n">
        <v>0</v>
      </c>
      <c r="G246" s="109" t="n">
        <v>0.35</v>
      </c>
      <c r="H246" s="109" t="n">
        <v>0</v>
      </c>
      <c r="I246" s="109" t="n">
        <v>-0.07</v>
      </c>
      <c r="J246" s="109" t="n">
        <v>0</v>
      </c>
      <c r="K246" s="111" t="n">
        <v>-0.06</v>
      </c>
      <c r="L246" s="109" t="n">
        <v>0</v>
      </c>
      <c r="M246" s="109" t="n">
        <v>-0.698</v>
      </c>
      <c r="N246" s="109" t="n">
        <v>0</v>
      </c>
      <c r="P246" s="109" t="n">
        <v>0.43</v>
      </c>
      <c r="Q246" s="109" t="n">
        <v>-0.07</v>
      </c>
    </row>
    <row r="247" customFormat="false" ht="12" hidden="false" customHeight="false" outlineLevel="0" collapsed="false">
      <c r="C247" s="109" t="n">
        <v>5.1445</v>
      </c>
      <c r="D247" s="109" t="n">
        <v>0</v>
      </c>
      <c r="E247" s="109" t="n">
        <v>0.63</v>
      </c>
      <c r="F247" s="109" t="n">
        <v>0</v>
      </c>
      <c r="G247" s="109" t="n">
        <v>0.35</v>
      </c>
      <c r="H247" s="109" t="n">
        <v>0</v>
      </c>
      <c r="I247" s="109" t="n">
        <v>-0.07</v>
      </c>
      <c r="J247" s="109" t="n">
        <v>0</v>
      </c>
      <c r="K247" s="111" t="n">
        <v>-0.06</v>
      </c>
      <c r="L247" s="109" t="n">
        <v>0</v>
      </c>
      <c r="M247" s="109" t="n">
        <v>-0.698</v>
      </c>
      <c r="N247" s="109" t="n">
        <v>0</v>
      </c>
      <c r="P247" s="109" t="n">
        <v>0.43</v>
      </c>
      <c r="Q247" s="109" t="n">
        <v>-0.07</v>
      </c>
    </row>
    <row r="248" customFormat="false" ht="12" hidden="false" customHeight="false" outlineLevel="0" collapsed="false">
      <c r="C248" s="109" t="n">
        <v>5.1995</v>
      </c>
      <c r="D248" s="109" t="n">
        <v>0</v>
      </c>
      <c r="E248" s="109" t="n">
        <v>0.63</v>
      </c>
      <c r="F248" s="109" t="n">
        <v>0</v>
      </c>
      <c r="G248" s="109" t="n">
        <v>0.35</v>
      </c>
      <c r="H248" s="109" t="n">
        <v>0</v>
      </c>
      <c r="I248" s="109" t="n">
        <v>-0.07</v>
      </c>
      <c r="J248" s="109" t="n">
        <v>0</v>
      </c>
      <c r="K248" s="111" t="n">
        <v>-0.06</v>
      </c>
      <c r="L248" s="109" t="n">
        <v>-0.738</v>
      </c>
      <c r="N248" s="109" t="n">
        <v>0</v>
      </c>
      <c r="P248" s="109" t="n">
        <v>0.43</v>
      </c>
      <c r="Q248" s="109" t="n">
        <v>-0.07</v>
      </c>
    </row>
    <row r="249" customFormat="false" ht="12" hidden="false" customHeight="false" outlineLevel="0" collapsed="false">
      <c r="C249" s="109" t="n">
        <v>5.0855</v>
      </c>
      <c r="D249" s="109" t="n">
        <v>0</v>
      </c>
      <c r="E249" s="109" t="n">
        <v>0.63</v>
      </c>
      <c r="F249" s="109" t="n">
        <v>0</v>
      </c>
      <c r="G249" s="109" t="n">
        <v>0.35</v>
      </c>
      <c r="H249" s="109" t="n">
        <v>0</v>
      </c>
      <c r="I249" s="109" t="n">
        <v>-0.07</v>
      </c>
      <c r="J249" s="109" t="n">
        <v>0</v>
      </c>
      <c r="K249" s="111" t="n">
        <v>-0.06</v>
      </c>
      <c r="L249" s="109" t="n">
        <v>-0.738</v>
      </c>
      <c r="N249" s="109" t="n">
        <v>0</v>
      </c>
      <c r="P249" s="109" t="n">
        <v>0.43</v>
      </c>
      <c r="Q249" s="109" t="n">
        <v>-0.07</v>
      </c>
    </row>
    <row r="250" customFormat="false" ht="12" hidden="false" customHeight="false" outlineLevel="0" collapsed="false">
      <c r="C250" s="109" t="n">
        <v>4.9535</v>
      </c>
      <c r="D250" s="109" t="n">
        <v>0</v>
      </c>
      <c r="E250" s="109" t="n">
        <v>0.63</v>
      </c>
      <c r="F250" s="109" t="n">
        <v>0</v>
      </c>
      <c r="G250" s="109" t="n">
        <v>0.35</v>
      </c>
      <c r="H250" s="109" t="n">
        <v>0</v>
      </c>
      <c r="I250" s="109" t="n">
        <v>-0.07</v>
      </c>
      <c r="J250" s="109" t="n">
        <v>0</v>
      </c>
      <c r="K250" s="111" t="n">
        <v>-0.06</v>
      </c>
      <c r="N250" s="109" t="n">
        <v>0</v>
      </c>
      <c r="P250" s="109" t="n">
        <v>0.43</v>
      </c>
      <c r="Q250" s="109" t="n">
        <v>-0.07</v>
      </c>
    </row>
    <row r="251" customFormat="false" ht="12" hidden="false" customHeight="false" outlineLevel="0" collapsed="false">
      <c r="C251" s="109" t="n">
        <v>4.7835</v>
      </c>
      <c r="D251" s="109" t="n">
        <v>0</v>
      </c>
      <c r="E251" s="109" t="n">
        <v>0.71</v>
      </c>
      <c r="F251" s="109" t="n">
        <v>0</v>
      </c>
      <c r="G251" s="109" t="n">
        <v>0.43</v>
      </c>
      <c r="H251" s="109" t="n">
        <v>0</v>
      </c>
      <c r="I251" s="109" t="n">
        <v>-0.07</v>
      </c>
      <c r="J251" s="109" t="n">
        <v>0</v>
      </c>
      <c r="K251" s="111" t="n">
        <v>-0.06</v>
      </c>
      <c r="N251" s="109" t="n">
        <v>0</v>
      </c>
      <c r="P251" s="109" t="n">
        <v>0.51</v>
      </c>
      <c r="Q251" s="109" t="n">
        <v>-0.07</v>
      </c>
    </row>
    <row r="252" customFormat="false" ht="12" hidden="false" customHeight="false" outlineLevel="0" collapsed="false">
      <c r="C252" s="109" t="n">
        <v>4.7835</v>
      </c>
      <c r="D252" s="109" t="n">
        <v>0</v>
      </c>
      <c r="E252" s="109" t="n">
        <v>0.71</v>
      </c>
      <c r="F252" s="109" t="n">
        <v>0</v>
      </c>
      <c r="G252" s="109" t="n">
        <v>0.43</v>
      </c>
      <c r="H252" s="109" t="n">
        <v>0</v>
      </c>
      <c r="I252" s="109" t="n">
        <v>-0.07</v>
      </c>
      <c r="J252" s="109" t="n">
        <v>0</v>
      </c>
      <c r="K252" s="111" t="n">
        <v>-0.06</v>
      </c>
      <c r="N252" s="109" t="n">
        <v>0</v>
      </c>
      <c r="P252" s="109" t="n">
        <v>0.51</v>
      </c>
      <c r="Q252" s="109" t="n">
        <v>-0.07</v>
      </c>
    </row>
    <row r="253" customFormat="false" ht="12" hidden="false" customHeight="false" outlineLevel="0" collapsed="false">
      <c r="C253" s="109" t="n">
        <v>4.8155</v>
      </c>
      <c r="D253" s="109" t="n">
        <v>0</v>
      </c>
      <c r="E253" s="109" t="n">
        <v>0.71</v>
      </c>
      <c r="F253" s="109" t="n">
        <v>0</v>
      </c>
      <c r="G253" s="109" t="n">
        <v>0.43</v>
      </c>
      <c r="H253" s="109" t="n">
        <v>0</v>
      </c>
      <c r="I253" s="109" t="n">
        <v>-0.07</v>
      </c>
      <c r="J253" s="109" t="n">
        <v>0</v>
      </c>
      <c r="K253" s="111" t="n">
        <v>-0.06</v>
      </c>
      <c r="N253" s="109" t="n">
        <v>0</v>
      </c>
      <c r="P253" s="109" t="n">
        <v>0.51</v>
      </c>
      <c r="Q253" s="109" t="n">
        <v>-0.07</v>
      </c>
    </row>
    <row r="254" customFormat="false" ht="12" hidden="false" customHeight="false" outlineLevel="0" collapsed="false">
      <c r="C254" s="109" t="n">
        <v>4.8655</v>
      </c>
      <c r="D254" s="109" t="n">
        <v>0</v>
      </c>
      <c r="E254" s="109" t="n">
        <v>0.71</v>
      </c>
      <c r="F254" s="109" t="n">
        <v>0</v>
      </c>
      <c r="G254" s="109" t="n">
        <v>0.43</v>
      </c>
      <c r="H254" s="109" t="n">
        <v>0</v>
      </c>
      <c r="I254" s="109" t="n">
        <v>-0.07</v>
      </c>
      <c r="J254" s="109" t="n">
        <v>0</v>
      </c>
      <c r="K254" s="111" t="n">
        <v>-0.06</v>
      </c>
      <c r="N254" s="109" t="n">
        <v>0</v>
      </c>
      <c r="P254" s="109" t="n">
        <v>0.51</v>
      </c>
      <c r="Q254" s="109" t="n">
        <v>-0.07</v>
      </c>
    </row>
    <row r="255" customFormat="false" ht="12" hidden="false" customHeight="false" outlineLevel="0" collapsed="false">
      <c r="C255" s="109" t="n">
        <v>4.8995</v>
      </c>
      <c r="D255" s="109" t="n">
        <v>0</v>
      </c>
      <c r="E255" s="109" t="n">
        <v>0.71</v>
      </c>
      <c r="F255" s="109" t="n">
        <v>0</v>
      </c>
      <c r="G255" s="109" t="n">
        <v>0.43</v>
      </c>
      <c r="H255" s="109" t="n">
        <v>0</v>
      </c>
      <c r="I255" s="109" t="n">
        <v>-0.07</v>
      </c>
      <c r="J255" s="109" t="n">
        <v>0</v>
      </c>
      <c r="K255" s="111" t="n">
        <v>-0.06</v>
      </c>
      <c r="N255" s="109" t="n">
        <v>0</v>
      </c>
      <c r="P255" s="109" t="n">
        <v>0.51</v>
      </c>
      <c r="Q255" s="109" t="n">
        <v>-0.07</v>
      </c>
    </row>
    <row r="256" customFormat="false" ht="12" hidden="false" customHeight="false" outlineLevel="0" collapsed="false">
      <c r="C256" s="109" t="n">
        <v>4.9125</v>
      </c>
      <c r="D256" s="109" t="n">
        <v>0</v>
      </c>
      <c r="E256" s="109" t="n">
        <v>0.71</v>
      </c>
      <c r="F256" s="109" t="n">
        <v>0</v>
      </c>
      <c r="G256" s="109" t="n">
        <v>0.43</v>
      </c>
      <c r="H256" s="109" t="n">
        <v>0</v>
      </c>
      <c r="I256" s="109" t="n">
        <v>-0.07</v>
      </c>
      <c r="J256" s="109" t="n">
        <v>0</v>
      </c>
      <c r="K256" s="111" t="n">
        <v>-0.06</v>
      </c>
      <c r="N256" s="109" t="n">
        <v>0</v>
      </c>
      <c r="P256" s="109" t="n">
        <v>0.51</v>
      </c>
      <c r="Q256" s="109" t="n">
        <v>-0.07</v>
      </c>
    </row>
    <row r="257" customFormat="false" ht="12" hidden="false" customHeight="false" outlineLevel="0" collapsed="false">
      <c r="C257" s="109" t="n">
        <v>4.9045</v>
      </c>
      <c r="D257" s="109" t="n">
        <v>0</v>
      </c>
      <c r="E257" s="109" t="n">
        <v>0.71</v>
      </c>
      <c r="F257" s="109" t="n">
        <v>0</v>
      </c>
      <c r="G257" s="109" t="n">
        <v>0.43</v>
      </c>
      <c r="H257" s="109" t="n">
        <v>0</v>
      </c>
      <c r="I257" s="109" t="n">
        <v>-0.07</v>
      </c>
      <c r="J257" s="109" t="n">
        <v>0</v>
      </c>
      <c r="K257" s="111" t="n">
        <v>-0.06</v>
      </c>
      <c r="N257" s="109" t="n">
        <v>0</v>
      </c>
      <c r="P257" s="109" t="n">
        <v>0.51</v>
      </c>
      <c r="Q257" s="109" t="n">
        <v>-0.07</v>
      </c>
    </row>
    <row r="258" customFormat="false" ht="12" hidden="false" customHeight="false" outlineLevel="0" collapsed="false">
      <c r="C258" s="109" t="n">
        <v>5.0745</v>
      </c>
      <c r="D258" s="109" t="n">
        <v>0</v>
      </c>
      <c r="E258" s="109" t="n">
        <v>0</v>
      </c>
      <c r="F258" s="109" t="n">
        <v>0</v>
      </c>
      <c r="G258" s="109" t="n">
        <v>0</v>
      </c>
      <c r="H258" s="109" t="n">
        <v>0</v>
      </c>
      <c r="I258" s="109" t="n">
        <v>-0.07</v>
      </c>
      <c r="J258" s="109" t="n">
        <v>0</v>
      </c>
      <c r="K258" s="111" t="n">
        <v>-0.06</v>
      </c>
      <c r="N258" s="109" t="n">
        <v>0</v>
      </c>
      <c r="P258" s="109" t="n">
        <v>0</v>
      </c>
      <c r="Q258" s="109" t="n">
        <v>-0.07</v>
      </c>
    </row>
    <row r="259" customFormat="false" ht="12" hidden="false" customHeight="false" outlineLevel="0" collapsed="false">
      <c r="C259" s="109" t="n">
        <v>5.2495</v>
      </c>
      <c r="D259" s="109" t="n">
        <v>0</v>
      </c>
      <c r="E259" s="109" t="n">
        <v>0</v>
      </c>
      <c r="F259" s="109" t="n">
        <v>0</v>
      </c>
      <c r="G259" s="109" t="n">
        <v>0</v>
      </c>
      <c r="H259" s="109" t="n">
        <v>0</v>
      </c>
      <c r="I259" s="109" t="n">
        <v>-0.07</v>
      </c>
      <c r="J259" s="109" t="n">
        <v>0</v>
      </c>
      <c r="K259" s="111" t="n">
        <v>-0.06</v>
      </c>
      <c r="N259" s="109" t="n">
        <v>0</v>
      </c>
      <c r="P259" s="109" t="n">
        <v>0</v>
      </c>
      <c r="Q259" s="109" t="n">
        <v>-0.07</v>
      </c>
    </row>
    <row r="260" customFormat="false" ht="12" hidden="false" customHeight="false" outlineLevel="0" collapsed="false">
      <c r="C260" s="109" t="n">
        <v>5.3045</v>
      </c>
      <c r="D260" s="109" t="n">
        <v>0</v>
      </c>
      <c r="E260" s="109" t="n">
        <v>0</v>
      </c>
      <c r="F260" s="109" t="n">
        <v>0</v>
      </c>
      <c r="G260" s="109" t="n">
        <v>0</v>
      </c>
      <c r="H260" s="109" t="n">
        <v>0</v>
      </c>
      <c r="I260" s="109" t="n">
        <v>-0.07</v>
      </c>
      <c r="J260" s="109" t="n">
        <v>0</v>
      </c>
      <c r="K260" s="111" t="n">
        <v>-0.06</v>
      </c>
      <c r="N260" s="109" t="n">
        <v>0</v>
      </c>
      <c r="P260" s="109" t="n">
        <v>0</v>
      </c>
      <c r="Q260" s="109" t="n">
        <v>-0.07</v>
      </c>
    </row>
    <row r="261" customFormat="false" ht="12" hidden="false" customHeight="false" outlineLevel="0" collapsed="false">
      <c r="C261" s="109" t="n">
        <v>5.1905</v>
      </c>
      <c r="D261" s="109" t="n">
        <v>0</v>
      </c>
      <c r="E261" s="109" t="n">
        <v>0</v>
      </c>
      <c r="F261" s="109" t="n">
        <v>0</v>
      </c>
      <c r="G261" s="109" t="n">
        <v>0</v>
      </c>
      <c r="H261" s="109" t="n">
        <v>0</v>
      </c>
      <c r="I261" s="109" t="n">
        <v>-0.07</v>
      </c>
      <c r="J261" s="109" t="n">
        <v>0</v>
      </c>
      <c r="K261" s="111" t="n">
        <v>-0.06</v>
      </c>
      <c r="N261" s="109" t="n">
        <v>0</v>
      </c>
      <c r="P261" s="109" t="n">
        <v>0</v>
      </c>
      <c r="Q261" s="109" t="n">
        <v>-0.07</v>
      </c>
    </row>
    <row r="262" customFormat="false" ht="12" hidden="false" customHeight="false" outlineLevel="0" collapsed="false">
      <c r="C262" s="109" t="n">
        <v>5.0585</v>
      </c>
      <c r="D262" s="109" t="n">
        <v>0</v>
      </c>
      <c r="E262" s="109" t="n">
        <v>0</v>
      </c>
      <c r="F262" s="109" t="n">
        <v>0</v>
      </c>
      <c r="G262" s="109" t="n">
        <v>0</v>
      </c>
      <c r="H262" s="109" t="n">
        <v>0</v>
      </c>
      <c r="I262" s="109" t="n">
        <v>-0.07</v>
      </c>
      <c r="J262" s="109" t="n">
        <v>0</v>
      </c>
      <c r="K262" s="111" t="n">
        <v>-0.06</v>
      </c>
      <c r="N262" s="109" t="n">
        <v>0</v>
      </c>
      <c r="P262" s="109" t="n">
        <v>0</v>
      </c>
      <c r="Q262" s="109" t="n">
        <v>-0.07</v>
      </c>
    </row>
    <row r="263" customFormat="false" ht="12" hidden="false" customHeight="false" outlineLevel="0" collapsed="false">
      <c r="C263" s="109" t="n">
        <v>4.8885</v>
      </c>
      <c r="D263" s="109" t="n">
        <v>0</v>
      </c>
      <c r="E263" s="109" t="n">
        <v>0</v>
      </c>
      <c r="F263" s="109" t="n">
        <v>0</v>
      </c>
      <c r="G263" s="109" t="n">
        <v>0</v>
      </c>
      <c r="H263" s="109" t="n">
        <v>0</v>
      </c>
      <c r="I263" s="109" t="n">
        <v>-0.07</v>
      </c>
      <c r="J263" s="109" t="n">
        <v>0</v>
      </c>
      <c r="K263" s="111" t="n">
        <v>-0.06</v>
      </c>
      <c r="N263" s="109" t="n">
        <v>0</v>
      </c>
      <c r="P263" s="109" t="n">
        <v>0</v>
      </c>
      <c r="Q263" s="109" t="n">
        <v>-0.07</v>
      </c>
    </row>
    <row r="264" customFormat="false" ht="12" hidden="false" customHeight="false" outlineLevel="0" collapsed="false">
      <c r="C264" s="109" t="n">
        <v>4.8885</v>
      </c>
      <c r="D264" s="109" t="n">
        <v>0</v>
      </c>
      <c r="E264" s="109" t="n">
        <v>0</v>
      </c>
      <c r="F264" s="109" t="n">
        <v>0</v>
      </c>
      <c r="G264" s="109" t="n">
        <v>0</v>
      </c>
      <c r="H264" s="109" t="n">
        <v>0</v>
      </c>
      <c r="I264" s="109" t="n">
        <v>-0.07</v>
      </c>
      <c r="J264" s="109" t="n">
        <v>0</v>
      </c>
      <c r="K264" s="111" t="n">
        <v>-0.06</v>
      </c>
      <c r="N264" s="109" t="n">
        <v>0</v>
      </c>
      <c r="P264" s="109" t="n">
        <v>0</v>
      </c>
      <c r="Q264" s="109" t="n">
        <v>-0.07</v>
      </c>
    </row>
    <row r="265" customFormat="false" ht="12" hidden="false" customHeight="false" outlineLevel="0" collapsed="false">
      <c r="C265" s="109" t="n">
        <v>4.9205</v>
      </c>
      <c r="D265" s="109" t="n">
        <v>0</v>
      </c>
      <c r="E265" s="109" t="n">
        <v>0</v>
      </c>
      <c r="F265" s="109" t="n">
        <v>0</v>
      </c>
      <c r="G265" s="109" t="n">
        <v>0</v>
      </c>
      <c r="H265" s="109" t="n">
        <v>0</v>
      </c>
      <c r="I265" s="109" t="n">
        <v>-0.07</v>
      </c>
      <c r="J265" s="109" t="n">
        <v>0</v>
      </c>
      <c r="K265" s="111" t="n">
        <v>-0.06</v>
      </c>
      <c r="N265" s="109" t="n">
        <v>0</v>
      </c>
      <c r="P265" s="109" t="n">
        <v>0</v>
      </c>
      <c r="Q265" s="109" t="n">
        <v>-0.07</v>
      </c>
    </row>
    <row r="266" customFormat="false" ht="12" hidden="false" customHeight="false" outlineLevel="0" collapsed="false">
      <c r="C266" s="109" t="n">
        <v>4.9705</v>
      </c>
      <c r="D266" s="109" t="n">
        <v>0</v>
      </c>
      <c r="E266" s="109" t="n">
        <v>0</v>
      </c>
      <c r="F266" s="109" t="n">
        <v>0</v>
      </c>
      <c r="G266" s="109" t="n">
        <v>0</v>
      </c>
      <c r="H266" s="109" t="n">
        <v>0</v>
      </c>
      <c r="I266" s="109" t="n">
        <v>-0.07</v>
      </c>
      <c r="J266" s="109" t="n">
        <v>0</v>
      </c>
      <c r="K266" s="111" t="n">
        <v>-0.06</v>
      </c>
      <c r="N266" s="109" t="n">
        <v>0</v>
      </c>
      <c r="P266" s="109" t="n">
        <v>0</v>
      </c>
      <c r="Q266" s="109" t="n">
        <v>-0.07</v>
      </c>
    </row>
    <row r="267" customFormat="false" ht="12" hidden="false" customHeight="false" outlineLevel="0" collapsed="false">
      <c r="C267" s="109" t="n">
        <v>5.0045</v>
      </c>
      <c r="D267" s="109" t="n">
        <v>0</v>
      </c>
      <c r="E267" s="109" t="n">
        <v>0</v>
      </c>
      <c r="F267" s="109" t="n">
        <v>0</v>
      </c>
      <c r="G267" s="109" t="n">
        <v>0</v>
      </c>
      <c r="H267" s="109" t="n">
        <v>0</v>
      </c>
      <c r="I267" s="109" t="n">
        <v>-0.07</v>
      </c>
      <c r="J267" s="109" t="n">
        <v>0</v>
      </c>
      <c r="K267" s="111" t="n">
        <v>-0.06</v>
      </c>
      <c r="N267" s="109" t="n">
        <v>0</v>
      </c>
      <c r="P267" s="109" t="n">
        <v>0</v>
      </c>
      <c r="Q267" s="109" t="n">
        <v>-0.07</v>
      </c>
    </row>
    <row r="268" customFormat="false" ht="12" hidden="false" customHeight="false" outlineLevel="0" collapsed="false">
      <c r="C268" s="109" t="n">
        <v>5.0175</v>
      </c>
      <c r="D268" s="109" t="n">
        <v>0</v>
      </c>
      <c r="E268" s="109" t="n">
        <v>0</v>
      </c>
      <c r="F268" s="109" t="n">
        <v>0</v>
      </c>
      <c r="G268" s="109" t="n">
        <v>0</v>
      </c>
      <c r="H268" s="109" t="n">
        <v>0</v>
      </c>
      <c r="I268" s="109" t="n">
        <v>-0.07</v>
      </c>
      <c r="J268" s="109" t="n">
        <v>0</v>
      </c>
      <c r="K268" s="111" t="n">
        <v>-0.06</v>
      </c>
      <c r="N268" s="109" t="n">
        <v>0</v>
      </c>
      <c r="P268" s="109" t="n">
        <v>0</v>
      </c>
      <c r="Q268" s="109" t="n">
        <v>-0.07</v>
      </c>
    </row>
    <row r="269" customFormat="false" ht="12" hidden="false" customHeight="false" outlineLevel="0" collapsed="false">
      <c r="C269" s="109" t="n">
        <v>5.0095</v>
      </c>
      <c r="D269" s="109" t="n">
        <v>0</v>
      </c>
      <c r="E269" s="109" t="n">
        <v>0</v>
      </c>
      <c r="F269" s="109" t="n">
        <v>0</v>
      </c>
      <c r="G269" s="109" t="n">
        <v>0</v>
      </c>
      <c r="H269" s="109" t="n">
        <v>0</v>
      </c>
      <c r="I269" s="109" t="n">
        <v>-0.07</v>
      </c>
      <c r="J269" s="109" t="n">
        <v>0</v>
      </c>
      <c r="K269" s="111" t="n">
        <v>-0.06</v>
      </c>
      <c r="N269" s="109" t="n">
        <v>0</v>
      </c>
      <c r="P269" s="109" t="n">
        <v>0</v>
      </c>
      <c r="Q269" s="109" t="n">
        <v>-0.07</v>
      </c>
    </row>
    <row r="270" customFormat="false" ht="12" hidden="false" customHeight="false" outlineLevel="0" collapsed="false">
      <c r="C270" s="109" t="n">
        <v>5.1795</v>
      </c>
      <c r="D270" s="109" t="n">
        <v>0</v>
      </c>
      <c r="E270" s="109" t="n">
        <v>0</v>
      </c>
      <c r="F270" s="109" t="n">
        <v>0</v>
      </c>
      <c r="G270" s="109" t="n">
        <v>0</v>
      </c>
      <c r="H270" s="109" t="n">
        <v>0</v>
      </c>
      <c r="I270" s="109" t="n">
        <v>-0.07</v>
      </c>
      <c r="J270" s="109" t="n">
        <v>0</v>
      </c>
      <c r="K270" s="111" t="n">
        <v>-0.06</v>
      </c>
      <c r="N270" s="109" t="n">
        <v>0</v>
      </c>
      <c r="P270" s="109" t="n">
        <v>0</v>
      </c>
      <c r="Q270" s="109" t="n">
        <v>-0.07</v>
      </c>
    </row>
    <row r="271" customFormat="false" ht="12" hidden="false" customHeight="false" outlineLevel="0" collapsed="false">
      <c r="C271" s="109" t="n">
        <v>5.3545</v>
      </c>
      <c r="D271" s="109" t="n">
        <v>0</v>
      </c>
      <c r="E271" s="109" t="n">
        <v>0</v>
      </c>
      <c r="F271" s="109" t="n">
        <v>0</v>
      </c>
      <c r="G271" s="109" t="n">
        <v>0</v>
      </c>
      <c r="H271" s="109" t="n">
        <v>0</v>
      </c>
      <c r="I271" s="109" t="n">
        <v>-0.07</v>
      </c>
      <c r="J271" s="109" t="n">
        <v>0</v>
      </c>
      <c r="K271" s="111" t="n">
        <v>-0.06</v>
      </c>
      <c r="N271" s="109" t="n">
        <v>0</v>
      </c>
      <c r="P271" s="109" t="n">
        <v>0</v>
      </c>
      <c r="Q271" s="109" t="n">
        <v>-0.07</v>
      </c>
    </row>
    <row r="272" customFormat="false" ht="12" hidden="false" customHeight="false" outlineLevel="0" collapsed="false">
      <c r="C272" s="109" t="n">
        <v>5.4095</v>
      </c>
      <c r="D272" s="109" t="n">
        <v>0</v>
      </c>
      <c r="E272" s="109" t="n">
        <v>0</v>
      </c>
      <c r="F272" s="109" t="n">
        <v>0</v>
      </c>
      <c r="G272" s="109" t="n">
        <v>0</v>
      </c>
      <c r="H272" s="109" t="n">
        <v>0</v>
      </c>
      <c r="I272" s="109" t="n">
        <v>-0.07</v>
      </c>
      <c r="J272" s="109" t="n">
        <v>0</v>
      </c>
      <c r="K272" s="111" t="n">
        <v>-0.06</v>
      </c>
      <c r="N272" s="109" t="n">
        <v>0</v>
      </c>
      <c r="P272" s="109" t="n">
        <v>0</v>
      </c>
      <c r="Q272" s="109" t="n">
        <v>-0.07</v>
      </c>
    </row>
    <row r="273" customFormat="false" ht="12" hidden="false" customHeight="false" outlineLevel="0" collapsed="false">
      <c r="C273" s="109" t="n">
        <v>5.2955</v>
      </c>
      <c r="D273" s="109" t="n">
        <v>0</v>
      </c>
      <c r="E273" s="109" t="n">
        <v>0</v>
      </c>
      <c r="F273" s="109" t="n">
        <v>0</v>
      </c>
      <c r="G273" s="109" t="n">
        <v>0</v>
      </c>
      <c r="H273" s="109" t="n">
        <v>0</v>
      </c>
      <c r="I273" s="109" t="n">
        <v>-0.07</v>
      </c>
      <c r="J273" s="109" t="n">
        <v>0</v>
      </c>
      <c r="K273" s="111" t="n">
        <v>-0.06</v>
      </c>
      <c r="N273" s="109" t="n">
        <v>0</v>
      </c>
      <c r="P273" s="109" t="n">
        <v>0</v>
      </c>
      <c r="Q273" s="109" t="n">
        <v>-0.07</v>
      </c>
    </row>
    <row r="274" customFormat="false" ht="12" hidden="false" customHeight="false" outlineLevel="0" collapsed="false">
      <c r="C274" s="109" t="n">
        <v>5.1635</v>
      </c>
      <c r="D274" s="109" t="n">
        <v>0</v>
      </c>
      <c r="E274" s="109" t="n">
        <v>0</v>
      </c>
      <c r="F274" s="109" t="n">
        <v>0</v>
      </c>
      <c r="G274" s="109" t="n">
        <v>0</v>
      </c>
      <c r="H274" s="109" t="n">
        <v>0</v>
      </c>
      <c r="I274" s="109" t="n">
        <v>-0.07</v>
      </c>
      <c r="J274" s="109" t="n">
        <v>0</v>
      </c>
      <c r="K274" s="111" t="n">
        <v>-0.06</v>
      </c>
      <c r="N274" s="109" t="n">
        <v>0</v>
      </c>
      <c r="P274" s="109" t="n">
        <v>0</v>
      </c>
      <c r="Q274" s="109" t="n">
        <v>-0.07</v>
      </c>
    </row>
    <row r="275" customFormat="false" ht="12" hidden="false" customHeight="false" outlineLevel="0" collapsed="false">
      <c r="C275" s="109" t="n">
        <v>4.9935</v>
      </c>
      <c r="D275" s="109" t="n">
        <v>0</v>
      </c>
      <c r="E275" s="109" t="n">
        <v>0</v>
      </c>
      <c r="F275" s="109" t="n">
        <v>0</v>
      </c>
      <c r="G275" s="109" t="n">
        <v>0</v>
      </c>
      <c r="H275" s="109" t="n">
        <v>0</v>
      </c>
      <c r="I275" s="109" t="n">
        <v>-0.07</v>
      </c>
      <c r="J275" s="109" t="n">
        <v>0</v>
      </c>
      <c r="K275" s="111" t="n">
        <v>-0.06</v>
      </c>
      <c r="N275" s="109" t="n">
        <v>0</v>
      </c>
      <c r="P275" s="109" t="n">
        <v>0</v>
      </c>
      <c r="Q275" s="109" t="n">
        <v>-0.07</v>
      </c>
    </row>
    <row r="276" customFormat="false" ht="12" hidden="false" customHeight="false" outlineLevel="0" collapsed="false">
      <c r="C276" s="109" t="n">
        <v>4.9935</v>
      </c>
      <c r="D276" s="109" t="n">
        <v>0</v>
      </c>
      <c r="E276" s="109" t="n">
        <v>0</v>
      </c>
      <c r="F276" s="109" t="n">
        <v>0</v>
      </c>
      <c r="G276" s="109" t="n">
        <v>0</v>
      </c>
      <c r="H276" s="109" t="n">
        <v>0</v>
      </c>
      <c r="I276" s="109" t="n">
        <v>-0.07</v>
      </c>
      <c r="J276" s="109" t="n">
        <v>0</v>
      </c>
      <c r="K276" s="111" t="n">
        <v>-0.06</v>
      </c>
      <c r="N276" s="109" t="n">
        <v>0</v>
      </c>
      <c r="P276" s="109" t="n">
        <v>0</v>
      </c>
      <c r="Q276" s="109" t="n">
        <v>-0.07</v>
      </c>
    </row>
    <row r="277" customFormat="false" ht="12" hidden="false" customHeight="false" outlineLevel="0" collapsed="false">
      <c r="C277" s="109" t="n">
        <v>5.0255</v>
      </c>
      <c r="D277" s="109" t="n">
        <v>0</v>
      </c>
      <c r="E277" s="109" t="n">
        <v>0</v>
      </c>
      <c r="F277" s="109" t="n">
        <v>0</v>
      </c>
      <c r="G277" s="109" t="n">
        <v>0</v>
      </c>
      <c r="H277" s="109" t="n">
        <v>0</v>
      </c>
      <c r="I277" s="109" t="n">
        <v>-0.07</v>
      </c>
      <c r="J277" s="109" t="n">
        <v>0</v>
      </c>
      <c r="K277" s="111" t="n">
        <v>-0.06</v>
      </c>
      <c r="N277" s="109" t="n">
        <v>0</v>
      </c>
      <c r="P277" s="109" t="n">
        <v>0</v>
      </c>
      <c r="Q277" s="109" t="n">
        <v>-0.07</v>
      </c>
    </row>
    <row r="278" customFormat="false" ht="12" hidden="false" customHeight="false" outlineLevel="0" collapsed="false">
      <c r="C278" s="109" t="n">
        <v>5.0755</v>
      </c>
      <c r="D278" s="109" t="n">
        <v>0</v>
      </c>
      <c r="E278" s="109" t="n">
        <v>0</v>
      </c>
      <c r="F278" s="109" t="n">
        <v>0</v>
      </c>
      <c r="G278" s="109" t="n">
        <v>0</v>
      </c>
      <c r="H278" s="109" t="n">
        <v>0</v>
      </c>
      <c r="I278" s="109" t="n">
        <v>-0.07</v>
      </c>
      <c r="J278" s="109" t="n">
        <v>0</v>
      </c>
      <c r="K278" s="111" t="n">
        <v>-0.06</v>
      </c>
      <c r="N278" s="109" t="n">
        <v>0</v>
      </c>
      <c r="P278" s="109" t="n">
        <v>0</v>
      </c>
      <c r="Q278" s="109" t="n">
        <v>-0.07</v>
      </c>
    </row>
    <row r="279" customFormat="false" ht="12" hidden="false" customHeight="false" outlineLevel="0" collapsed="false">
      <c r="C279" s="109" t="n">
        <v>5.1095</v>
      </c>
      <c r="D279" s="109" t="n">
        <v>0</v>
      </c>
      <c r="E279" s="109" t="n">
        <v>0</v>
      </c>
      <c r="F279" s="109" t="n">
        <v>0</v>
      </c>
      <c r="G279" s="109" t="n">
        <v>0</v>
      </c>
      <c r="H279" s="109" t="n">
        <v>0</v>
      </c>
      <c r="I279" s="109" t="n">
        <v>-0.07</v>
      </c>
      <c r="J279" s="109" t="n">
        <v>0</v>
      </c>
      <c r="K279" s="111" t="n">
        <v>-0.06</v>
      </c>
      <c r="N279" s="109" t="n">
        <v>0</v>
      </c>
      <c r="P279" s="109" t="n">
        <v>0</v>
      </c>
      <c r="Q279" s="109" t="n">
        <v>-0.07</v>
      </c>
    </row>
    <row r="280" customFormat="false" ht="12" hidden="false" customHeight="false" outlineLevel="0" collapsed="false">
      <c r="C280" s="109" t="n">
        <v>5.1225</v>
      </c>
      <c r="D280" s="109" t="n">
        <v>0</v>
      </c>
      <c r="E280" s="109" t="n">
        <v>0</v>
      </c>
      <c r="F280" s="109" t="n">
        <v>0</v>
      </c>
      <c r="G280" s="109" t="n">
        <v>0</v>
      </c>
      <c r="H280" s="109" t="n">
        <v>0</v>
      </c>
      <c r="I280" s="109" t="n">
        <v>-0.07</v>
      </c>
      <c r="J280" s="109" t="n">
        <v>0</v>
      </c>
      <c r="K280" s="111" t="n">
        <v>-0.06</v>
      </c>
      <c r="N280" s="109" t="n">
        <v>0</v>
      </c>
      <c r="P280" s="109" t="n">
        <v>0</v>
      </c>
      <c r="Q280" s="109" t="n">
        <v>-0.07</v>
      </c>
    </row>
    <row r="281" customFormat="false" ht="12" hidden="false" customHeight="false" outlineLevel="0" collapsed="false">
      <c r="C281" s="109" t="n">
        <v>5.1145</v>
      </c>
      <c r="D281" s="109" t="n">
        <v>0</v>
      </c>
      <c r="E281" s="109" t="n">
        <v>0</v>
      </c>
      <c r="F281" s="109" t="n">
        <v>0</v>
      </c>
      <c r="G281" s="109" t="n">
        <v>0</v>
      </c>
      <c r="H281" s="109" t="n">
        <v>0</v>
      </c>
      <c r="I281" s="109" t="n">
        <v>-0.07</v>
      </c>
      <c r="J281" s="109" t="n">
        <v>0</v>
      </c>
      <c r="K281" s="111" t="n">
        <v>-0.06</v>
      </c>
      <c r="N281" s="109" t="n">
        <v>0</v>
      </c>
      <c r="P281" s="109" t="n">
        <v>0</v>
      </c>
      <c r="Q281" s="109" t="n">
        <v>-0.07</v>
      </c>
    </row>
    <row r="282" customFormat="false" ht="12" hidden="false" customHeight="false" outlineLevel="0" collapsed="false">
      <c r="C282" s="109" t="n">
        <v>5.2845</v>
      </c>
      <c r="D282" s="109" t="n">
        <v>0</v>
      </c>
      <c r="E282" s="109" t="n">
        <v>0</v>
      </c>
      <c r="F282" s="109" t="n">
        <v>0</v>
      </c>
      <c r="G282" s="109" t="n">
        <v>0</v>
      </c>
      <c r="H282" s="109" t="n">
        <v>0</v>
      </c>
      <c r="I282" s="109" t="n">
        <v>-0.07</v>
      </c>
      <c r="J282" s="109" t="n">
        <v>0</v>
      </c>
      <c r="K282" s="111" t="n">
        <v>-0.06</v>
      </c>
      <c r="N282" s="109" t="n">
        <v>0</v>
      </c>
      <c r="P282" s="109" t="n">
        <v>0</v>
      </c>
      <c r="Q282" s="109" t="n">
        <v>-0.07</v>
      </c>
    </row>
    <row r="283" customFormat="false" ht="12" hidden="false" customHeight="false" outlineLevel="0" collapsed="false">
      <c r="C283" s="109" t="n">
        <v>5.4595</v>
      </c>
      <c r="D283" s="109" t="n">
        <v>0</v>
      </c>
      <c r="E283" s="109" t="n">
        <v>0</v>
      </c>
      <c r="F283" s="109" t="n">
        <v>0</v>
      </c>
      <c r="G283" s="109" t="n">
        <v>0</v>
      </c>
      <c r="H283" s="109" t="n">
        <v>0</v>
      </c>
      <c r="I283" s="109" t="n">
        <v>-0.07</v>
      </c>
      <c r="J283" s="109" t="n">
        <v>0</v>
      </c>
      <c r="K283" s="111" t="n">
        <v>-0.06</v>
      </c>
      <c r="N283" s="109" t="n">
        <v>0</v>
      </c>
      <c r="P283" s="109" t="n">
        <v>0</v>
      </c>
      <c r="Q283" s="109" t="n">
        <v>-0.07</v>
      </c>
    </row>
    <row r="284" customFormat="false" ht="12" hidden="false" customHeight="false" outlineLevel="0" collapsed="false">
      <c r="C284" s="109" t="n">
        <v>5.5145</v>
      </c>
      <c r="D284" s="109" t="n">
        <v>0</v>
      </c>
      <c r="E284" s="109" t="n">
        <v>0</v>
      </c>
      <c r="F284" s="109" t="n">
        <v>0</v>
      </c>
      <c r="G284" s="109" t="n">
        <v>0</v>
      </c>
      <c r="H284" s="109" t="n">
        <v>0</v>
      </c>
      <c r="I284" s="109" t="n">
        <v>-0.07</v>
      </c>
      <c r="J284" s="109" t="n">
        <v>0</v>
      </c>
      <c r="K284" s="111" t="n">
        <v>-0.06</v>
      </c>
      <c r="N284" s="109" t="n">
        <v>0</v>
      </c>
      <c r="P284" s="109" t="n">
        <v>0</v>
      </c>
      <c r="Q284" s="109" t="n">
        <v>-0.07</v>
      </c>
    </row>
    <row r="285" customFormat="false" ht="12" hidden="false" customHeight="false" outlineLevel="0" collapsed="false">
      <c r="C285" s="109" t="n">
        <v>5.4005</v>
      </c>
      <c r="D285" s="109" t="n">
        <v>0</v>
      </c>
      <c r="E285" s="109" t="n">
        <v>0</v>
      </c>
      <c r="F285" s="109" t="n">
        <v>0</v>
      </c>
      <c r="G285" s="109" t="n">
        <v>0</v>
      </c>
      <c r="H285" s="109" t="n">
        <v>0</v>
      </c>
      <c r="I285" s="109" t="n">
        <v>-0.07</v>
      </c>
      <c r="J285" s="109" t="n">
        <v>0</v>
      </c>
      <c r="K285" s="111" t="n">
        <v>-0.06</v>
      </c>
      <c r="N285" s="109" t="n">
        <v>0</v>
      </c>
      <c r="P285" s="109" t="n">
        <v>0</v>
      </c>
      <c r="Q285" s="109" t="n">
        <v>-0.07</v>
      </c>
    </row>
    <row r="286" customFormat="false" ht="12" hidden="false" customHeight="false" outlineLevel="0" collapsed="false">
      <c r="C286" s="109" t="n">
        <v>5.2685</v>
      </c>
      <c r="D286" s="109" t="n">
        <v>0</v>
      </c>
      <c r="E286" s="109" t="n">
        <v>0</v>
      </c>
      <c r="F286" s="109" t="n">
        <v>0</v>
      </c>
      <c r="G286" s="109" t="n">
        <v>0</v>
      </c>
      <c r="H286" s="109" t="n">
        <v>0</v>
      </c>
      <c r="I286" s="109" t="n">
        <v>-0.07</v>
      </c>
      <c r="J286" s="109" t="n">
        <v>0</v>
      </c>
      <c r="K286" s="111" t="n">
        <v>-0.06</v>
      </c>
      <c r="N286" s="109" t="n">
        <v>0</v>
      </c>
      <c r="P286" s="109" t="n">
        <v>0</v>
      </c>
      <c r="Q286" s="109" t="n">
        <v>-0.07</v>
      </c>
    </row>
    <row r="287" customFormat="false" ht="12" hidden="false" customHeight="false" outlineLevel="0" collapsed="false">
      <c r="C287" s="109" t="n">
        <v>5.0985</v>
      </c>
      <c r="D287" s="109" t="n">
        <v>0</v>
      </c>
      <c r="E287" s="109" t="n">
        <v>0</v>
      </c>
      <c r="F287" s="109" t="n">
        <v>0</v>
      </c>
      <c r="G287" s="109" t="n">
        <v>0</v>
      </c>
      <c r="H287" s="109" t="n">
        <v>0</v>
      </c>
      <c r="I287" s="109" t="n">
        <v>-0.07</v>
      </c>
      <c r="J287" s="109" t="n">
        <v>0</v>
      </c>
      <c r="K287" s="111" t="n">
        <v>-0.06</v>
      </c>
      <c r="N287" s="109" t="n">
        <v>0</v>
      </c>
      <c r="P287" s="109" t="n">
        <v>0</v>
      </c>
      <c r="Q287" s="109" t="n">
        <v>-0.07</v>
      </c>
    </row>
    <row r="288" customFormat="false" ht="12" hidden="false" customHeight="false" outlineLevel="0" collapsed="false">
      <c r="C288" s="109" t="n">
        <v>5.0985</v>
      </c>
      <c r="D288" s="109" t="n">
        <v>0</v>
      </c>
      <c r="E288" s="109" t="n">
        <v>0</v>
      </c>
      <c r="F288" s="109" t="n">
        <v>0</v>
      </c>
      <c r="G288" s="109" t="n">
        <v>0</v>
      </c>
      <c r="H288" s="109" t="n">
        <v>0</v>
      </c>
      <c r="I288" s="109" t="n">
        <v>-0.07</v>
      </c>
      <c r="J288" s="109" t="n">
        <v>0</v>
      </c>
      <c r="K288" s="111" t="n">
        <v>-0.06</v>
      </c>
      <c r="N288" s="109" t="n">
        <v>0</v>
      </c>
      <c r="P288" s="109" t="n">
        <v>0</v>
      </c>
      <c r="Q288" s="109" t="n">
        <v>-0.07</v>
      </c>
    </row>
    <row r="289" customFormat="false" ht="12" hidden="false" customHeight="false" outlineLevel="0" collapsed="false">
      <c r="C289" s="109" t="n">
        <v>5.1305</v>
      </c>
      <c r="D289" s="109" t="n">
        <v>0</v>
      </c>
      <c r="E289" s="109" t="n">
        <v>0</v>
      </c>
      <c r="F289" s="109" t="n">
        <v>0</v>
      </c>
      <c r="G289" s="109" t="n">
        <v>0</v>
      </c>
      <c r="H289" s="109" t="n">
        <v>0</v>
      </c>
      <c r="I289" s="109" t="n">
        <v>-0.07</v>
      </c>
      <c r="J289" s="109" t="n">
        <v>0</v>
      </c>
      <c r="K289" s="111" t="n">
        <v>-0.06</v>
      </c>
      <c r="N289" s="109" t="n">
        <v>0</v>
      </c>
      <c r="P289" s="109" t="n">
        <v>0</v>
      </c>
      <c r="Q289" s="109" t="n">
        <v>-0.07</v>
      </c>
    </row>
    <row r="290" customFormat="false" ht="12" hidden="false" customHeight="false" outlineLevel="0" collapsed="false">
      <c r="C290" s="109" t="n">
        <v>5.1805</v>
      </c>
      <c r="D290" s="109" t="n">
        <v>0</v>
      </c>
      <c r="E290" s="109" t="n">
        <v>0</v>
      </c>
      <c r="F290" s="109" t="n">
        <v>0</v>
      </c>
      <c r="G290" s="109" t="n">
        <v>0</v>
      </c>
      <c r="H290" s="109" t="n">
        <v>0</v>
      </c>
      <c r="I290" s="109" t="n">
        <v>-0.07</v>
      </c>
      <c r="J290" s="109" t="n">
        <v>0</v>
      </c>
      <c r="K290" s="111" t="n">
        <v>-0.06</v>
      </c>
      <c r="N290" s="109" t="n">
        <v>0</v>
      </c>
      <c r="P290" s="109" t="n">
        <v>0</v>
      </c>
      <c r="Q290" s="109" t="n">
        <v>-0.07</v>
      </c>
    </row>
    <row r="291" customFormat="false" ht="12" hidden="false" customHeight="false" outlineLevel="0" collapsed="false">
      <c r="C291" s="109" t="n">
        <v>5.2145</v>
      </c>
      <c r="D291" s="109" t="n">
        <v>0</v>
      </c>
      <c r="E291" s="109" t="n">
        <v>0</v>
      </c>
      <c r="F291" s="109" t="n">
        <v>0</v>
      </c>
      <c r="G291" s="109" t="n">
        <v>0</v>
      </c>
      <c r="H291" s="109" t="n">
        <v>0</v>
      </c>
      <c r="I291" s="109" t="n">
        <v>-0.07</v>
      </c>
      <c r="J291" s="109" t="n">
        <v>0</v>
      </c>
      <c r="K291" s="111" t="n">
        <v>-0.06</v>
      </c>
      <c r="N291" s="109" t="n">
        <v>0</v>
      </c>
      <c r="P291" s="109" t="n">
        <v>0</v>
      </c>
      <c r="Q291" s="109" t="n">
        <v>-0.07</v>
      </c>
    </row>
    <row r="292" customFormat="false" ht="12" hidden="false" customHeight="false" outlineLevel="0" collapsed="false">
      <c r="C292" s="109" t="n">
        <v>5.2275</v>
      </c>
      <c r="D292" s="109" t="n">
        <v>0</v>
      </c>
      <c r="E292" s="109" t="n">
        <v>0</v>
      </c>
      <c r="F292" s="109" t="n">
        <v>0</v>
      </c>
      <c r="G292" s="109" t="n">
        <v>0</v>
      </c>
      <c r="H292" s="109" t="n">
        <v>0</v>
      </c>
      <c r="I292" s="109" t="n">
        <v>-0.07</v>
      </c>
      <c r="J292" s="109" t="n">
        <v>0</v>
      </c>
      <c r="K292" s="111" t="n">
        <v>-0.06</v>
      </c>
      <c r="N292" s="109" t="n">
        <v>0</v>
      </c>
      <c r="P292" s="109" t="n">
        <v>0</v>
      </c>
      <c r="Q292" s="109" t="n">
        <v>-0.07</v>
      </c>
    </row>
    <row r="293" customFormat="false" ht="12" hidden="false" customHeight="false" outlineLevel="0" collapsed="false">
      <c r="C293" s="109" t="n">
        <v>5.2195</v>
      </c>
      <c r="D293" s="109" t="n">
        <v>0</v>
      </c>
      <c r="E293" s="109" t="n">
        <v>0</v>
      </c>
      <c r="F293" s="109" t="n">
        <v>0</v>
      </c>
      <c r="G293" s="109" t="n">
        <v>0</v>
      </c>
      <c r="H293" s="109" t="n">
        <v>0</v>
      </c>
      <c r="I293" s="109" t="n">
        <v>-0.07</v>
      </c>
      <c r="J293" s="109" t="n">
        <v>0</v>
      </c>
      <c r="K293" s="111" t="n">
        <v>-0.06</v>
      </c>
      <c r="N293" s="109" t="n">
        <v>0</v>
      </c>
      <c r="P293" s="109" t="n">
        <v>0</v>
      </c>
      <c r="Q293" s="109" t="n">
        <v>-0.07</v>
      </c>
    </row>
    <row r="294" customFormat="false" ht="12" hidden="false" customHeight="false" outlineLevel="0" collapsed="false">
      <c r="C294" s="109" t="n">
        <v>5.3895</v>
      </c>
      <c r="D294" s="109" t="n">
        <v>0</v>
      </c>
      <c r="E294" s="109" t="n">
        <v>0</v>
      </c>
      <c r="F294" s="109" t="n">
        <v>0</v>
      </c>
      <c r="G294" s="109" t="n">
        <v>0</v>
      </c>
      <c r="H294" s="109" t="n">
        <v>0</v>
      </c>
      <c r="I294" s="109" t="n">
        <v>-0.07</v>
      </c>
      <c r="J294" s="109" t="n">
        <v>0</v>
      </c>
      <c r="K294" s="111" t="n">
        <v>-0.06</v>
      </c>
      <c r="N294" s="109" t="n">
        <v>0</v>
      </c>
      <c r="P294" s="109" t="n">
        <v>0</v>
      </c>
      <c r="Q294" s="109" t="n">
        <v>-0.07</v>
      </c>
    </row>
    <row r="295" customFormat="false" ht="12" hidden="false" customHeight="false" outlineLevel="0" collapsed="false">
      <c r="C295" s="109" t="n">
        <v>5.5645</v>
      </c>
      <c r="D295" s="109" t="n">
        <v>0</v>
      </c>
      <c r="E295" s="109" t="n">
        <v>0</v>
      </c>
      <c r="F295" s="109" t="n">
        <v>0</v>
      </c>
      <c r="G295" s="109" t="n">
        <v>0</v>
      </c>
      <c r="H295" s="109" t="n">
        <v>0</v>
      </c>
      <c r="I295" s="109" t="n">
        <v>-0.07</v>
      </c>
      <c r="J295" s="109" t="n">
        <v>0</v>
      </c>
      <c r="K295" s="111" t="n">
        <v>-0.06</v>
      </c>
      <c r="N295" s="109" t="n">
        <v>0</v>
      </c>
      <c r="P295" s="109" t="n">
        <v>0</v>
      </c>
      <c r="Q295" s="109" t="n">
        <v>-0.07</v>
      </c>
    </row>
    <row r="296" customFormat="false" ht="12" hidden="false" customHeight="false" outlineLevel="0" collapsed="false">
      <c r="C296" s="109" t="n">
        <v>5.527</v>
      </c>
      <c r="D296" s="109" t="n">
        <v>0</v>
      </c>
      <c r="E296" s="109" t="n">
        <v>0</v>
      </c>
      <c r="F296" s="109" t="n">
        <v>0</v>
      </c>
      <c r="G296" s="109" t="n">
        <v>0</v>
      </c>
      <c r="H296" s="109" t="n">
        <v>0</v>
      </c>
      <c r="I296" s="109" t="n">
        <v>-0.07</v>
      </c>
      <c r="J296" s="109" t="n">
        <v>0</v>
      </c>
      <c r="K296" s="111" t="n">
        <v>-0.06</v>
      </c>
      <c r="N296" s="109" t="n">
        <v>0</v>
      </c>
      <c r="P296" s="109" t="n">
        <v>0</v>
      </c>
      <c r="Q296" s="109" t="n">
        <v>-0.07</v>
      </c>
    </row>
    <row r="297" customFormat="false" ht="12" hidden="false" customHeight="false" outlineLevel="0" collapsed="false">
      <c r="C297" s="109" t="n">
        <v>5.247</v>
      </c>
      <c r="D297" s="109" t="n">
        <v>0</v>
      </c>
      <c r="E297" s="109" t="n">
        <v>0</v>
      </c>
      <c r="F297" s="109" t="n">
        <v>0</v>
      </c>
      <c r="G297" s="109" t="n">
        <v>0</v>
      </c>
      <c r="H297" s="109" t="n">
        <v>0</v>
      </c>
      <c r="I297" s="109" t="n">
        <v>-0.07</v>
      </c>
      <c r="J297" s="109" t="n">
        <v>0</v>
      </c>
      <c r="K297" s="111" t="n">
        <v>-0.06</v>
      </c>
      <c r="N297" s="109" t="n">
        <v>0</v>
      </c>
      <c r="P297" s="109" t="n">
        <v>0</v>
      </c>
      <c r="Q297" s="109" t="n">
        <v>-0.07</v>
      </c>
    </row>
    <row r="298" customFormat="false" ht="12" hidden="false" customHeight="false" outlineLevel="0" collapsed="false">
      <c r="C298" s="109" t="n">
        <v>5.719</v>
      </c>
      <c r="D298" s="109" t="n">
        <v>0</v>
      </c>
      <c r="E298" s="109" t="n">
        <v>0</v>
      </c>
      <c r="F298" s="109" t="n">
        <v>0</v>
      </c>
      <c r="G298" s="109" t="n">
        <v>0</v>
      </c>
      <c r="H298" s="109" t="n">
        <v>0</v>
      </c>
      <c r="I298" s="109" t="n">
        <v>-0.07</v>
      </c>
      <c r="J298" s="109" t="n">
        <v>0</v>
      </c>
      <c r="K298" s="111" t="n">
        <v>-0.06</v>
      </c>
      <c r="N298" s="109" t="n">
        <v>0</v>
      </c>
      <c r="P298" s="109" t="n">
        <v>0</v>
      </c>
      <c r="Q298" s="109" t="n">
        <v>-0.07</v>
      </c>
    </row>
    <row r="299" customFormat="false" ht="12" hidden="false" customHeight="false" outlineLevel="0" collapsed="false">
      <c r="C299" s="109" t="n">
        <v>6.1375</v>
      </c>
      <c r="D299" s="109" t="n">
        <v>0</v>
      </c>
      <c r="E299" s="109" t="n">
        <v>0</v>
      </c>
      <c r="F299" s="109" t="n">
        <v>0</v>
      </c>
      <c r="G299" s="109" t="n">
        <v>0</v>
      </c>
      <c r="H299" s="109" t="n">
        <v>0</v>
      </c>
      <c r="I299" s="109" t="n">
        <v>-0.07</v>
      </c>
      <c r="J299" s="109" t="n">
        <v>0</v>
      </c>
      <c r="K299" s="111" t="n">
        <v>-0.06</v>
      </c>
      <c r="N299" s="109" t="n">
        <v>0</v>
      </c>
      <c r="P299" s="109" t="n">
        <v>0</v>
      </c>
      <c r="Q299" s="109" t="n">
        <v>-0.07</v>
      </c>
    </row>
    <row r="300" customFormat="false" ht="12" hidden="false" customHeight="false" outlineLevel="0" collapsed="false">
      <c r="C300" s="109" t="n">
        <v>5.967</v>
      </c>
      <c r="D300" s="109" t="n">
        <v>0</v>
      </c>
      <c r="E300" s="109" t="n">
        <v>0</v>
      </c>
      <c r="F300" s="109" t="n">
        <v>0</v>
      </c>
      <c r="G300" s="109" t="n">
        <v>0</v>
      </c>
      <c r="H300" s="109" t="n">
        <v>0</v>
      </c>
      <c r="I300" s="109" t="n">
        <v>-0.07</v>
      </c>
      <c r="J300" s="109" t="n">
        <v>0</v>
      </c>
      <c r="K300" s="111" t="n">
        <v>-0.06</v>
      </c>
      <c r="N300" s="109" t="n">
        <v>0</v>
      </c>
      <c r="P300" s="109" t="n">
        <v>0</v>
      </c>
      <c r="Q300" s="109" t="n">
        <v>-0.07</v>
      </c>
    </row>
    <row r="301" customFormat="false" ht="12" hidden="false" customHeight="false" outlineLevel="0" collapsed="false">
      <c r="C301" s="109" t="n">
        <v>6.69</v>
      </c>
      <c r="D301" s="109" t="n">
        <v>0</v>
      </c>
      <c r="E301" s="109" t="n">
        <v>0</v>
      </c>
      <c r="F301" s="109" t="n">
        <v>0</v>
      </c>
      <c r="G301" s="109" t="n">
        <v>0</v>
      </c>
      <c r="H301" s="109" t="n">
        <v>0</v>
      </c>
      <c r="I301" s="109" t="n">
        <v>-0.07</v>
      </c>
      <c r="J301" s="109" t="n">
        <v>0</v>
      </c>
      <c r="K301" s="111" t="n">
        <v>-0.06</v>
      </c>
      <c r="N301" s="109" t="n">
        <v>0</v>
      </c>
      <c r="P301" s="109" t="n">
        <v>0</v>
      </c>
      <c r="Q301" s="109" t="n">
        <v>-0.07</v>
      </c>
    </row>
    <row r="302" customFormat="false" ht="12" hidden="false" customHeight="false" outlineLevel="0" collapsed="false">
      <c r="C302" s="109" t="n">
        <v>6.2805</v>
      </c>
      <c r="D302" s="109" t="n">
        <v>0</v>
      </c>
      <c r="E302" s="109" t="n">
        <v>0</v>
      </c>
      <c r="F302" s="109" t="n">
        <v>0</v>
      </c>
      <c r="G302" s="109" t="n">
        <v>0</v>
      </c>
      <c r="H302" s="109" t="n">
        <v>0</v>
      </c>
      <c r="I302" s="109" t="n">
        <v>-0.07</v>
      </c>
      <c r="J302" s="109" t="n">
        <v>0</v>
      </c>
      <c r="K302" s="111" t="n">
        <v>-0.06</v>
      </c>
      <c r="N302" s="109" t="n">
        <v>0</v>
      </c>
      <c r="P302" s="109" t="n">
        <v>0</v>
      </c>
      <c r="Q302" s="109" t="n">
        <v>-0.07</v>
      </c>
    </row>
    <row r="303" customFormat="false" ht="12" hidden="false" customHeight="false" outlineLevel="0" collapsed="false">
      <c r="C303" s="109" t="n">
        <v>4.824</v>
      </c>
      <c r="D303" s="109" t="n">
        <v>0</v>
      </c>
      <c r="E303" s="109" t="n">
        <v>0</v>
      </c>
      <c r="F303" s="109" t="n">
        <v>0</v>
      </c>
      <c r="G303" s="109" t="n">
        <v>0</v>
      </c>
      <c r="H303" s="109" t="n">
        <v>0</v>
      </c>
      <c r="I303" s="109" t="n">
        <v>-0.07</v>
      </c>
      <c r="J303" s="109" t="n">
        <v>0</v>
      </c>
      <c r="K303" s="111" t="n">
        <v>-0.06</v>
      </c>
      <c r="N303" s="109" t="n">
        <v>0</v>
      </c>
      <c r="P303" s="109" t="n">
        <v>0</v>
      </c>
      <c r="Q303" s="109" t="n">
        <v>-0.07</v>
      </c>
    </row>
    <row r="304" customFormat="false" ht="12" hidden="false" customHeight="false" outlineLevel="0" collapsed="false">
      <c r="D304" s="109" t="n">
        <v>0</v>
      </c>
      <c r="E304" s="109" t="n">
        <v>0</v>
      </c>
      <c r="F304" s="109" t="n">
        <v>0</v>
      </c>
      <c r="G304" s="109" t="n">
        <v>0</v>
      </c>
      <c r="H304" s="109" t="n">
        <v>0</v>
      </c>
      <c r="I304" s="109" t="n">
        <v>-0.07</v>
      </c>
      <c r="J304" s="109" t="n">
        <v>0</v>
      </c>
      <c r="K304" s="111" t="n">
        <v>-0.06</v>
      </c>
      <c r="N304" s="109" t="n">
        <v>0</v>
      </c>
      <c r="P304" s="109" t="n">
        <v>0</v>
      </c>
      <c r="Q304" s="109" t="n">
        <v>-0.07</v>
      </c>
    </row>
    <row r="305" customFormat="false" ht="12" hidden="false" customHeight="false" outlineLevel="0" collapsed="false">
      <c r="D305" s="109" t="n">
        <v>0</v>
      </c>
      <c r="E305" s="109" t="n">
        <v>0</v>
      </c>
      <c r="F305" s="109" t="n">
        <v>0</v>
      </c>
      <c r="G305" s="109" t="n">
        <v>0</v>
      </c>
      <c r="H305" s="109" t="n">
        <v>0</v>
      </c>
      <c r="I305" s="109" t="n">
        <v>-0.07</v>
      </c>
      <c r="J305" s="109" t="n">
        <v>0</v>
      </c>
      <c r="K305" s="111" t="n">
        <v>-0.06</v>
      </c>
      <c r="N305" s="109" t="n">
        <v>0</v>
      </c>
      <c r="P305" s="109" t="n">
        <v>0</v>
      </c>
      <c r="Q305" s="109" t="n">
        <v>-0.07</v>
      </c>
    </row>
    <row r="306" customFormat="false" ht="12" hidden="false" customHeight="false" outlineLevel="0" collapsed="false">
      <c r="D306" s="109" t="n">
        <v>0</v>
      </c>
      <c r="E306" s="109" t="n">
        <v>0</v>
      </c>
      <c r="F306" s="109" t="n">
        <v>0</v>
      </c>
      <c r="G306" s="109" t="n">
        <v>0</v>
      </c>
      <c r="H306" s="109" t="n">
        <v>0</v>
      </c>
      <c r="I306" s="109" t="n">
        <v>-0.07</v>
      </c>
      <c r="J306" s="109" t="n">
        <v>0</v>
      </c>
      <c r="K306" s="111" t="n">
        <v>-0.06</v>
      </c>
      <c r="N306" s="109" t="n">
        <v>0</v>
      </c>
      <c r="P306" s="109" t="n">
        <v>0</v>
      </c>
      <c r="Q306" s="109" t="n">
        <v>-0.07</v>
      </c>
    </row>
    <row r="307" customFormat="false" ht="12" hidden="false" customHeight="false" outlineLevel="0" collapsed="false">
      <c r="D307" s="109" t="n">
        <v>0</v>
      </c>
      <c r="E307" s="109" t="n">
        <v>0</v>
      </c>
      <c r="F307" s="109" t="n">
        <v>0</v>
      </c>
      <c r="G307" s="109" t="n">
        <v>0</v>
      </c>
      <c r="H307" s="109" t="n">
        <v>0</v>
      </c>
      <c r="I307" s="109" t="n">
        <v>-0.07</v>
      </c>
      <c r="J307" s="109" t="n">
        <v>0</v>
      </c>
      <c r="K307" s="111" t="n">
        <v>-0.06</v>
      </c>
      <c r="N307" s="109" t="n">
        <v>0</v>
      </c>
      <c r="P307" s="109" t="n">
        <v>0</v>
      </c>
      <c r="Q307" s="109" t="n">
        <v>-0.07</v>
      </c>
    </row>
    <row r="308" customFormat="false" ht="12" hidden="false" customHeight="false" outlineLevel="0" collapsed="false">
      <c r="D308" s="109" t="n">
        <v>0</v>
      </c>
      <c r="E308" s="109" t="n">
        <v>0</v>
      </c>
      <c r="F308" s="109" t="n">
        <v>0</v>
      </c>
      <c r="G308" s="109" t="n">
        <v>0</v>
      </c>
      <c r="H308" s="109" t="n">
        <v>0</v>
      </c>
      <c r="I308" s="109" t="n">
        <v>-0.07</v>
      </c>
      <c r="J308" s="109" t="n">
        <v>0</v>
      </c>
      <c r="K308" s="111" t="n">
        <v>-0.06</v>
      </c>
      <c r="N308" s="109" t="n">
        <v>0</v>
      </c>
      <c r="P308" s="109" t="n">
        <v>0</v>
      </c>
      <c r="Q308" s="109" t="n">
        <v>-0.07</v>
      </c>
    </row>
    <row r="309" customFormat="false" ht="12" hidden="false" customHeight="false" outlineLevel="0" collapsed="false">
      <c r="D309" s="109" t="n">
        <v>0</v>
      </c>
      <c r="E309" s="109" t="n">
        <v>0</v>
      </c>
      <c r="F309" s="109" t="n">
        <v>0</v>
      </c>
      <c r="G309" s="109" t="n">
        <v>0</v>
      </c>
      <c r="H309" s="109" t="n">
        <v>0</v>
      </c>
      <c r="I309" s="109" t="n">
        <v>-0.07</v>
      </c>
      <c r="J309" s="109" t="n">
        <v>0</v>
      </c>
      <c r="K309" s="111" t="n">
        <v>-0.06</v>
      </c>
      <c r="N309" s="109" t="n">
        <v>0</v>
      </c>
      <c r="P309" s="109" t="n">
        <v>0</v>
      </c>
      <c r="Q309" s="109" t="n">
        <v>-0.07</v>
      </c>
    </row>
    <row r="310" customFormat="false" ht="12" hidden="false" customHeight="false" outlineLevel="0" collapsed="false">
      <c r="D310" s="109" t="n">
        <v>0</v>
      </c>
      <c r="E310" s="109" t="n">
        <v>0</v>
      </c>
      <c r="F310" s="109" t="n">
        <v>0</v>
      </c>
      <c r="G310" s="109" t="n">
        <v>0</v>
      </c>
      <c r="H310" s="109" t="n">
        <v>0</v>
      </c>
      <c r="I310" s="109" t="n">
        <v>-0.07</v>
      </c>
      <c r="J310" s="109" t="n">
        <v>0</v>
      </c>
      <c r="K310" s="111" t="n">
        <v>-0.06</v>
      </c>
      <c r="N310" s="109" t="n">
        <v>0</v>
      </c>
      <c r="P310" s="109" t="n">
        <v>0</v>
      </c>
      <c r="Q310" s="109" t="n">
        <v>-0.07</v>
      </c>
    </row>
    <row r="311" customFormat="false" ht="12" hidden="false" customHeight="false" outlineLevel="0" collapsed="false">
      <c r="D311" s="109" t="n">
        <v>0</v>
      </c>
      <c r="E311" s="109" t="n">
        <v>0</v>
      </c>
      <c r="F311" s="109" t="n">
        <v>0</v>
      </c>
      <c r="G311" s="109" t="n">
        <v>0</v>
      </c>
      <c r="H311" s="109" t="n">
        <v>0</v>
      </c>
      <c r="I311" s="109" t="n">
        <v>-0.07</v>
      </c>
      <c r="J311" s="109" t="n">
        <v>0</v>
      </c>
      <c r="K311" s="111" t="n">
        <v>-0.06</v>
      </c>
      <c r="N311" s="109" t="n">
        <v>0</v>
      </c>
      <c r="P311" s="109" t="n">
        <v>0</v>
      </c>
      <c r="Q311" s="109" t="n">
        <v>-0.07</v>
      </c>
    </row>
    <row r="312" customFormat="false" ht="12" hidden="false" customHeight="false" outlineLevel="0" collapsed="false">
      <c r="D312" s="109" t="n">
        <v>0</v>
      </c>
      <c r="E312" s="109" t="n">
        <v>0</v>
      </c>
      <c r="F312" s="109" t="n">
        <v>0</v>
      </c>
      <c r="G312" s="109" t="n">
        <v>0</v>
      </c>
      <c r="H312" s="109" t="n">
        <v>0</v>
      </c>
      <c r="I312" s="109" t="n">
        <v>-0.07</v>
      </c>
      <c r="J312" s="109" t="n">
        <v>0</v>
      </c>
      <c r="K312" s="111" t="n">
        <v>-0.06</v>
      </c>
      <c r="N312" s="109" t="n">
        <v>0</v>
      </c>
      <c r="P312" s="109" t="n">
        <v>0</v>
      </c>
      <c r="Q312" s="109" t="n">
        <v>-0.07</v>
      </c>
    </row>
    <row r="313" customFormat="false" ht="12" hidden="false" customHeight="false" outlineLevel="0" collapsed="false">
      <c r="D313" s="109" t="n">
        <v>0</v>
      </c>
      <c r="E313" s="109" t="n">
        <v>0</v>
      </c>
      <c r="F313" s="109" t="n">
        <v>0</v>
      </c>
      <c r="G313" s="109" t="n">
        <v>0</v>
      </c>
      <c r="H313" s="109" t="n">
        <v>0</v>
      </c>
      <c r="I313" s="109" t="n">
        <v>-0.07</v>
      </c>
      <c r="J313" s="109" t="n">
        <v>0</v>
      </c>
      <c r="K313" s="111" t="n">
        <v>-0.06</v>
      </c>
      <c r="N313" s="109" t="n">
        <v>0</v>
      </c>
      <c r="P313" s="109" t="n">
        <v>0</v>
      </c>
      <c r="Q313" s="109" t="n">
        <v>-0.07</v>
      </c>
    </row>
    <row r="314" customFormat="false" ht="12" hidden="false" customHeight="false" outlineLevel="0" collapsed="false">
      <c r="D314" s="109" t="n">
        <v>0</v>
      </c>
      <c r="E314" s="109" t="n">
        <v>0</v>
      </c>
      <c r="F314" s="109" t="n">
        <v>0</v>
      </c>
      <c r="G314" s="109" t="n">
        <v>0</v>
      </c>
      <c r="H314" s="109" t="n">
        <v>0</v>
      </c>
      <c r="I314" s="109" t="n">
        <v>-0.07</v>
      </c>
      <c r="J314" s="109" t="n">
        <v>0</v>
      </c>
      <c r="K314" s="111" t="n">
        <v>-0.06</v>
      </c>
      <c r="N314" s="109" t="n">
        <v>0</v>
      </c>
      <c r="P314" s="109" t="n">
        <v>0</v>
      </c>
      <c r="Q314" s="109" t="n">
        <v>-0.07</v>
      </c>
    </row>
    <row r="315" customFormat="false" ht="12" hidden="false" customHeight="false" outlineLevel="0" collapsed="false">
      <c r="D315" s="109" t="n">
        <v>0</v>
      </c>
      <c r="E315" s="109" t="n">
        <v>0</v>
      </c>
      <c r="F315" s="109" t="n">
        <v>0</v>
      </c>
      <c r="G315" s="109" t="n">
        <v>0</v>
      </c>
      <c r="H315" s="109" t="n">
        <v>0</v>
      </c>
      <c r="I315" s="109" t="n">
        <v>-0.07</v>
      </c>
      <c r="J315" s="109" t="n">
        <v>0</v>
      </c>
      <c r="K315" s="111" t="n">
        <v>-0.06</v>
      </c>
      <c r="N315" s="109" t="n">
        <v>0</v>
      </c>
      <c r="P315" s="109" t="n">
        <v>0</v>
      </c>
      <c r="Q315" s="109" t="n">
        <v>-0.07</v>
      </c>
    </row>
    <row r="316" customFormat="false" ht="12" hidden="false" customHeight="false" outlineLevel="0" collapsed="false">
      <c r="D316" s="109" t="n">
        <v>0</v>
      </c>
      <c r="E316" s="109" t="n">
        <v>0</v>
      </c>
      <c r="F316" s="109" t="n">
        <v>0</v>
      </c>
      <c r="G316" s="109" t="n">
        <v>0</v>
      </c>
      <c r="H316" s="109" t="n">
        <v>0</v>
      </c>
      <c r="I316" s="109" t="n">
        <v>-0.07</v>
      </c>
      <c r="J316" s="109" t="n">
        <v>0</v>
      </c>
      <c r="K316" s="111" t="n">
        <v>-0.06</v>
      </c>
      <c r="N316" s="109" t="n">
        <v>0</v>
      </c>
      <c r="P316" s="109" t="n">
        <v>0</v>
      </c>
      <c r="Q316" s="109" t="n">
        <v>-0.07</v>
      </c>
    </row>
    <row r="317" customFormat="false" ht="12" hidden="false" customHeight="false" outlineLevel="0" collapsed="false">
      <c r="D317" s="109" t="n">
        <v>0</v>
      </c>
      <c r="E317" s="109" t="n">
        <v>0</v>
      </c>
      <c r="F317" s="109" t="n">
        <v>0</v>
      </c>
      <c r="G317" s="109" t="n">
        <v>0</v>
      </c>
      <c r="H317" s="109" t="n">
        <v>0</v>
      </c>
      <c r="I317" s="109" t="n">
        <v>-0.07</v>
      </c>
      <c r="J317" s="109" t="n">
        <v>0</v>
      </c>
      <c r="K317" s="111" t="n">
        <v>-0.06</v>
      </c>
      <c r="N317" s="109" t="n">
        <v>0</v>
      </c>
      <c r="P317" s="109" t="n">
        <v>0</v>
      </c>
      <c r="Q317" s="109" t="n">
        <v>-0.07</v>
      </c>
    </row>
    <row r="318" customFormat="false" ht="12" hidden="false" customHeight="false" outlineLevel="0" collapsed="false">
      <c r="D318" s="109" t="n">
        <v>0</v>
      </c>
      <c r="E318" s="109" t="n">
        <v>0</v>
      </c>
      <c r="F318" s="109" t="n">
        <v>0</v>
      </c>
      <c r="G318" s="109" t="n">
        <v>0</v>
      </c>
      <c r="H318" s="109" t="n">
        <v>0</v>
      </c>
      <c r="I318" s="109" t="n">
        <v>-0.07</v>
      </c>
      <c r="J318" s="109" t="n">
        <v>0</v>
      </c>
      <c r="K318" s="111" t="n">
        <v>-0.06</v>
      </c>
      <c r="N318" s="109" t="n">
        <v>0</v>
      </c>
      <c r="P318" s="109" t="n">
        <v>0</v>
      </c>
      <c r="Q318" s="109" t="n">
        <v>-0.07</v>
      </c>
    </row>
    <row r="319" customFormat="false" ht="12" hidden="false" customHeight="false" outlineLevel="0" collapsed="false">
      <c r="D319" s="109" t="n">
        <v>0</v>
      </c>
      <c r="E319" s="109" t="n">
        <v>0</v>
      </c>
      <c r="F319" s="109" t="n">
        <v>0</v>
      </c>
      <c r="G319" s="109" t="n">
        <v>0</v>
      </c>
      <c r="H319" s="109" t="n">
        <v>0</v>
      </c>
      <c r="I319" s="109" t="n">
        <v>-0.07</v>
      </c>
      <c r="J319" s="109" t="n">
        <v>0</v>
      </c>
      <c r="K319" s="111" t="n">
        <v>-0.06</v>
      </c>
      <c r="N319" s="109" t="n">
        <v>0</v>
      </c>
      <c r="P319" s="109" t="n">
        <v>0</v>
      </c>
      <c r="Q319" s="109" t="n">
        <v>-0.07</v>
      </c>
    </row>
    <row r="320" customFormat="false" ht="12" hidden="false" customHeight="false" outlineLevel="0" collapsed="false">
      <c r="D320" s="109" t="n">
        <v>0</v>
      </c>
      <c r="E320" s="109" t="n">
        <v>0</v>
      </c>
      <c r="F320" s="109" t="n">
        <v>0</v>
      </c>
      <c r="G320" s="109" t="n">
        <v>0</v>
      </c>
      <c r="H320" s="109" t="n">
        <v>0</v>
      </c>
      <c r="I320" s="109" t="n">
        <v>-0.07</v>
      </c>
      <c r="J320" s="109" t="n">
        <v>0</v>
      </c>
      <c r="K320" s="111" t="n">
        <v>-0.06</v>
      </c>
      <c r="N320" s="109" t="n">
        <v>0</v>
      </c>
      <c r="P320" s="109" t="n">
        <v>0</v>
      </c>
      <c r="Q320" s="109" t="n">
        <v>-0.07</v>
      </c>
    </row>
    <row r="321" customFormat="false" ht="12" hidden="false" customHeight="false" outlineLevel="0" collapsed="false">
      <c r="D321" s="109" t="n">
        <v>0</v>
      </c>
      <c r="E321" s="109" t="n">
        <v>0</v>
      </c>
      <c r="F321" s="109" t="n">
        <v>0</v>
      </c>
      <c r="G321" s="109" t="n">
        <v>0</v>
      </c>
      <c r="H321" s="109" t="n">
        <v>0</v>
      </c>
      <c r="I321" s="109" t="n">
        <v>-0.07</v>
      </c>
      <c r="J321" s="109" t="n">
        <v>0</v>
      </c>
      <c r="K321" s="111" t="n">
        <v>-0.06</v>
      </c>
      <c r="N321" s="109" t="n">
        <v>0</v>
      </c>
      <c r="P321" s="109" t="n">
        <v>0</v>
      </c>
      <c r="Q321" s="109" t="n">
        <v>-0.07</v>
      </c>
    </row>
    <row r="322" customFormat="false" ht="12" hidden="false" customHeight="false" outlineLevel="0" collapsed="false">
      <c r="D322" s="109" t="n">
        <v>0</v>
      </c>
      <c r="E322" s="109" t="n">
        <v>0</v>
      </c>
      <c r="F322" s="109" t="n">
        <v>0</v>
      </c>
      <c r="G322" s="109" t="n">
        <v>0</v>
      </c>
      <c r="H322" s="109" t="n">
        <v>0</v>
      </c>
      <c r="I322" s="109" t="n">
        <v>-0.07</v>
      </c>
      <c r="J322" s="109" t="n">
        <v>0</v>
      </c>
      <c r="K322" s="111" t="n">
        <v>-0.06</v>
      </c>
      <c r="N322" s="109" t="n">
        <v>0</v>
      </c>
      <c r="P322" s="109" t="n">
        <v>0</v>
      </c>
      <c r="Q322" s="109" t="n">
        <v>-0.07</v>
      </c>
    </row>
    <row r="323" customFormat="false" ht="12" hidden="false" customHeight="false" outlineLevel="0" collapsed="false">
      <c r="D323" s="109" t="n">
        <v>0</v>
      </c>
      <c r="E323" s="109" t="n">
        <v>0</v>
      </c>
      <c r="F323" s="109" t="n">
        <v>0</v>
      </c>
      <c r="G323" s="109" t="n">
        <v>0</v>
      </c>
      <c r="H323" s="109" t="n">
        <v>0</v>
      </c>
      <c r="I323" s="109" t="n">
        <v>-0.07</v>
      </c>
      <c r="J323" s="109" t="n">
        <v>0</v>
      </c>
      <c r="K323" s="111" t="n">
        <v>-0.06</v>
      </c>
      <c r="N323" s="109" t="n">
        <v>0</v>
      </c>
      <c r="P323" s="109" t="n">
        <v>0</v>
      </c>
      <c r="Q323" s="109" t="n">
        <v>-0.07</v>
      </c>
    </row>
    <row r="324" customFormat="false" ht="12" hidden="false" customHeight="false" outlineLevel="0" collapsed="false">
      <c r="D324" s="109" t="n">
        <v>0</v>
      </c>
      <c r="E324" s="109" t="n">
        <v>0</v>
      </c>
      <c r="F324" s="109" t="n">
        <v>0</v>
      </c>
      <c r="G324" s="109" t="n">
        <v>0</v>
      </c>
      <c r="H324" s="109" t="n">
        <v>0</v>
      </c>
      <c r="I324" s="109" t="n">
        <v>-0.07</v>
      </c>
      <c r="J324" s="109" t="n">
        <v>0</v>
      </c>
      <c r="K324" s="111" t="n">
        <v>-0.06</v>
      </c>
      <c r="N324" s="109" t="n">
        <v>0</v>
      </c>
      <c r="P324" s="109" t="n">
        <v>0</v>
      </c>
      <c r="Q324" s="109" t="n">
        <v>-0.07</v>
      </c>
    </row>
    <row r="325" customFormat="false" ht="12" hidden="false" customHeight="false" outlineLevel="0" collapsed="false">
      <c r="D325" s="109" t="n">
        <v>0</v>
      </c>
      <c r="E325" s="109" t="n">
        <v>0</v>
      </c>
      <c r="F325" s="109" t="n">
        <v>0</v>
      </c>
      <c r="G325" s="109" t="n">
        <v>0</v>
      </c>
      <c r="H325" s="109" t="n">
        <v>0</v>
      </c>
      <c r="I325" s="109" t="n">
        <v>-0.07</v>
      </c>
      <c r="J325" s="109" t="n">
        <v>0</v>
      </c>
      <c r="K325" s="111" t="n">
        <v>-0.06</v>
      </c>
      <c r="N325" s="109" t="n">
        <v>0</v>
      </c>
      <c r="P325" s="109" t="n">
        <v>0</v>
      </c>
      <c r="Q325" s="109" t="n">
        <v>-0.07</v>
      </c>
    </row>
    <row r="326" customFormat="false" ht="12" hidden="false" customHeight="false" outlineLevel="0" collapsed="false">
      <c r="D326" s="109" t="n">
        <v>0</v>
      </c>
      <c r="E326" s="109" t="n">
        <v>0</v>
      </c>
      <c r="F326" s="109" t="n">
        <v>0</v>
      </c>
      <c r="G326" s="109" t="n">
        <v>0</v>
      </c>
      <c r="H326" s="109" t="n">
        <v>0</v>
      </c>
      <c r="I326" s="109" t="n">
        <v>-0.07</v>
      </c>
      <c r="J326" s="109" t="n">
        <v>0</v>
      </c>
      <c r="K326" s="111" t="n">
        <v>-0.06</v>
      </c>
      <c r="N326" s="109" t="n">
        <v>0</v>
      </c>
      <c r="P326" s="109" t="n">
        <v>0</v>
      </c>
      <c r="Q326" s="109" t="n">
        <v>-0.07</v>
      </c>
    </row>
    <row r="327" customFormat="false" ht="12" hidden="false" customHeight="false" outlineLevel="0" collapsed="false">
      <c r="D327" s="109" t="n">
        <v>0</v>
      </c>
      <c r="E327" s="109" t="n">
        <v>0</v>
      </c>
      <c r="F327" s="109" t="n">
        <v>0</v>
      </c>
      <c r="G327" s="109" t="n">
        <v>0</v>
      </c>
      <c r="H327" s="109" t="n">
        <v>0</v>
      </c>
      <c r="I327" s="109" t="n">
        <v>-0.07</v>
      </c>
      <c r="J327" s="109" t="n">
        <v>0</v>
      </c>
      <c r="K327" s="111" t="n">
        <v>-0.06</v>
      </c>
      <c r="N327" s="109" t="n">
        <v>0</v>
      </c>
      <c r="P327" s="109" t="n">
        <v>0</v>
      </c>
      <c r="Q327" s="109" t="n">
        <v>-0.07</v>
      </c>
    </row>
    <row r="328" customFormat="false" ht="12" hidden="false" customHeight="false" outlineLevel="0" collapsed="false">
      <c r="D328" s="109" t="n">
        <v>0</v>
      </c>
      <c r="E328" s="109" t="n">
        <v>0</v>
      </c>
      <c r="F328" s="109" t="n">
        <v>0</v>
      </c>
      <c r="G328" s="109" t="n">
        <v>0</v>
      </c>
      <c r="H328" s="109" t="n">
        <v>0</v>
      </c>
      <c r="I328" s="109" t="n">
        <v>-0.07</v>
      </c>
      <c r="J328" s="109" t="n">
        <v>0</v>
      </c>
      <c r="K328" s="111" t="n">
        <v>-0.06</v>
      </c>
      <c r="N328" s="109" t="n">
        <v>0</v>
      </c>
      <c r="P328" s="109" t="n">
        <v>0</v>
      </c>
      <c r="Q328" s="109" t="n">
        <v>-0.07</v>
      </c>
    </row>
    <row r="329" customFormat="false" ht="12" hidden="false" customHeight="false" outlineLevel="0" collapsed="false">
      <c r="D329" s="109" t="n">
        <v>0</v>
      </c>
      <c r="E329" s="109" t="n">
        <v>0</v>
      </c>
      <c r="F329" s="109" t="n">
        <v>0</v>
      </c>
      <c r="G329" s="109" t="n">
        <v>0</v>
      </c>
      <c r="H329" s="109" t="n">
        <v>0</v>
      </c>
      <c r="I329" s="109" t="n">
        <v>-0.07</v>
      </c>
      <c r="J329" s="109" t="n">
        <v>0</v>
      </c>
      <c r="K329" s="111" t="n">
        <v>-0.06</v>
      </c>
      <c r="N329" s="109" t="n">
        <v>0</v>
      </c>
      <c r="P329" s="109" t="n">
        <v>0</v>
      </c>
      <c r="Q329" s="109" t="n">
        <v>-0.07</v>
      </c>
    </row>
    <row r="330" customFormat="false" ht="12" hidden="false" customHeight="false" outlineLevel="0" collapsed="false">
      <c r="D330" s="109" t="n">
        <v>0</v>
      </c>
      <c r="E330" s="109" t="n">
        <v>0</v>
      </c>
      <c r="F330" s="109" t="n">
        <v>0</v>
      </c>
      <c r="G330" s="109" t="n">
        <v>0</v>
      </c>
      <c r="H330" s="109" t="n">
        <v>0</v>
      </c>
      <c r="I330" s="109" t="n">
        <v>-0.07</v>
      </c>
      <c r="J330" s="109" t="n">
        <v>0</v>
      </c>
      <c r="K330" s="111" t="n">
        <v>-0.06</v>
      </c>
      <c r="N330" s="109" t="n">
        <v>0</v>
      </c>
      <c r="P330" s="109" t="n">
        <v>0</v>
      </c>
      <c r="Q330" s="109" t="n">
        <v>-0.07</v>
      </c>
    </row>
    <row r="331" customFormat="false" ht="12" hidden="false" customHeight="false" outlineLevel="0" collapsed="false">
      <c r="D331" s="109" t="n">
        <v>0</v>
      </c>
      <c r="E331" s="109" t="n">
        <v>0</v>
      </c>
      <c r="F331" s="109" t="n">
        <v>0</v>
      </c>
      <c r="G331" s="109" t="n">
        <v>0</v>
      </c>
      <c r="H331" s="109" t="n">
        <v>0</v>
      </c>
      <c r="I331" s="109" t="n">
        <v>-0.07</v>
      </c>
      <c r="J331" s="109" t="n">
        <v>0</v>
      </c>
      <c r="K331" s="111" t="n">
        <v>-0.06</v>
      </c>
      <c r="N331" s="109" t="n">
        <v>0</v>
      </c>
      <c r="P331" s="109" t="n">
        <v>0</v>
      </c>
      <c r="Q331" s="109" t="n">
        <v>-0.07</v>
      </c>
    </row>
    <row r="332" customFormat="false" ht="12" hidden="false" customHeight="false" outlineLevel="0" collapsed="false">
      <c r="D332" s="109" t="n">
        <v>0</v>
      </c>
      <c r="E332" s="109" t="n">
        <v>0</v>
      </c>
      <c r="F332" s="109" t="n">
        <v>0</v>
      </c>
      <c r="G332" s="109" t="n">
        <v>0</v>
      </c>
      <c r="H332" s="109" t="n">
        <v>0</v>
      </c>
      <c r="I332" s="109" t="n">
        <v>-0.07</v>
      </c>
      <c r="J332" s="109" t="n">
        <v>0</v>
      </c>
      <c r="K332" s="111" t="n">
        <v>-0.06</v>
      </c>
      <c r="N332" s="109" t="n">
        <v>0</v>
      </c>
      <c r="P332" s="109" t="n">
        <v>0</v>
      </c>
      <c r="Q332" s="109" t="n">
        <v>-0.07</v>
      </c>
    </row>
    <row r="333" customFormat="false" ht="12" hidden="false" customHeight="false" outlineLevel="0" collapsed="false">
      <c r="D333" s="109" t="n">
        <v>0</v>
      </c>
      <c r="E333" s="109" t="n">
        <v>0</v>
      </c>
      <c r="F333" s="109" t="n">
        <v>0</v>
      </c>
      <c r="G333" s="109" t="n">
        <v>0</v>
      </c>
      <c r="H333" s="109" t="n">
        <v>0</v>
      </c>
      <c r="I333" s="109" t="n">
        <v>-0.07</v>
      </c>
      <c r="J333" s="109" t="n">
        <v>0</v>
      </c>
      <c r="K333" s="111" t="n">
        <v>-0.06</v>
      </c>
      <c r="N333" s="109" t="n">
        <v>0</v>
      </c>
      <c r="P333" s="109" t="n">
        <v>0</v>
      </c>
      <c r="Q333" s="109" t="n">
        <v>-0.07</v>
      </c>
    </row>
    <row r="334" customFormat="false" ht="12" hidden="false" customHeight="false" outlineLevel="0" collapsed="false">
      <c r="D334" s="109" t="n">
        <v>0</v>
      </c>
      <c r="E334" s="109" t="n">
        <v>0</v>
      </c>
      <c r="F334" s="109" t="n">
        <v>0</v>
      </c>
      <c r="G334" s="109" t="n">
        <v>0</v>
      </c>
      <c r="H334" s="109" t="n">
        <v>0</v>
      </c>
      <c r="I334" s="109" t="n">
        <v>-0.07</v>
      </c>
      <c r="J334" s="109" t="n">
        <v>0</v>
      </c>
      <c r="K334" s="111" t="n">
        <v>-0.06</v>
      </c>
      <c r="N334" s="109" t="n">
        <v>0</v>
      </c>
      <c r="P334" s="109" t="n">
        <v>0</v>
      </c>
      <c r="Q334" s="109" t="n">
        <v>-0.07</v>
      </c>
    </row>
    <row r="335" customFormat="false" ht="12" hidden="false" customHeight="false" outlineLevel="0" collapsed="false">
      <c r="D335" s="109" t="n">
        <v>0</v>
      </c>
      <c r="E335" s="109" t="n">
        <v>0</v>
      </c>
      <c r="F335" s="109" t="n">
        <v>0</v>
      </c>
      <c r="G335" s="109" t="n">
        <v>0</v>
      </c>
      <c r="H335" s="109" t="n">
        <v>0</v>
      </c>
      <c r="I335" s="109" t="n">
        <v>-0.07</v>
      </c>
      <c r="J335" s="109" t="n">
        <v>0</v>
      </c>
      <c r="K335" s="111" t="n">
        <v>-0.06</v>
      </c>
      <c r="N335" s="109" t="n">
        <v>0</v>
      </c>
      <c r="P335" s="109" t="n">
        <v>0</v>
      </c>
      <c r="Q335" s="109" t="n">
        <v>-0.07</v>
      </c>
    </row>
    <row r="336" customFormat="false" ht="12" hidden="false" customHeight="false" outlineLevel="0" collapsed="false">
      <c r="D336" s="109" t="n">
        <v>0</v>
      </c>
      <c r="E336" s="109" t="n">
        <v>0</v>
      </c>
      <c r="F336" s="109" t="n">
        <v>0</v>
      </c>
      <c r="G336" s="109" t="n">
        <v>0</v>
      </c>
      <c r="H336" s="109" t="n">
        <v>0</v>
      </c>
      <c r="I336" s="109" t="n">
        <v>-0.07</v>
      </c>
      <c r="J336" s="109" t="n">
        <v>0</v>
      </c>
      <c r="K336" s="111" t="n">
        <v>-0.06</v>
      </c>
      <c r="N336" s="109" t="n">
        <v>0</v>
      </c>
      <c r="P336" s="109" t="n">
        <v>0</v>
      </c>
      <c r="Q336" s="109" t="n">
        <v>-0.07</v>
      </c>
    </row>
    <row r="337" customFormat="false" ht="12" hidden="false" customHeight="false" outlineLevel="0" collapsed="false">
      <c r="D337" s="109" t="n">
        <v>0</v>
      </c>
      <c r="E337" s="109" t="n">
        <v>0</v>
      </c>
      <c r="F337" s="109" t="n">
        <v>0</v>
      </c>
      <c r="G337" s="109" t="n">
        <v>0</v>
      </c>
      <c r="H337" s="109" t="n">
        <v>0</v>
      </c>
      <c r="I337" s="109" t="n">
        <v>-0.07</v>
      </c>
      <c r="J337" s="109" t="n">
        <v>0</v>
      </c>
      <c r="K337" s="111" t="n">
        <v>-0.06</v>
      </c>
      <c r="N337" s="109" t="n">
        <v>0</v>
      </c>
      <c r="P337" s="109" t="n">
        <v>0</v>
      </c>
      <c r="Q337" s="109" t="n">
        <v>-0.07</v>
      </c>
    </row>
    <row r="338" customFormat="false" ht="12" hidden="false" customHeight="false" outlineLevel="0" collapsed="false">
      <c r="D338" s="109" t="n">
        <v>0</v>
      </c>
      <c r="E338" s="109" t="n">
        <v>0</v>
      </c>
      <c r="F338" s="109" t="n">
        <v>0</v>
      </c>
      <c r="G338" s="109" t="n">
        <v>0</v>
      </c>
      <c r="H338" s="109" t="n">
        <v>0</v>
      </c>
      <c r="I338" s="109" t="n">
        <v>-0.07</v>
      </c>
      <c r="J338" s="109" t="n">
        <v>0</v>
      </c>
      <c r="K338" s="111" t="n">
        <v>-0.06</v>
      </c>
      <c r="N338" s="109" t="n">
        <v>0</v>
      </c>
      <c r="P338" s="109" t="n">
        <v>0</v>
      </c>
      <c r="Q338" s="109" t="n">
        <v>-0.07</v>
      </c>
    </row>
    <row r="339" customFormat="false" ht="12" hidden="false" customHeight="false" outlineLevel="0" collapsed="false">
      <c r="D339" s="109" t="n">
        <v>0</v>
      </c>
      <c r="E339" s="109" t="n">
        <v>0</v>
      </c>
      <c r="F339" s="109" t="n">
        <v>0</v>
      </c>
      <c r="G339" s="109" t="n">
        <v>0</v>
      </c>
      <c r="H339" s="109" t="n">
        <v>0</v>
      </c>
      <c r="I339" s="109" t="n">
        <v>-0.07</v>
      </c>
      <c r="J339" s="109" t="n">
        <v>0</v>
      </c>
      <c r="K339" s="111" t="n">
        <v>-0.06</v>
      </c>
      <c r="N339" s="109" t="n">
        <v>0</v>
      </c>
      <c r="P339" s="109" t="n">
        <v>0</v>
      </c>
      <c r="Q339" s="109" t="n">
        <v>-0.07</v>
      </c>
    </row>
    <row r="340" customFormat="false" ht="12" hidden="false" customHeight="false" outlineLevel="0" collapsed="false">
      <c r="D340" s="109" t="n">
        <v>0</v>
      </c>
      <c r="E340" s="109" t="n">
        <v>0</v>
      </c>
      <c r="F340" s="109" t="n">
        <v>0</v>
      </c>
      <c r="G340" s="109" t="n">
        <v>0</v>
      </c>
      <c r="H340" s="109" t="n">
        <v>0</v>
      </c>
      <c r="I340" s="109" t="n">
        <v>-0.07</v>
      </c>
      <c r="J340" s="109" t="n">
        <v>0</v>
      </c>
      <c r="K340" s="111" t="n">
        <v>-0.06</v>
      </c>
      <c r="N340" s="109" t="n">
        <v>0</v>
      </c>
      <c r="P340" s="109" t="n">
        <v>0</v>
      </c>
      <c r="Q340" s="109" t="n">
        <v>-0.07</v>
      </c>
    </row>
    <row r="341" customFormat="false" ht="12" hidden="false" customHeight="false" outlineLevel="0" collapsed="false">
      <c r="D341" s="109" t="n">
        <v>0</v>
      </c>
      <c r="E341" s="109" t="n">
        <v>0</v>
      </c>
      <c r="F341" s="109" t="n">
        <v>0</v>
      </c>
      <c r="G341" s="109" t="n">
        <v>0</v>
      </c>
      <c r="H341" s="109" t="n">
        <v>0</v>
      </c>
      <c r="I341" s="109" t="n">
        <v>-0.07</v>
      </c>
      <c r="J341" s="109" t="n">
        <v>0</v>
      </c>
      <c r="K341" s="111" t="n">
        <v>-0.06</v>
      </c>
      <c r="N341" s="109" t="n">
        <v>0</v>
      </c>
      <c r="P341" s="109" t="n">
        <v>0</v>
      </c>
      <c r="Q341" s="109" t="n">
        <v>-0.07</v>
      </c>
    </row>
    <row r="342" customFormat="false" ht="12" hidden="false" customHeight="false" outlineLevel="0" collapsed="false">
      <c r="D342" s="109" t="n">
        <v>0</v>
      </c>
      <c r="E342" s="109" t="n">
        <v>0</v>
      </c>
      <c r="F342" s="109" t="n">
        <v>0</v>
      </c>
      <c r="G342" s="109" t="n">
        <v>0</v>
      </c>
      <c r="H342" s="109" t="n">
        <v>0</v>
      </c>
      <c r="I342" s="109" t="n">
        <v>-0.07</v>
      </c>
      <c r="J342" s="109" t="n">
        <v>0</v>
      </c>
      <c r="K342" s="111" t="n">
        <v>-0.06</v>
      </c>
      <c r="N342" s="109" t="n">
        <v>0</v>
      </c>
      <c r="P342" s="109" t="n">
        <v>0</v>
      </c>
      <c r="Q342" s="109" t="n">
        <v>-0.07</v>
      </c>
    </row>
    <row r="343" customFormat="false" ht="12" hidden="false" customHeight="false" outlineLevel="0" collapsed="false">
      <c r="D343" s="109" t="n">
        <v>0</v>
      </c>
      <c r="E343" s="109" t="n">
        <v>0</v>
      </c>
      <c r="F343" s="109" t="n">
        <v>0</v>
      </c>
      <c r="G343" s="109" t="n">
        <v>0</v>
      </c>
      <c r="H343" s="109" t="n">
        <v>0</v>
      </c>
      <c r="I343" s="109" t="n">
        <v>-0.07</v>
      </c>
      <c r="J343" s="109" t="n">
        <v>0</v>
      </c>
      <c r="K343" s="111" t="n">
        <v>-0.06</v>
      </c>
      <c r="N343" s="109" t="n">
        <v>0</v>
      </c>
      <c r="P343" s="109" t="n">
        <v>0</v>
      </c>
      <c r="Q343" s="109" t="n">
        <v>-0.07</v>
      </c>
    </row>
    <row r="344" customFormat="false" ht="12" hidden="false" customHeight="false" outlineLevel="0" collapsed="false">
      <c r="D344" s="109" t="n">
        <v>0</v>
      </c>
      <c r="E344" s="109" t="n">
        <v>0</v>
      </c>
      <c r="F344" s="109" t="n">
        <v>0</v>
      </c>
      <c r="G344" s="109" t="n">
        <v>0</v>
      </c>
      <c r="H344" s="109" t="n">
        <v>0</v>
      </c>
      <c r="I344" s="109" t="n">
        <v>-0.07</v>
      </c>
      <c r="J344" s="109" t="n">
        <v>0</v>
      </c>
      <c r="K344" s="111" t="n">
        <v>-0.06</v>
      </c>
      <c r="N344" s="109" t="n">
        <v>0</v>
      </c>
      <c r="P344" s="109" t="n">
        <v>0</v>
      </c>
      <c r="Q344" s="109" t="n">
        <v>-0.07</v>
      </c>
    </row>
    <row r="345" customFormat="false" ht="12" hidden="false" customHeight="false" outlineLevel="0" collapsed="false">
      <c r="D345" s="109" t="n">
        <v>0</v>
      </c>
      <c r="E345" s="109" t="n">
        <v>0</v>
      </c>
      <c r="F345" s="109" t="n">
        <v>0</v>
      </c>
      <c r="G345" s="109" t="n">
        <v>0</v>
      </c>
      <c r="H345" s="109" t="n">
        <v>0</v>
      </c>
      <c r="I345" s="109" t="n">
        <v>-0.07</v>
      </c>
      <c r="J345" s="109" t="n">
        <v>0</v>
      </c>
      <c r="K345" s="111" t="n">
        <v>-0.06</v>
      </c>
      <c r="N345" s="109" t="n">
        <v>0</v>
      </c>
      <c r="P345" s="109" t="n">
        <v>0</v>
      </c>
      <c r="Q345" s="109" t="n">
        <v>-0.07</v>
      </c>
    </row>
    <row r="346" customFormat="false" ht="12" hidden="false" customHeight="false" outlineLevel="0" collapsed="false">
      <c r="D346" s="109" t="n">
        <v>0</v>
      </c>
      <c r="E346" s="109" t="n">
        <v>0</v>
      </c>
      <c r="F346" s="109" t="n">
        <v>0</v>
      </c>
      <c r="G346" s="109" t="n">
        <v>0</v>
      </c>
      <c r="H346" s="109" t="n">
        <v>0</v>
      </c>
      <c r="I346" s="109" t="n">
        <v>-0.07</v>
      </c>
      <c r="J346" s="109" t="n">
        <v>0</v>
      </c>
      <c r="K346" s="111" t="n">
        <v>-0.06</v>
      </c>
      <c r="N346" s="109" t="n">
        <v>0</v>
      </c>
      <c r="P346" s="109" t="n">
        <v>0</v>
      </c>
      <c r="Q346" s="109" t="n">
        <v>-0.07</v>
      </c>
    </row>
    <row r="347" customFormat="false" ht="12" hidden="false" customHeight="false" outlineLevel="0" collapsed="false">
      <c r="D347" s="109" t="n">
        <v>0</v>
      </c>
      <c r="E347" s="109" t="n">
        <v>0</v>
      </c>
      <c r="F347" s="109" t="n">
        <v>0</v>
      </c>
      <c r="G347" s="109" t="n">
        <v>0</v>
      </c>
      <c r="H347" s="109" t="n">
        <v>0</v>
      </c>
      <c r="I347" s="109" t="n">
        <v>-0.07</v>
      </c>
      <c r="J347" s="109" t="n">
        <v>0</v>
      </c>
      <c r="K347" s="111" t="n">
        <v>-0.06</v>
      </c>
      <c r="N347" s="109" t="n">
        <v>0</v>
      </c>
      <c r="P347" s="109" t="n">
        <v>0</v>
      </c>
      <c r="Q347" s="109" t="n">
        <v>-0.07</v>
      </c>
    </row>
    <row r="348" customFormat="false" ht="12" hidden="false" customHeight="false" outlineLevel="0" collapsed="false">
      <c r="D348" s="109" t="n">
        <v>0</v>
      </c>
      <c r="E348" s="109" t="n">
        <v>0</v>
      </c>
      <c r="F348" s="109" t="n">
        <v>0</v>
      </c>
      <c r="G348" s="109" t="n">
        <v>0</v>
      </c>
      <c r="H348" s="109" t="n">
        <v>0</v>
      </c>
      <c r="I348" s="109" t="n">
        <v>-0.07</v>
      </c>
      <c r="J348" s="109" t="n">
        <v>0</v>
      </c>
      <c r="K348" s="111" t="n">
        <v>-0.06</v>
      </c>
      <c r="N348" s="109" t="n">
        <v>0</v>
      </c>
      <c r="P348" s="109" t="n">
        <v>0</v>
      </c>
      <c r="Q348" s="109" t="n">
        <v>-0.07</v>
      </c>
    </row>
    <row r="349" customFormat="false" ht="12" hidden="false" customHeight="false" outlineLevel="0" collapsed="false">
      <c r="D349" s="109" t="n">
        <v>0</v>
      </c>
      <c r="E349" s="109" t="n">
        <v>0</v>
      </c>
      <c r="F349" s="109" t="n">
        <v>0</v>
      </c>
      <c r="G349" s="109" t="n">
        <v>0</v>
      </c>
      <c r="H349" s="109" t="n">
        <v>0</v>
      </c>
      <c r="I349" s="109" t="n">
        <v>-0.07</v>
      </c>
      <c r="J349" s="109" t="n">
        <v>0</v>
      </c>
      <c r="K349" s="111" t="n">
        <v>-0.06</v>
      </c>
      <c r="N349" s="109" t="n">
        <v>0</v>
      </c>
      <c r="P349" s="109" t="n">
        <v>0</v>
      </c>
      <c r="Q349" s="109" t="n">
        <v>-0.07</v>
      </c>
    </row>
    <row r="350" customFormat="false" ht="12" hidden="false" customHeight="false" outlineLevel="0" collapsed="false">
      <c r="D350" s="109" t="n">
        <v>0</v>
      </c>
      <c r="E350" s="109" t="n">
        <v>0</v>
      </c>
      <c r="F350" s="109" t="n">
        <v>0</v>
      </c>
      <c r="G350" s="109" t="n">
        <v>0</v>
      </c>
      <c r="H350" s="109" t="n">
        <v>0</v>
      </c>
      <c r="I350" s="109" t="n">
        <v>-0.07</v>
      </c>
      <c r="J350" s="109" t="n">
        <v>0</v>
      </c>
      <c r="K350" s="111" t="n">
        <v>-0.06</v>
      </c>
      <c r="N350" s="109" t="n">
        <v>0</v>
      </c>
      <c r="P350" s="109" t="n">
        <v>0</v>
      </c>
      <c r="Q350" s="109" t="n">
        <v>-0.07</v>
      </c>
    </row>
    <row r="351" customFormat="false" ht="12" hidden="false" customHeight="false" outlineLevel="0" collapsed="false">
      <c r="D351" s="109" t="n">
        <v>0</v>
      </c>
      <c r="E351" s="109" t="n">
        <v>0</v>
      </c>
      <c r="F351" s="109" t="n">
        <v>0</v>
      </c>
      <c r="G351" s="109" t="n">
        <v>0</v>
      </c>
      <c r="H351" s="109" t="n">
        <v>0</v>
      </c>
      <c r="I351" s="109" t="n">
        <v>-0.07</v>
      </c>
      <c r="J351" s="109" t="n">
        <v>0</v>
      </c>
      <c r="K351" s="111" t="n">
        <v>-0.06</v>
      </c>
      <c r="N351" s="109" t="n">
        <v>0</v>
      </c>
      <c r="P351" s="109" t="n">
        <v>0</v>
      </c>
      <c r="Q351" s="109" t="n">
        <v>-0.07</v>
      </c>
    </row>
    <row r="352" customFormat="false" ht="12" hidden="false" customHeight="false" outlineLevel="0" collapsed="false">
      <c r="D352" s="109" t="n">
        <v>0</v>
      </c>
      <c r="E352" s="109" t="n">
        <v>0</v>
      </c>
      <c r="F352" s="109" t="n">
        <v>0</v>
      </c>
      <c r="G352" s="109" t="n">
        <v>0</v>
      </c>
      <c r="H352" s="109" t="n">
        <v>0</v>
      </c>
      <c r="I352" s="109" t="n">
        <v>-0.07</v>
      </c>
      <c r="J352" s="109" t="n">
        <v>0</v>
      </c>
      <c r="K352" s="111" t="n">
        <v>-0.06</v>
      </c>
      <c r="N352" s="109" t="n">
        <v>0</v>
      </c>
      <c r="P352" s="109" t="n">
        <v>0</v>
      </c>
      <c r="Q352" s="109" t="n">
        <v>-0.07</v>
      </c>
    </row>
    <row r="353" customFormat="false" ht="12" hidden="false" customHeight="false" outlineLevel="0" collapsed="false">
      <c r="D353" s="109" t="n">
        <v>0</v>
      </c>
      <c r="E353" s="109" t="n">
        <v>0</v>
      </c>
      <c r="F353" s="109" t="n">
        <v>0</v>
      </c>
      <c r="G353" s="109" t="n">
        <v>0</v>
      </c>
      <c r="H353" s="109" t="n">
        <v>0</v>
      </c>
      <c r="I353" s="109" t="n">
        <v>-0.07</v>
      </c>
      <c r="J353" s="109" t="n">
        <v>0</v>
      </c>
      <c r="K353" s="111" t="n">
        <v>-0.06</v>
      </c>
      <c r="N353" s="109" t="n">
        <v>0</v>
      </c>
      <c r="P353" s="109" t="n">
        <v>0</v>
      </c>
      <c r="Q353" s="109" t="n">
        <v>-0.07</v>
      </c>
    </row>
    <row r="354" customFormat="false" ht="12" hidden="false" customHeight="false" outlineLevel="0" collapsed="false">
      <c r="D354" s="109" t="n">
        <v>0</v>
      </c>
      <c r="E354" s="109" t="n">
        <v>0</v>
      </c>
      <c r="F354" s="109" t="n">
        <v>0</v>
      </c>
      <c r="G354" s="109" t="n">
        <v>0</v>
      </c>
      <c r="H354" s="109" t="n">
        <v>0</v>
      </c>
      <c r="I354" s="109" t="n">
        <v>-0.07</v>
      </c>
      <c r="J354" s="109" t="n">
        <v>0</v>
      </c>
      <c r="K354" s="111" t="n">
        <v>-0.06</v>
      </c>
      <c r="N354" s="109" t="n">
        <v>0</v>
      </c>
      <c r="P354" s="109" t="n">
        <v>0</v>
      </c>
      <c r="Q354" s="109" t="n">
        <v>-0.07</v>
      </c>
    </row>
    <row r="355" customFormat="false" ht="12" hidden="false" customHeight="false" outlineLevel="0" collapsed="false">
      <c r="D355" s="109" t="n">
        <v>0</v>
      </c>
      <c r="E355" s="109" t="n">
        <v>0</v>
      </c>
      <c r="F355" s="109" t="n">
        <v>0</v>
      </c>
      <c r="G355" s="109" t="n">
        <v>0</v>
      </c>
      <c r="H355" s="109" t="n">
        <v>0</v>
      </c>
      <c r="I355" s="109" t="n">
        <v>-0.07</v>
      </c>
      <c r="J355" s="109" t="n">
        <v>0</v>
      </c>
      <c r="K355" s="111" t="n">
        <v>-0.06</v>
      </c>
      <c r="N355" s="109" t="n">
        <v>0</v>
      </c>
      <c r="P355" s="109" t="n">
        <v>0</v>
      </c>
      <c r="Q355" s="109" t="n">
        <v>-0.07</v>
      </c>
    </row>
    <row r="356" customFormat="false" ht="12" hidden="false" customHeight="false" outlineLevel="0" collapsed="false">
      <c r="D356" s="109" t="n">
        <v>0</v>
      </c>
      <c r="E356" s="109" t="n">
        <v>0</v>
      </c>
      <c r="F356" s="109" t="n">
        <v>0</v>
      </c>
      <c r="G356" s="109" t="n">
        <v>0</v>
      </c>
      <c r="H356" s="109" t="n">
        <v>0</v>
      </c>
      <c r="I356" s="109" t="n">
        <v>-0.06</v>
      </c>
      <c r="J356" s="109" t="n">
        <v>0</v>
      </c>
    </row>
    <row r="357" customFormat="false" ht="12" hidden="false" customHeight="false" outlineLevel="0" collapsed="false">
      <c r="D357" s="109" t="n">
        <v>0</v>
      </c>
      <c r="E357" s="109" t="n">
        <v>0</v>
      </c>
      <c r="F357" s="109" t="n">
        <v>0</v>
      </c>
      <c r="G357" s="109" t="n">
        <v>0</v>
      </c>
      <c r="H357" s="109" t="n">
        <v>0</v>
      </c>
      <c r="I357" s="109" t="n">
        <v>-0.045</v>
      </c>
      <c r="J357" s="109" t="n">
        <v>0</v>
      </c>
    </row>
    <row r="358" customFormat="false" ht="12" hidden="false" customHeight="false" outlineLevel="0" collapsed="false">
      <c r="D358" s="109" t="n">
        <v>0</v>
      </c>
      <c r="E358" s="109" t="n">
        <v>0</v>
      </c>
      <c r="F358" s="109" t="n">
        <v>0</v>
      </c>
      <c r="G358" s="109" t="n">
        <v>0</v>
      </c>
      <c r="H358" s="109" t="n">
        <v>0</v>
      </c>
      <c r="I358" s="109" t="n">
        <v>0.01</v>
      </c>
      <c r="J358" s="109" t="n">
        <v>0</v>
      </c>
    </row>
    <row r="359" customFormat="false" ht="12" hidden="false" customHeight="false" outlineLevel="0" collapsed="false">
      <c r="D359" s="109" t="n">
        <v>0</v>
      </c>
      <c r="E359" s="109" t="n">
        <v>0</v>
      </c>
      <c r="F359" s="109" t="n">
        <v>0</v>
      </c>
      <c r="G359" s="109" t="n">
        <v>0</v>
      </c>
      <c r="H359" s="109" t="n">
        <v>0</v>
      </c>
      <c r="I359" s="109" t="n">
        <v>0.1</v>
      </c>
      <c r="J359" s="109" t="n">
        <v>0</v>
      </c>
    </row>
    <row r="360" customFormat="false" ht="12" hidden="false" customHeight="false" outlineLevel="0" collapsed="false">
      <c r="D360" s="109" t="n">
        <v>0</v>
      </c>
      <c r="E360" s="109" t="n">
        <v>0</v>
      </c>
      <c r="F360" s="109" t="n">
        <v>0</v>
      </c>
      <c r="G360" s="109" t="n">
        <v>0</v>
      </c>
      <c r="H360" s="109" t="n">
        <v>0</v>
      </c>
      <c r="I360" s="109" t="n">
        <v>0.1</v>
      </c>
      <c r="J360" s="109" t="n">
        <v>0</v>
      </c>
    </row>
    <row r="361" customFormat="false" ht="12" hidden="false" customHeight="false" outlineLevel="0" collapsed="false">
      <c r="D361" s="109" t="n">
        <v>0</v>
      </c>
      <c r="E361" s="109" t="n">
        <v>0</v>
      </c>
      <c r="F361" s="109" t="n">
        <v>0</v>
      </c>
      <c r="G361" s="109" t="n">
        <v>0</v>
      </c>
      <c r="H361" s="109" t="n">
        <v>0</v>
      </c>
      <c r="I361" s="109" t="n">
        <v>0</v>
      </c>
      <c r="J361" s="109" t="n">
        <v>0</v>
      </c>
    </row>
    <row r="362" customFormat="false" ht="12" hidden="false" customHeight="false" outlineLevel="0" collapsed="false">
      <c r="D362" s="109" t="n">
        <v>0</v>
      </c>
      <c r="E362" s="109" t="n">
        <v>0</v>
      </c>
      <c r="F362" s="109" t="n">
        <v>0</v>
      </c>
      <c r="G362" s="109" t="n">
        <v>0</v>
      </c>
      <c r="H362" s="109" t="n">
        <v>0</v>
      </c>
      <c r="I362" s="109" t="n">
        <v>0</v>
      </c>
      <c r="J362" s="109" t="n">
        <v>0</v>
      </c>
    </row>
    <row r="363" customFormat="false" ht="12" hidden="false" customHeight="false" outlineLevel="0" collapsed="false">
      <c r="D363" s="109" t="n">
        <v>0</v>
      </c>
      <c r="E363" s="109" t="n">
        <v>0</v>
      </c>
      <c r="F363" s="109" t="n">
        <v>0</v>
      </c>
      <c r="G363" s="109" t="n">
        <v>0</v>
      </c>
      <c r="H363" s="109" t="n">
        <v>0</v>
      </c>
      <c r="I363" s="109" t="n">
        <v>0</v>
      </c>
      <c r="J363" s="109" t="n">
        <v>0</v>
      </c>
    </row>
    <row r="364" customFormat="false" ht="12" hidden="false" customHeight="false" outlineLevel="0" collapsed="false">
      <c r="D364" s="109" t="n">
        <v>0</v>
      </c>
      <c r="E364" s="109" t="n">
        <v>0</v>
      </c>
      <c r="F364" s="109" t="n">
        <v>0</v>
      </c>
      <c r="G364" s="109" t="n">
        <v>0</v>
      </c>
      <c r="H364" s="109" t="n">
        <v>0</v>
      </c>
      <c r="I364" s="109" t="n">
        <v>0</v>
      </c>
      <c r="J364" s="109" t="n">
        <v>0</v>
      </c>
    </row>
    <row r="365" customFormat="false" ht="12" hidden="false" customHeight="false" outlineLevel="0" collapsed="false">
      <c r="D365" s="109" t="n">
        <v>0</v>
      </c>
      <c r="E365" s="109" t="n">
        <v>0</v>
      </c>
      <c r="F365" s="109" t="n">
        <v>0</v>
      </c>
      <c r="G365" s="109" t="n">
        <v>0</v>
      </c>
      <c r="H365" s="109" t="n">
        <v>0</v>
      </c>
      <c r="I365" s="109" t="n">
        <v>0</v>
      </c>
      <c r="J365" s="109" t="n">
        <v>0</v>
      </c>
    </row>
    <row r="366" customFormat="false" ht="12" hidden="false" customHeight="false" outlineLevel="0" collapsed="false">
      <c r="D366" s="109" t="n">
        <v>0</v>
      </c>
      <c r="E366" s="109" t="n">
        <v>0</v>
      </c>
      <c r="F366" s="109" t="n">
        <v>0</v>
      </c>
      <c r="G366" s="109" t="n">
        <v>0</v>
      </c>
      <c r="H366" s="109" t="n">
        <v>0</v>
      </c>
      <c r="I366" s="109" t="n">
        <v>0</v>
      </c>
      <c r="J366" s="109" t="n">
        <v>0</v>
      </c>
    </row>
    <row r="367" customFormat="false" ht="12" hidden="false" customHeight="false" outlineLevel="0" collapsed="false">
      <c r="D367" s="109" t="n">
        <v>0</v>
      </c>
      <c r="E367" s="109" t="n">
        <v>0</v>
      </c>
      <c r="F367" s="109" t="n">
        <v>0</v>
      </c>
      <c r="G367" s="109" t="n">
        <v>0</v>
      </c>
      <c r="H367" s="109" t="n">
        <v>0</v>
      </c>
      <c r="I367" s="109" t="n">
        <v>0</v>
      </c>
      <c r="J367" s="109" t="n">
        <v>0</v>
      </c>
    </row>
    <row r="368" customFormat="false" ht="12" hidden="false" customHeight="false" outlineLevel="0" collapsed="false">
      <c r="D368" s="109" t="n">
        <v>0</v>
      </c>
      <c r="E368" s="109" t="n">
        <v>0</v>
      </c>
      <c r="F368" s="109" t="n">
        <v>0</v>
      </c>
      <c r="G368" s="109" t="n">
        <v>0</v>
      </c>
      <c r="H368" s="109" t="n">
        <v>0</v>
      </c>
      <c r="I368" s="109" t="n">
        <v>0</v>
      </c>
      <c r="J368" s="109" t="n">
        <v>0</v>
      </c>
    </row>
    <row r="369" customFormat="false" ht="12" hidden="false" customHeight="false" outlineLevel="0" collapsed="false">
      <c r="D369" s="109" t="n">
        <v>0</v>
      </c>
      <c r="E369" s="109" t="n">
        <v>0</v>
      </c>
      <c r="F369" s="109" t="n">
        <v>0</v>
      </c>
      <c r="G369" s="109" t="n">
        <v>0</v>
      </c>
      <c r="H369" s="109" t="n">
        <v>0</v>
      </c>
      <c r="I369" s="109" t="n">
        <v>0</v>
      </c>
      <c r="J369" s="109" t="n">
        <v>0</v>
      </c>
    </row>
    <row r="370" customFormat="false" ht="12" hidden="false" customHeight="false" outlineLevel="0" collapsed="false">
      <c r="D370" s="109" t="n">
        <v>0</v>
      </c>
      <c r="E370" s="109" t="n">
        <v>0</v>
      </c>
      <c r="F370" s="109" t="n">
        <v>0</v>
      </c>
      <c r="G370" s="109" t="n">
        <v>0</v>
      </c>
      <c r="H370" s="109" t="n">
        <v>0</v>
      </c>
      <c r="I370" s="109" t="n">
        <v>0</v>
      </c>
      <c r="J370" s="109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ColWidth="11.70703125" defaultRowHeight="11.25" customHeight="true" zeroHeight="false" outlineLevelRow="0" outlineLevelCol="0"/>
  <cols>
    <col collapsed="false" customWidth="true" hidden="false" outlineLevel="0" max="1" min="1" style="122" width="37.28"/>
    <col collapsed="false" customWidth="false" hidden="true" outlineLevel="0" max="3" min="2" style="122" width="11.7"/>
    <col collapsed="false" customWidth="true" hidden="false" outlineLevel="0" max="4" min="4" style="122" width="0.13"/>
    <col collapsed="false" customWidth="true" hidden="true" outlineLevel="0" max="6" min="5" style="122" width="9.06"/>
    <col collapsed="false" customWidth="true" hidden="true" outlineLevel="0" max="7" min="7" style="122" width="8.14"/>
    <col collapsed="false" customWidth="true" hidden="false" outlineLevel="0" max="8" min="8" style="122" width="0.13"/>
    <col collapsed="false" customWidth="false" hidden="false" outlineLevel="0" max="257" min="9" style="122" width="11.7"/>
  </cols>
  <sheetData>
    <row r="1" customFormat="false" ht="45.75" hidden="false" customHeight="true" outlineLevel="0" collapsed="false">
      <c r="A1" s="123" t="s">
        <v>128</v>
      </c>
    </row>
    <row r="2" customFormat="false" ht="16.5" hidden="false" customHeight="false" outlineLevel="0" collapsed="false">
      <c r="A2" s="124" t="n">
        <v>37158</v>
      </c>
      <c r="B2" s="125"/>
      <c r="D2" s="126" t="n">
        <v>2001</v>
      </c>
      <c r="F2" s="127" t="n">
        <v>2001</v>
      </c>
      <c r="G2" s="127" t="n">
        <v>2001</v>
      </c>
      <c r="H2" s="127" t="n">
        <v>2001</v>
      </c>
      <c r="I2" s="127" t="n">
        <v>2001</v>
      </c>
      <c r="J2" s="127"/>
      <c r="K2" s="127"/>
      <c r="L2" s="127"/>
      <c r="M2" s="127"/>
      <c r="N2" s="126" t="n">
        <v>2002</v>
      </c>
      <c r="O2" s="127"/>
      <c r="P2" s="126"/>
      <c r="Q2" s="127"/>
      <c r="R2" s="127"/>
      <c r="S2" s="127"/>
      <c r="T2" s="127"/>
      <c r="U2" s="127" t="n">
        <v>2003</v>
      </c>
      <c r="V2" s="127" t="n">
        <v>2004</v>
      </c>
      <c r="W2" s="127"/>
      <c r="X2" s="127"/>
      <c r="Y2" s="127" t="s">
        <v>129</v>
      </c>
      <c r="Z2" s="127"/>
      <c r="AA2" s="127"/>
    </row>
    <row r="3" customFormat="false" ht="17.25" hidden="false" customHeight="false" outlineLevel="0" collapsed="false">
      <c r="A3" s="128"/>
      <c r="B3" s="129" t="n">
        <v>36739</v>
      </c>
      <c r="C3" s="130" t="n">
        <v>36892</v>
      </c>
      <c r="D3" s="130" t="n">
        <v>36923</v>
      </c>
      <c r="E3" s="131" t="n">
        <v>37012</v>
      </c>
      <c r="F3" s="131" t="n">
        <v>37043</v>
      </c>
      <c r="G3" s="132" t="n">
        <v>37073</v>
      </c>
      <c r="H3" s="131" t="n">
        <v>37104</v>
      </c>
      <c r="I3" s="131" t="n">
        <v>37135</v>
      </c>
      <c r="J3" s="132" t="n">
        <v>37165</v>
      </c>
      <c r="K3" s="132" t="n">
        <v>37196</v>
      </c>
      <c r="L3" s="132" t="n">
        <v>37226</v>
      </c>
      <c r="M3" s="133" t="s">
        <v>130</v>
      </c>
      <c r="N3" s="131" t="n">
        <v>37257</v>
      </c>
      <c r="O3" s="132" t="n">
        <v>37288</v>
      </c>
      <c r="P3" s="132" t="n">
        <v>37316</v>
      </c>
      <c r="Q3" s="134" t="s">
        <v>131</v>
      </c>
      <c r="R3" s="134" t="s">
        <v>132</v>
      </c>
      <c r="S3" s="134" t="s">
        <v>133</v>
      </c>
      <c r="T3" s="134" t="s">
        <v>134</v>
      </c>
      <c r="U3" s="135" t="s">
        <v>135</v>
      </c>
      <c r="V3" s="133" t="s">
        <v>136</v>
      </c>
      <c r="W3" s="134" t="s">
        <v>10</v>
      </c>
      <c r="X3" s="134" t="s">
        <v>11</v>
      </c>
      <c r="Y3" s="134" t="s">
        <v>13</v>
      </c>
      <c r="Z3" s="134" t="s">
        <v>8</v>
      </c>
      <c r="AA3" s="136" t="s">
        <v>137</v>
      </c>
    </row>
    <row r="4" customFormat="false" ht="12.75" hidden="false" customHeight="false" outlineLevel="0" collapsed="false">
      <c r="A4" s="127" t="s">
        <v>73</v>
      </c>
      <c r="B4" s="137" t="n">
        <v>0</v>
      </c>
      <c r="C4" s="138" t="n">
        <f aca="false">[4]P2!K4</f>
        <v>0</v>
      </c>
      <c r="D4" s="138" t="n">
        <f aca="false">[4]P2!L4</f>
        <v>0</v>
      </c>
      <c r="E4" s="137" t="n">
        <f aca="false">[4]P2!M4</f>
        <v>0</v>
      </c>
      <c r="F4" s="139" t="n">
        <f aca="false">[4]P2!P4</f>
        <v>0</v>
      </c>
      <c r="G4" s="139" t="n">
        <f aca="false">[4]P2!Q4</f>
        <v>0</v>
      </c>
      <c r="H4" s="137" t="n">
        <f aca="false">[4]P2!R4</f>
        <v>0</v>
      </c>
      <c r="I4" s="140" t="n">
        <f aca="false">[4]P2!S4</f>
        <v>19.25</v>
      </c>
      <c r="J4" s="141" t="n">
        <f aca="false">[4]P2!T4</f>
        <v>24.5</v>
      </c>
      <c r="K4" s="141" t="n">
        <f aca="false">[4]P2!U4</f>
        <v>31</v>
      </c>
      <c r="L4" s="141" t="n">
        <f aca="false">[4]P2!V4</f>
        <v>38.25</v>
      </c>
      <c r="M4" s="142" t="n">
        <f aca="false">AVERAGE([4]P2!S4:V4)</f>
        <v>28.25</v>
      </c>
      <c r="N4" s="140" t="n">
        <f aca="false">[4]P2!W4</f>
        <v>37</v>
      </c>
      <c r="O4" s="141" t="n">
        <f aca="false">[4]P2!X4</f>
        <v>34</v>
      </c>
      <c r="P4" s="141" t="n">
        <f aca="false">[4]P2!Y4</f>
        <v>30</v>
      </c>
      <c r="Q4" s="143" t="n">
        <f aca="false">AVERAGE([4]P2!Z4:AB4)</f>
        <v>28.5833333333333</v>
      </c>
      <c r="R4" s="143" t="n">
        <f aca="false">AVERAGE([4]P2!AC4:AE4)</f>
        <v>43.6666666666667</v>
      </c>
      <c r="S4" s="143" t="n">
        <f aca="false">AVERAGE([4]P2!AF4:AH4)</f>
        <v>34.6666666666667</v>
      </c>
      <c r="T4" s="144" t="n">
        <f aca="false">AVERAGE([4]P2!W4:AH4)</f>
        <v>35.1458333333333</v>
      </c>
      <c r="U4" s="145" t="n">
        <f aca="false">AVERAGE([4]P2!AI4:AT4)</f>
        <v>36.2083333333333</v>
      </c>
      <c r="V4" s="146" t="n">
        <f aca="false">AVERAGE([4]P2!AU4:BF4)</f>
        <v>35.7116666666667</v>
      </c>
      <c r="W4" s="146" t="n">
        <f aca="false">AVERAGE([4]P2!BG4:BI4,[4]P2!BS4:BU4,[4]P2!CE4:CG4,[4]P2!CQ4:CS4,[4]P2!DC4:DE4,[4]P2!DO4:DQ4,[4]P2!EA4:EC4,[4]P2!EM4:EO4,[4]P2!EY4:FA4,[4]P2!FK4:FM4)</f>
        <v>36.9406666666667</v>
      </c>
      <c r="X4" s="143" t="n">
        <f aca="false">AVERAGE([4]P2!BJ4:BL4,[4]P2!BV4:BX4,[4]P2!CH4:CJ4,[4]P2!CT4:CV4,[4]P2!DF4:DH4,[4]P2!DR4:DT4,[4]P2!ED4:EF4,[4]P2!EP4:ER4,[4]P2!FB4:FD4,[4]P2!FN4:FP4)</f>
        <v>33.3293333333333</v>
      </c>
      <c r="Y4" s="143" t="n">
        <f aca="false">AVERAGE([4]P2!BM4:BO4,[4]P2!BY4:CA4,[4]P2!CK4:CM4,[4]P2!CW4:CY4,[4]P2!DI4:DK4,[4]P2!DU4:DW4,[4]P2!EG4:EI4,[4]P2!ES4:EU4,[4]P2!FE4:FG4,[4]P2!FQ4:FS4)</f>
        <v>43.245</v>
      </c>
      <c r="Z4" s="143" t="n">
        <f aca="false">AVERAGE([4]P2!BP4:BR4,[4]P2!CB4:CD4,[4]P2!CN4:CP4,[4]P2!CZ4:DB4,[4]P2!DL4:DN4,[4]P2!DX4:DZ4,[4]P2!EJ4:EL4,[4]P2!EV4:EX4,[4]P2!FH4:FJ4,[4]P2!FT4:FV4)</f>
        <v>37.635</v>
      </c>
      <c r="AA4" s="144" t="n">
        <f aca="false">AVERAGE([4]P2!BG4:FV4)</f>
        <v>37.7875</v>
      </c>
    </row>
    <row r="5" customFormat="false" ht="12.75" hidden="false" customHeight="false" outlineLevel="0" collapsed="false">
      <c r="A5" s="127" t="s">
        <v>138</v>
      </c>
      <c r="B5" s="137" t="n">
        <v>0</v>
      </c>
      <c r="C5" s="137" t="n">
        <f aca="false">[4]P2!K6</f>
        <v>0</v>
      </c>
      <c r="D5" s="137" t="n">
        <f aca="false">[4]P2!L6</f>
        <v>0</v>
      </c>
      <c r="E5" s="137" t="n">
        <f aca="false">[4]P2!M6</f>
        <v>0</v>
      </c>
      <c r="F5" s="139" t="n">
        <f aca="false">[4]P2!P6</f>
        <v>0</v>
      </c>
      <c r="G5" s="139" t="n">
        <f aca="false">[4]P2!Q6</f>
        <v>0</v>
      </c>
      <c r="H5" s="137" t="n">
        <f aca="false">[4]P2!R6</f>
        <v>0</v>
      </c>
      <c r="I5" s="140" t="n">
        <f aca="false">[4]P2!S6</f>
        <v>19.25</v>
      </c>
      <c r="J5" s="141" t="n">
        <f aca="false">[4]P2!T6</f>
        <v>24.5</v>
      </c>
      <c r="K5" s="141" t="n">
        <f aca="false">[4]P2!U6</f>
        <v>30.25</v>
      </c>
      <c r="L5" s="141" t="n">
        <f aca="false">[4]P2!V6</f>
        <v>37.25</v>
      </c>
      <c r="M5" s="142" t="n">
        <f aca="false">AVERAGE([4]P2!S6:V6)</f>
        <v>27.8125</v>
      </c>
      <c r="N5" s="140" t="n">
        <f aca="false">[4]P2!W6</f>
        <v>35.5</v>
      </c>
      <c r="O5" s="141" t="n">
        <f aca="false">[4]P2!X6</f>
        <v>33</v>
      </c>
      <c r="P5" s="141" t="n">
        <f aca="false">[4]P2!Y6</f>
        <v>29.25</v>
      </c>
      <c r="Q5" s="141" t="n">
        <f aca="false">AVERAGE([4]P2!Z6:AB6)</f>
        <v>30.9166666666667</v>
      </c>
      <c r="R5" s="141" t="n">
        <f aca="false">AVERAGE([4]P2!AC6:AE6)</f>
        <v>46.6666666666667</v>
      </c>
      <c r="S5" s="141" t="n">
        <f aca="false">AVERAGE([4]P2!AF6:AH6)</f>
        <v>33.5833333333333</v>
      </c>
      <c r="T5" s="142" t="n">
        <f aca="false">AVERAGE([4]P2!W6:AH6)</f>
        <v>35.9375</v>
      </c>
      <c r="U5" s="147" t="n">
        <f aca="false">AVERAGE([4]P2!AI6:AT6)</f>
        <v>37.6666666666667</v>
      </c>
      <c r="V5" s="140" t="n">
        <f aca="false">AVERAGE([4]P2!AU6:BF6)</f>
        <v>37.4183333333333</v>
      </c>
      <c r="W5" s="140" t="n">
        <f aca="false">AVERAGE([4]P2!BG6:BI6,[4]P2!BS6:BU6,[4]P2!CE6:CG6,[4]P2!CQ6:CS6,[4]P2!DC6:DE6,[4]P2!DO6:DQ6,[4]P2!EA6:EC6,[4]P2!EM6:EO6,[4]P2!EY6:FA6,[4]P2!FK6:FM6)</f>
        <v>39.9166666666667</v>
      </c>
      <c r="X5" s="141" t="n">
        <f aca="false">AVERAGE([4]P2!BJ6:BL6,[4]P2!BV6:BX6,[4]P2!CH6:CJ6,[4]P2!CT6:CV6,[4]P2!DF6:DH6,[4]P2!DR6:DT6,[4]P2!ED6:EF6,[4]P2!EP6:ER6,[4]P2!FB6:FD6,[4]P2!FN6:FP6)</f>
        <v>38.2153333333333</v>
      </c>
      <c r="Y5" s="141" t="n">
        <f aca="false">AVERAGE([4]P2!BM6:BO6,[4]P2!BY6:CA6,[4]P2!CK6:CM6,[4]P2!CW6:CY6,[4]P2!DI6:DK6,[4]P2!DU6:DW6,[4]P2!EG6:EI6,[4]P2!ES6:EU6,[4]P2!FE6:FG6,[4]P2!FQ6:FS6)</f>
        <v>49.1183333333333</v>
      </c>
      <c r="Z5" s="141" t="n">
        <f aca="false">AVERAGE([4]P2!BP6:BR6,[4]P2!CB6:CD6,[4]P2!CN6:CP6,[4]P2!CZ6:DB6,[4]P2!DL6:DN6,[4]P2!DX6:DZ6,[4]P2!EJ6:EL6,[4]P2!EV6:EX6,[4]P2!FH6:FJ6,[4]P2!FT6:FV6)</f>
        <v>40.7903333333333</v>
      </c>
      <c r="AA5" s="142" t="n">
        <f aca="false">AVERAGE([4]P2!BG6:FV6)</f>
        <v>42.0101666666667</v>
      </c>
    </row>
    <row r="6" customFormat="false" ht="12.75" hidden="false" customHeight="false" outlineLevel="0" collapsed="false">
      <c r="A6" s="127" t="s">
        <v>74</v>
      </c>
      <c r="B6" s="137" t="n">
        <v>0</v>
      </c>
      <c r="C6" s="137" t="n">
        <f aca="false">[4]P2!K8</f>
        <v>0</v>
      </c>
      <c r="D6" s="137" t="n">
        <f aca="false">[4]P2!L8</f>
        <v>0</v>
      </c>
      <c r="E6" s="137" t="n">
        <f aca="false">[4]P2!M8</f>
        <v>0</v>
      </c>
      <c r="F6" s="139" t="n">
        <f aca="false">[4]P2!P8</f>
        <v>0</v>
      </c>
      <c r="G6" s="139" t="n">
        <f aca="false">[4]P2!Q8</f>
        <v>0</v>
      </c>
      <c r="H6" s="137" t="n">
        <f aca="false">[4]P2!R8</f>
        <v>0</v>
      </c>
      <c r="I6" s="140" t="n">
        <f aca="false">[4]P2!S8</f>
        <v>23</v>
      </c>
      <c r="J6" s="141" t="n">
        <f aca="false">[4]P2!T8</f>
        <v>25.75</v>
      </c>
      <c r="K6" s="141" t="n">
        <f aca="false">[4]P2!U8</f>
        <v>31.25</v>
      </c>
      <c r="L6" s="141" t="n">
        <f aca="false">[4]P2!V8</f>
        <v>37.3</v>
      </c>
      <c r="M6" s="142" t="n">
        <f aca="false">AVERAGE([4]P2!S8:V8)</f>
        <v>29.325</v>
      </c>
      <c r="N6" s="140" t="n">
        <f aca="false">[4]P2!W8</f>
        <v>36.75</v>
      </c>
      <c r="O6" s="141" t="n">
        <f aca="false">[4]P2!X8</f>
        <v>33.75</v>
      </c>
      <c r="P6" s="141" t="n">
        <f aca="false">[4]P2!Y8</f>
        <v>31.5</v>
      </c>
      <c r="Q6" s="141" t="n">
        <f aca="false">AVERAGE([4]P2!Z8:AB8)</f>
        <v>31</v>
      </c>
      <c r="R6" s="141" t="n">
        <f aca="false">AVERAGE([4]P2!AC8:AE8)</f>
        <v>46</v>
      </c>
      <c r="S6" s="141" t="n">
        <f aca="false">AVERAGE([4]P2!AF8:AH8)</f>
        <v>35.5</v>
      </c>
      <c r="T6" s="142" t="n">
        <f aca="false">AVERAGE([4]P2!W8:AH8)</f>
        <v>36.625</v>
      </c>
      <c r="U6" s="147" t="n">
        <f aca="false">AVERAGE([4]P2!AI8:AT8)</f>
        <v>39.25</v>
      </c>
      <c r="V6" s="140" t="n">
        <f aca="false">AVERAGE([4]P2!AU8:BF8)</f>
        <v>39.2516666666667</v>
      </c>
      <c r="W6" s="140" t="n">
        <f aca="false">AVERAGE([4]P2!BG8:BI8,[4]P2!BS8:BU8,[4]P2!CE8:CG8,[4]P2!CQ8:CS8,[4]P2!DC8:DE8,[4]P2!DO8:DQ8,[4]P2!EA8:EC8,[4]P2!EM8:EO8,[4]P2!EY8:FA8,[4]P2!FK8:FM8)</f>
        <v>39.6023333333333</v>
      </c>
      <c r="X6" s="141" t="n">
        <f aca="false">AVERAGE([4]P2!BJ8:BL8,[4]P2!BV8:BX8,[4]P2!CH8:CJ8,[4]P2!CT8:CV8,[4]P2!DF8:DH8,[4]P2!DR8:DT8,[4]P2!ED8:EF8,[4]P2!EP8:ER8,[4]P2!FB8:FD8,[4]P2!FN8:FP8)</f>
        <v>41.6733333333333</v>
      </c>
      <c r="Y6" s="141" t="n">
        <f aca="false">AVERAGE([4]P2!BM8:BO8,[4]P2!BY8:CA8,[4]P2!CK8:CM8,[4]P2!CW8:CY8,[4]P2!DI8:DK8,[4]P2!DU8:DW8,[4]P2!EG8:EI8,[4]P2!ES8:EU8,[4]P2!FE8:FG8,[4]P2!FQ8:FS8)</f>
        <v>41.1516666666667</v>
      </c>
      <c r="Z6" s="141" t="n">
        <f aca="false">AVERAGE([4]P2!BP8:BR8,[4]P2!CB8:CD8,[4]P2!CN8:CP8,[4]P2!CZ8:DB8,[4]P2!DL8:DN8,[4]P2!DX8:DZ8,[4]P2!EJ8:EL8,[4]P2!EV8:EX8,[4]P2!FH8:FJ8,[4]P2!FT8:FV8)</f>
        <v>41.588</v>
      </c>
      <c r="AA6" s="142" t="n">
        <f aca="false">AVERAGE([4]P2!BG8:FV8)</f>
        <v>41.0038333333333</v>
      </c>
    </row>
    <row r="7" customFormat="false" ht="12.75" hidden="false" customHeight="false" outlineLevel="0" collapsed="false">
      <c r="A7" s="127" t="s">
        <v>139</v>
      </c>
      <c r="B7" s="137" t="n">
        <v>0</v>
      </c>
      <c r="C7" s="137" t="n">
        <f aca="false">[4]P2!K10</f>
        <v>0</v>
      </c>
      <c r="D7" s="137" t="n">
        <f aca="false">[4]P2!L10</f>
        <v>0</v>
      </c>
      <c r="E7" s="137" t="n">
        <f aca="false">[4]P2!M10</f>
        <v>0</v>
      </c>
      <c r="F7" s="139" t="n">
        <f aca="false">[4]P2!P10</f>
        <v>0</v>
      </c>
      <c r="G7" s="139" t="n">
        <f aca="false">[4]P2!Q10</f>
        <v>0</v>
      </c>
      <c r="H7" s="137" t="n">
        <f aca="false">[4]P2!R10</f>
        <v>0</v>
      </c>
      <c r="I7" s="140" t="n">
        <f aca="false">[4]P2!S10</f>
        <v>32</v>
      </c>
      <c r="J7" s="141" t="n">
        <f aca="false">[4]P2!T10</f>
        <v>25.25</v>
      </c>
      <c r="K7" s="141" t="n">
        <f aca="false">[4]P2!U10</f>
        <v>28.25</v>
      </c>
      <c r="L7" s="141" t="n">
        <f aca="false">[4]P2!V10</f>
        <v>32.25</v>
      </c>
      <c r="M7" s="142" t="n">
        <f aca="false">AVERAGE([4]P2!S10:V10)</f>
        <v>29.4375</v>
      </c>
      <c r="N7" s="140" t="n">
        <f aca="false">[4]P2!W10</f>
        <v>32.25</v>
      </c>
      <c r="O7" s="141" t="n">
        <f aca="false">[4]P2!X10</f>
        <v>32.25</v>
      </c>
      <c r="P7" s="141" t="n">
        <f aca="false">[4]P2!Y10</f>
        <v>31.5</v>
      </c>
      <c r="Q7" s="141" t="n">
        <f aca="false">AVERAGE([4]P2!Z10:AB10)</f>
        <v>31</v>
      </c>
      <c r="R7" s="141" t="n">
        <f aca="false">AVERAGE([4]P2!AC10:AE10)</f>
        <v>44.5833333333333</v>
      </c>
      <c r="S7" s="141" t="n">
        <f aca="false">AVERAGE([4]P2!AF10:AH10)</f>
        <v>35</v>
      </c>
      <c r="T7" s="142" t="n">
        <f aca="false">AVERAGE([4]P2!W10:AH10)</f>
        <v>35.6458333333333</v>
      </c>
      <c r="U7" s="147" t="n">
        <f aca="false">AVERAGE([4]P2!AI10:AT10)</f>
        <v>28.4166666666667</v>
      </c>
      <c r="V7" s="140" t="n">
        <f aca="false">AVERAGE([4]P2!AU10:BF10)</f>
        <v>26.8125</v>
      </c>
      <c r="W7" s="140" t="n">
        <f aca="false">AVERAGE([4]P2!BG10:BI10,[4]P2!BS10:BU10,[4]P2!CE10:CG10,[4]P2!CQ10:CS10,[4]P2!DC10:DE10,[4]P2!DO10:DQ10,[4]P2!EA10:EC10,[4]P2!EM10:EO10,[4]P2!EY10:FA10,[4]P2!FK10:FM10)</f>
        <v>27.6666666666667</v>
      </c>
      <c r="X7" s="141" t="n">
        <f aca="false">AVERAGE([4]P2!BJ10:BL10,[4]P2!BV10:BX10,[4]P2!CH10:CJ10,[4]P2!CT10:CV10,[4]P2!DF10:DH10,[4]P2!DR10:DT10,[4]P2!ED10:EF10,[4]P2!EP10:ER10,[4]P2!FB10:FD10,[4]P2!FN10:FP10)</f>
        <v>34.8383333333333</v>
      </c>
      <c r="Y7" s="141" t="n">
        <f aca="false">AVERAGE([4]P2!BM10:BO10,[4]P2!BY10:CA10,[4]P2!CK10:CM10,[4]P2!CW10:CY10,[4]P2!DI10:DK10,[4]P2!DU10:DW10,[4]P2!EG10:EI10,[4]P2!ES10:EU10,[4]P2!FE10:FG10,[4]P2!FQ10:FS10)</f>
        <v>44.4516666666667</v>
      </c>
      <c r="Z7" s="141" t="n">
        <f aca="false">AVERAGE([4]P2!BP10:BR10,[4]P2!CB10:CD10,[4]P2!CN10:CP10,[4]P2!CZ10:DB10,[4]P2!DL10:DN10,[4]P2!DX10:DZ10,[4]P2!EJ10:EL10,[4]P2!EV10:EX10,[4]P2!FH10:FJ10,[4]P2!FT10:FV10)</f>
        <v>34.9533333333333</v>
      </c>
      <c r="AA7" s="142" t="n">
        <f aca="false">AVERAGE([4]P2!BG10:FV10)</f>
        <v>35.4775</v>
      </c>
    </row>
    <row r="8" customFormat="false" ht="12.75" hidden="false" customHeight="false" outlineLevel="0" collapsed="false">
      <c r="A8" s="127" t="s">
        <v>75</v>
      </c>
      <c r="B8" s="137" t="n">
        <v>0</v>
      </c>
      <c r="C8" s="137" t="n">
        <f aca="false">[4]P2!K12</f>
        <v>0</v>
      </c>
      <c r="D8" s="137" t="n">
        <f aca="false">[4]P2!L12</f>
        <v>0</v>
      </c>
      <c r="E8" s="137" t="n">
        <f aca="false">[4]P2!M12</f>
        <v>0</v>
      </c>
      <c r="F8" s="139" t="n">
        <f aca="false">[4]P2!P12</f>
        <v>0</v>
      </c>
      <c r="G8" s="139" t="n">
        <f aca="false">[4]P2!Q12</f>
        <v>0</v>
      </c>
      <c r="H8" s="137" t="n">
        <f aca="false">[4]P2!R12</f>
        <v>0</v>
      </c>
      <c r="I8" s="140" t="n">
        <f aca="false">[4]P2!S12</f>
        <v>23</v>
      </c>
      <c r="J8" s="141" t="n">
        <f aca="false">[4]P2!T12</f>
        <v>25.25</v>
      </c>
      <c r="K8" s="141" t="n">
        <f aca="false">[4]P2!U12</f>
        <v>28.25</v>
      </c>
      <c r="L8" s="141" t="n">
        <f aca="false">[4]P2!V12</f>
        <v>32.25</v>
      </c>
      <c r="M8" s="142" t="n">
        <f aca="false">AVERAGE([4]P2!S12:V12)</f>
        <v>27.1875</v>
      </c>
      <c r="N8" s="140" t="n">
        <f aca="false">[4]P2!W12</f>
        <v>32.25</v>
      </c>
      <c r="O8" s="141" t="n">
        <f aca="false">[4]P2!X12</f>
        <v>32.25</v>
      </c>
      <c r="P8" s="141" t="n">
        <f aca="false">[4]P2!Y12</f>
        <v>31.5</v>
      </c>
      <c r="Q8" s="141" t="n">
        <f aca="false">AVERAGE([4]P2!Z12:AB12)</f>
        <v>33.75</v>
      </c>
      <c r="R8" s="141" t="n">
        <f aca="false">AVERAGE([4]P2!AC12:AE12)</f>
        <v>45.9166666666667</v>
      </c>
      <c r="S8" s="141" t="n">
        <f aca="false">AVERAGE([4]P2!AF12:AH12)</f>
        <v>35</v>
      </c>
      <c r="T8" s="142" t="n">
        <f aca="false">AVERAGE([4]P2!W12:AH12)</f>
        <v>36.6666666666667</v>
      </c>
      <c r="U8" s="147" t="n">
        <f aca="false">AVERAGE([4]P2!AI12:AT12)</f>
        <v>39.5</v>
      </c>
      <c r="V8" s="140" t="n">
        <f aca="false">AVERAGE([4]P2!AU12:BF12)</f>
        <v>39.5</v>
      </c>
      <c r="W8" s="140" t="n">
        <f aca="false">AVERAGE([4]P2!BG12:BI12,[4]P2!BS12:BU12,[4]P2!CE12:CG12,[4]P2!CQ12:CS12,[4]P2!DC12:DE12,[4]P2!DO12:DQ12,[4]P2!EA12:EC12,[4]P2!EM12:EO12,[4]P2!EY12:FA12,[4]P2!FK12:FM12)</f>
        <v>39.305</v>
      </c>
      <c r="X8" s="141" t="n">
        <f aca="false">AVERAGE([4]P2!BJ12:BL12,[4]P2!BV12:BX12,[4]P2!CH12:CJ12,[4]P2!CT12:CV12,[4]P2!DF12:DH12,[4]P2!DR12:DT12,[4]P2!ED12:EF12,[4]P2!EP12:ER12,[4]P2!FB12:FD12,[4]P2!FN12:FP12)</f>
        <v>39.551</v>
      </c>
      <c r="Y8" s="141" t="n">
        <f aca="false">AVERAGE([4]P2!BM12:BO12,[4]P2!BY12:CA12,[4]P2!CK12:CM12,[4]P2!CW12:CY12,[4]P2!DI12:DK12,[4]P2!DU12:DW12,[4]P2!EG12:EI12,[4]P2!ES12:EU12,[4]P2!FE12:FG12,[4]P2!FQ12:FS12)</f>
        <v>43.747</v>
      </c>
      <c r="Z8" s="141" t="n">
        <f aca="false">AVERAGE([4]P2!BP12:BR12,[4]P2!CB12:CD12,[4]P2!CN12:CP12,[4]P2!CZ12:DB12,[4]P2!DL12:DN12,[4]P2!DX12:DZ12,[4]P2!EJ12:EL12,[4]P2!EV12:EX12,[4]P2!FH12:FJ12,[4]P2!FT12:FV12)</f>
        <v>40.907</v>
      </c>
      <c r="AA8" s="142" t="n">
        <f aca="false">AVERAGE([4]P2!BG12:FV12)</f>
        <v>40.8775</v>
      </c>
    </row>
    <row r="9" customFormat="false" ht="12.75" hidden="false" customHeight="false" outlineLevel="0" collapsed="false">
      <c r="A9" s="127" t="s">
        <v>140</v>
      </c>
      <c r="B9" s="137" t="n">
        <v>0</v>
      </c>
      <c r="C9" s="137" t="n">
        <f aca="false">[4]P2!K14</f>
        <v>0</v>
      </c>
      <c r="D9" s="137" t="n">
        <f aca="false">[4]P2!L14</f>
        <v>0</v>
      </c>
      <c r="E9" s="137" t="n">
        <f aca="false">[4]P2!M14</f>
        <v>0</v>
      </c>
      <c r="F9" s="139" t="n">
        <f aca="false">[4]P2!P14</f>
        <v>0</v>
      </c>
      <c r="G9" s="139" t="n">
        <f aca="false">[4]P2!Q14</f>
        <v>0</v>
      </c>
      <c r="H9" s="137" t="n">
        <f aca="false">[4]P2!R14</f>
        <v>0</v>
      </c>
      <c r="I9" s="140" t="n">
        <f aca="false">[4]P2!S14</f>
        <v>24.75</v>
      </c>
      <c r="J9" s="141" t="n">
        <f aca="false">[4]P2!T14</f>
        <v>26</v>
      </c>
      <c r="K9" s="141" t="n">
        <f aca="false">[4]P2!U14</f>
        <v>26</v>
      </c>
      <c r="L9" s="141" t="n">
        <f aca="false">[4]P2!V14</f>
        <v>31.5</v>
      </c>
      <c r="M9" s="142" t="n">
        <f aca="false">AVERAGE([4]P2!S14:V14)</f>
        <v>27.0625</v>
      </c>
      <c r="N9" s="140" t="n">
        <f aca="false">[4]P2!W14</f>
        <v>30.75</v>
      </c>
      <c r="O9" s="141" t="n">
        <f aca="false">[4]P2!X14</f>
        <v>29.5</v>
      </c>
      <c r="P9" s="141" t="n">
        <f aca="false">[4]P2!Y14</f>
        <v>29.5</v>
      </c>
      <c r="Q9" s="141" t="n">
        <f aca="false">AVERAGE([4]P2!Z14:AB14)</f>
        <v>34.5</v>
      </c>
      <c r="R9" s="141" t="n">
        <f aca="false">AVERAGE([4]P2!AC14:AE14)</f>
        <v>50.5</v>
      </c>
      <c r="S9" s="141" t="n">
        <f aca="false">AVERAGE([4]P2!AF14:AH14)</f>
        <v>32.3333333333333</v>
      </c>
      <c r="T9" s="142" t="n">
        <f aca="false">AVERAGE([4]P2!W14:AH14)</f>
        <v>36.8125</v>
      </c>
      <c r="U9" s="147" t="n">
        <f aca="false">AVERAGE([4]P2!AI14:AT14)</f>
        <v>37.4166666666667</v>
      </c>
      <c r="V9" s="140" t="n">
        <f aca="false">AVERAGE([4]P2!AU14:BF14)</f>
        <v>37.4175</v>
      </c>
      <c r="W9" s="140" t="n">
        <f aca="false">AVERAGE([4]P2!BG14:BI14,[4]P2!BS14:BU14,[4]P2!CE14:CG14,[4]P2!CQ14:CS14,[4]P2!DC14:DE14,[4]P2!DO14:DQ14,[4]P2!EA14:EC14,[4]P2!EM14:EO14,[4]P2!EY14:FA14,[4]P2!FK14:FM14)</f>
        <v>36.68</v>
      </c>
      <c r="X9" s="141" t="n">
        <f aca="false">AVERAGE([4]P2!BJ14:BL14,[4]P2!BV14:BX14,[4]P2!CH14:CJ14,[4]P2!CT14:CV14,[4]P2!DF14:DH14,[4]P2!DR14:DT14,[4]P2!ED14:EF14,[4]P2!EP14:ER14,[4]P2!FB14:FD14,[4]P2!FN14:FP14)</f>
        <v>37.1003333333333</v>
      </c>
      <c r="Y9" s="141" t="n">
        <f aca="false">AVERAGE([4]P2!BM14:BO14,[4]P2!BY14:CA14,[4]P2!CK14:CM14,[4]P2!CW14:CY14,[4]P2!DI14:DK14,[4]P2!DU14:DW14,[4]P2!EG14:EI14,[4]P2!ES14:EU14,[4]P2!FE14:FG14,[4]P2!FQ14:FS14)</f>
        <v>45.016</v>
      </c>
      <c r="Z9" s="141" t="n">
        <f aca="false">AVERAGE([4]P2!BP14:BR14,[4]P2!CB14:CD14,[4]P2!CN14:CP14,[4]P2!CZ14:DB14,[4]P2!DL14:DN14,[4]P2!DX14:DZ14,[4]P2!EJ14:EL14,[4]P2!EV14:EX14,[4]P2!FH14:FJ14,[4]P2!FT14:FV14)</f>
        <v>36.379</v>
      </c>
      <c r="AA9" s="142" t="n">
        <f aca="false">AVERAGE([4]P2!BG14:FV14)</f>
        <v>38.7938333333333</v>
      </c>
    </row>
    <row r="10" customFormat="false" ht="13.5" hidden="false" customHeight="false" outlineLevel="0" collapsed="false">
      <c r="A10" s="127" t="s">
        <v>141</v>
      </c>
      <c r="B10" s="148" t="n">
        <v>0</v>
      </c>
      <c r="C10" s="148" t="n">
        <f aca="false">[4]P2!K16</f>
        <v>0</v>
      </c>
      <c r="D10" s="148" t="n">
        <f aca="false">[4]P2!L16</f>
        <v>0</v>
      </c>
      <c r="E10" s="148" t="n">
        <f aca="false">[4]P2!M16</f>
        <v>0</v>
      </c>
      <c r="F10" s="149" t="n">
        <f aca="false">[4]P2!P16</f>
        <v>0</v>
      </c>
      <c r="G10" s="149" t="n">
        <f aca="false">[4]P2!Q16</f>
        <v>0</v>
      </c>
      <c r="H10" s="148" t="n">
        <f aca="false">[4]P2!R16</f>
        <v>0</v>
      </c>
      <c r="I10" s="150" t="n">
        <f aca="false">[4]P2!S16</f>
        <v>28.75</v>
      </c>
      <c r="J10" s="151" t="n">
        <f aca="false">[4]P2!T16</f>
        <v>27</v>
      </c>
      <c r="K10" s="151" t="n">
        <f aca="false">[4]P2!U16</f>
        <v>28</v>
      </c>
      <c r="L10" s="151" t="n">
        <f aca="false">[4]P2!V16</f>
        <v>33.5</v>
      </c>
      <c r="M10" s="152" t="n">
        <f aca="false">AVERAGE([4]P2!S16:V16)</f>
        <v>29.3125</v>
      </c>
      <c r="N10" s="150" t="n">
        <f aca="false">[4]P2!W16</f>
        <v>32.25</v>
      </c>
      <c r="O10" s="151" t="n">
        <f aca="false">[4]P2!X16</f>
        <v>30.75</v>
      </c>
      <c r="P10" s="151" t="n">
        <f aca="false">[4]P2!Y16</f>
        <v>30.75</v>
      </c>
      <c r="Q10" s="151" t="n">
        <f aca="false">AVERAGE([4]P2!Z16:AB16)</f>
        <v>37.8333333333333</v>
      </c>
      <c r="R10" s="151" t="n">
        <f aca="false">AVERAGE([4]P2!AC16:AE16)</f>
        <v>58.5</v>
      </c>
      <c r="S10" s="151" t="n">
        <f aca="false">AVERAGE([4]P2!AF16:AH16)</f>
        <v>34.5</v>
      </c>
      <c r="T10" s="152" t="n">
        <f aca="false">AVERAGE([4]P2!W16:AH16)</f>
        <v>40.5208333333333</v>
      </c>
      <c r="U10" s="153" t="n">
        <f aca="false">AVERAGE([4]P2!AI16:AT16)</f>
        <v>40.75</v>
      </c>
      <c r="V10" s="150" t="n">
        <f aca="false">AVERAGE([4]P2!AU16:BF16)</f>
        <v>40.75</v>
      </c>
      <c r="W10" s="150" t="n">
        <f aca="false">AVERAGE([4]P2!BG16:BI16,[4]P2!BS16:BU16,[4]P2!CE16:CG16,[4]P2!CQ16:CS16,[4]P2!DC16:DE16,[4]P2!DO16:DQ16,[4]P2!EA16:EC16,[4]P2!EM16:EO16,[4]P2!EY16:FA16,[4]P2!FK16:FM16)</f>
        <v>39.0386666666667</v>
      </c>
      <c r="X10" s="151" t="n">
        <f aca="false">AVERAGE([4]P2!BJ16:BL16,[4]P2!BV16:BX16,[4]P2!CH16:CJ16,[4]P2!CT16:CV16,[4]P2!DF16:DH16,[4]P2!DR16:DT16,[4]P2!ED16:EF16,[4]P2!EP16:ER16,[4]P2!FB16:FD16,[4]P2!FN16:FP16)</f>
        <v>39.8613333333333</v>
      </c>
      <c r="Y10" s="151" t="n">
        <f aca="false">AVERAGE([4]P2!BM16:BO16,[4]P2!BY16:CA16,[4]P2!CK16:CM16,[4]P2!CW16:CY16,[4]P2!DI16:DK16,[4]P2!DU16:DW16,[4]P2!EG16:EI16,[4]P2!ES16:EU16,[4]P2!FE16:FG16,[4]P2!FQ16:FS16)</f>
        <v>49.5546666666667</v>
      </c>
      <c r="Z10" s="151" t="n">
        <f aca="false">AVERAGE([4]P2!BP16:BR16,[4]P2!CB16:CD16,[4]P2!CN16:CP16,[4]P2!CZ16:DB16,[4]P2!DL16:DN16,[4]P2!DX16:DZ16,[4]P2!EJ16:EL16,[4]P2!EV16:EX16,[4]P2!FH16:FJ16,[4]P2!FT16:FV16)</f>
        <v>38.6493333333333</v>
      </c>
      <c r="AA10" s="152" t="n">
        <f aca="false">AVERAGE([4]P2!BG16:FV16)</f>
        <v>41.776</v>
      </c>
    </row>
    <row r="13" customFormat="false" ht="20.25" hidden="false" customHeight="true" outlineLevel="0" collapsed="false">
      <c r="A13" s="154" t="s">
        <v>142</v>
      </c>
      <c r="B13" s="155"/>
      <c r="D13" s="127" t="n">
        <v>2001</v>
      </c>
      <c r="F13" s="127" t="n">
        <v>2001</v>
      </c>
      <c r="G13" s="127" t="n">
        <v>2001</v>
      </c>
      <c r="H13" s="127" t="n">
        <v>2001</v>
      </c>
      <c r="I13" s="127" t="n">
        <v>2001</v>
      </c>
      <c r="J13" s="127"/>
      <c r="K13" s="127"/>
      <c r="L13" s="127"/>
      <c r="M13" s="127"/>
      <c r="N13" s="126" t="n">
        <v>2002</v>
      </c>
      <c r="O13" s="127"/>
      <c r="P13" s="126"/>
      <c r="Q13" s="127"/>
      <c r="R13" s="127"/>
      <c r="S13" s="127"/>
      <c r="T13" s="127"/>
      <c r="U13" s="127" t="n">
        <v>2003</v>
      </c>
      <c r="V13" s="127" t="n">
        <v>2004</v>
      </c>
      <c r="W13" s="127"/>
      <c r="X13" s="127"/>
      <c r="Y13" s="127" t="s">
        <v>129</v>
      </c>
      <c r="Z13" s="127"/>
      <c r="AA13" s="127"/>
    </row>
    <row r="14" customFormat="false" ht="15" hidden="false" customHeight="true" outlineLevel="0" collapsed="false">
      <c r="A14" s="128"/>
      <c r="B14" s="129" t="n">
        <v>36739</v>
      </c>
      <c r="C14" s="130" t="n">
        <v>36892</v>
      </c>
      <c r="D14" s="130" t="n">
        <v>36923</v>
      </c>
      <c r="E14" s="130" t="n">
        <v>36951</v>
      </c>
      <c r="F14" s="131" t="n">
        <v>37043</v>
      </c>
      <c r="G14" s="132" t="n">
        <v>37073</v>
      </c>
      <c r="H14" s="131" t="n">
        <v>37104</v>
      </c>
      <c r="I14" s="131" t="n">
        <v>37135</v>
      </c>
      <c r="J14" s="132" t="n">
        <v>37165</v>
      </c>
      <c r="K14" s="132" t="n">
        <v>37196</v>
      </c>
      <c r="L14" s="132" t="n">
        <v>37226</v>
      </c>
      <c r="M14" s="133" t="s">
        <v>130</v>
      </c>
      <c r="N14" s="130" t="n">
        <v>37257</v>
      </c>
      <c r="O14" s="156" t="n">
        <v>37288</v>
      </c>
      <c r="P14" s="156" t="n">
        <v>37316</v>
      </c>
      <c r="Q14" s="134" t="s">
        <v>131</v>
      </c>
      <c r="R14" s="134" t="s">
        <v>132</v>
      </c>
      <c r="S14" s="134" t="s">
        <v>133</v>
      </c>
      <c r="T14" s="134" t="s">
        <v>134</v>
      </c>
      <c r="U14" s="135" t="s">
        <v>135</v>
      </c>
      <c r="V14" s="133" t="s">
        <v>136</v>
      </c>
      <c r="W14" s="157" t="s">
        <v>10</v>
      </c>
      <c r="X14" s="134" t="s">
        <v>11</v>
      </c>
      <c r="Y14" s="134" t="s">
        <v>13</v>
      </c>
      <c r="Z14" s="134" t="s">
        <v>8</v>
      </c>
      <c r="AA14" s="136" t="s">
        <v>137</v>
      </c>
    </row>
    <row r="15" customFormat="false" ht="12.75" hidden="false" customHeight="true" outlineLevel="0" collapsed="false">
      <c r="A15" s="127" t="s">
        <v>73</v>
      </c>
      <c r="B15" s="158" t="n">
        <v>0</v>
      </c>
      <c r="C15" s="159" t="n">
        <f aca="false">C4-C26</f>
        <v>0</v>
      </c>
      <c r="D15" s="159" t="n">
        <f aca="false">D4-D26</f>
        <v>0</v>
      </c>
      <c r="E15" s="159" t="n">
        <f aca="false">E4-E26</f>
        <v>0</v>
      </c>
      <c r="F15" s="160" t="n">
        <f aca="false">F4-F26</f>
        <v>0</v>
      </c>
      <c r="G15" s="160" t="n">
        <f aca="false">G4-G26</f>
        <v>0</v>
      </c>
      <c r="H15" s="158" t="n">
        <f aca="false">H4-H26</f>
        <v>0</v>
      </c>
      <c r="I15" s="161" t="n">
        <f aca="false">I4-I26</f>
        <v>-2.05</v>
      </c>
      <c r="J15" s="162" t="n">
        <f aca="false">J4-J26</f>
        <v>-2.5</v>
      </c>
      <c r="K15" s="162" t="n">
        <f aca="false">K4-K26</f>
        <v>-2</v>
      </c>
      <c r="L15" s="162" t="n">
        <f aca="false">L4-L26</f>
        <v>-2</v>
      </c>
      <c r="M15" s="163" t="n">
        <f aca="false">M4-M26</f>
        <v>-2.1375</v>
      </c>
      <c r="N15" s="164" t="n">
        <f aca="false">N4-N26</f>
        <v>-2</v>
      </c>
      <c r="O15" s="165" t="n">
        <f aca="false">O4-O26</f>
        <v>-2</v>
      </c>
      <c r="P15" s="165" t="n">
        <f aca="false">P4-P26</f>
        <v>-1</v>
      </c>
      <c r="Q15" s="165" t="n">
        <f aca="false">Q4-Q26</f>
        <v>-0.25</v>
      </c>
      <c r="R15" s="165" t="n">
        <f aca="false">R4-R26</f>
        <v>-0.333333333333336</v>
      </c>
      <c r="S15" s="166" t="n">
        <f aca="false">S4-S26</f>
        <v>-0.666666666666671</v>
      </c>
      <c r="T15" s="167" t="n">
        <f aca="false">T4-T26</f>
        <v>-0.729166666666664</v>
      </c>
      <c r="U15" s="165" t="n">
        <f aca="false">U4-U26</f>
        <v>-0.333333333333329</v>
      </c>
      <c r="V15" s="168" t="n">
        <f aca="false">V4-V26</f>
        <v>-0.333333333333336</v>
      </c>
      <c r="W15" s="165" t="n">
        <f aca="false">W4-W26</f>
        <v>-0.506</v>
      </c>
      <c r="X15" s="165" t="n">
        <f aca="false">X4-X26</f>
        <v>-0.333000000000006</v>
      </c>
      <c r="Y15" s="165" t="n">
        <f aca="false">Y4-Y26</f>
        <v>-0.158000000000001</v>
      </c>
      <c r="Z15" s="165" t="n">
        <f aca="false">Z4-Z26</f>
        <v>-0.332000000000008</v>
      </c>
      <c r="AA15" s="169" t="n">
        <f aca="false">AA4-AA26</f>
        <v>-0.332250000000023</v>
      </c>
    </row>
    <row r="16" customFormat="false" ht="12.75" hidden="false" customHeight="true" outlineLevel="0" collapsed="false">
      <c r="A16" s="127" t="s">
        <v>138</v>
      </c>
      <c r="B16" s="158" t="n">
        <v>0</v>
      </c>
      <c r="C16" s="158" t="n">
        <f aca="false">C5-C27</f>
        <v>0</v>
      </c>
      <c r="D16" s="158" t="n">
        <f aca="false">D5-D27</f>
        <v>0</v>
      </c>
      <c r="E16" s="158" t="n">
        <f aca="false">E5-E27</f>
        <v>0</v>
      </c>
      <c r="F16" s="160" t="n">
        <f aca="false">F5-F27</f>
        <v>0</v>
      </c>
      <c r="G16" s="160" t="n">
        <f aca="false">G5-G27</f>
        <v>0</v>
      </c>
      <c r="H16" s="158" t="n">
        <f aca="false">H5-H27</f>
        <v>0</v>
      </c>
      <c r="I16" s="161" t="n">
        <f aca="false">I5-I27</f>
        <v>-2.05</v>
      </c>
      <c r="J16" s="162" t="n">
        <f aca="false">J5-J27</f>
        <v>-2.5</v>
      </c>
      <c r="K16" s="162" t="n">
        <f aca="false">K5-K27</f>
        <v>-2</v>
      </c>
      <c r="L16" s="162" t="n">
        <f aca="false">L5-L27</f>
        <v>-2</v>
      </c>
      <c r="M16" s="163" t="n">
        <f aca="false">M5-M27</f>
        <v>-2.1375</v>
      </c>
      <c r="N16" s="161" t="n">
        <f aca="false">N5-N27</f>
        <v>-2</v>
      </c>
      <c r="O16" s="160" t="n">
        <f aca="false">O5-O27</f>
        <v>-2</v>
      </c>
      <c r="P16" s="160" t="n">
        <f aca="false">P5-P27</f>
        <v>-1</v>
      </c>
      <c r="Q16" s="160" t="n">
        <f aca="false">Q5-Q27</f>
        <v>-0.25</v>
      </c>
      <c r="R16" s="160" t="n">
        <f aca="false">R5-R27</f>
        <v>-0.333333333333336</v>
      </c>
      <c r="S16" s="162" t="n">
        <f aca="false">S5-S27</f>
        <v>-0.666666666666664</v>
      </c>
      <c r="T16" s="163" t="n">
        <f aca="false">T5-T27</f>
        <v>-0.729166666666664</v>
      </c>
      <c r="U16" s="160" t="n">
        <f aca="false">U5-U27</f>
        <v>-0.333333333333336</v>
      </c>
      <c r="V16" s="170" t="n">
        <f aca="false">V5-V27</f>
        <v>-0.333333333333336</v>
      </c>
      <c r="W16" s="160" t="n">
        <f aca="false">W5-W27</f>
        <v>-0.435666666666663</v>
      </c>
      <c r="X16" s="160" t="n">
        <f aca="false">X5-X27</f>
        <v>-0.25866666666667</v>
      </c>
      <c r="Y16" s="160" t="n">
        <f aca="false">Y5-Y27</f>
        <v>-0.0470000000000113</v>
      </c>
      <c r="Z16" s="160" t="n">
        <f aca="false">Z5-Z27</f>
        <v>-0.249999999999986</v>
      </c>
      <c r="AA16" s="171" t="n">
        <f aca="false">AA5-AA27</f>
        <v>-0.247833333333318</v>
      </c>
    </row>
    <row r="17" customFormat="false" ht="12.75" hidden="false" customHeight="true" outlineLevel="0" collapsed="false">
      <c r="A17" s="127" t="s">
        <v>74</v>
      </c>
      <c r="B17" s="158" t="n">
        <v>0</v>
      </c>
      <c r="C17" s="158" t="n">
        <f aca="false">C6-C28</f>
        <v>0</v>
      </c>
      <c r="D17" s="158" t="n">
        <f aca="false">D6-D28</f>
        <v>0</v>
      </c>
      <c r="E17" s="158" t="n">
        <f aca="false">E6-E28</f>
        <v>0</v>
      </c>
      <c r="F17" s="160" t="n">
        <f aca="false">F6-F28</f>
        <v>0</v>
      </c>
      <c r="G17" s="160" t="n">
        <f aca="false">G6-G28</f>
        <v>0</v>
      </c>
      <c r="H17" s="158" t="n">
        <f aca="false">H6-H28</f>
        <v>0</v>
      </c>
      <c r="I17" s="161" t="n">
        <f aca="false">I6-I28</f>
        <v>-0.399999999999999</v>
      </c>
      <c r="J17" s="162" t="n">
        <f aca="false">J6-J28</f>
        <v>-1.5</v>
      </c>
      <c r="K17" s="162" t="n">
        <f aca="false">K6-K28</f>
        <v>-1.75</v>
      </c>
      <c r="L17" s="162" t="n">
        <f aca="false">L6-L28</f>
        <v>-1</v>
      </c>
      <c r="M17" s="163" t="n">
        <f aca="false">M6-M28</f>
        <v>-1.1625</v>
      </c>
      <c r="N17" s="161" t="n">
        <f aca="false">N6-N28</f>
        <v>-1.25</v>
      </c>
      <c r="O17" s="160" t="n">
        <f aca="false">O6-O28</f>
        <v>-1.25</v>
      </c>
      <c r="P17" s="160" t="n">
        <f aca="false">P6-P28</f>
        <v>-1.25</v>
      </c>
      <c r="Q17" s="160" t="n">
        <f aca="false">Q6-Q28</f>
        <v>0</v>
      </c>
      <c r="R17" s="160" t="n">
        <f aca="false">R6-R28</f>
        <v>-1.25</v>
      </c>
      <c r="S17" s="162" t="n">
        <f aca="false">S6-S28</f>
        <v>-0.75</v>
      </c>
      <c r="T17" s="163" t="n">
        <f aca="false">T6-T28</f>
        <v>-0.8125</v>
      </c>
      <c r="U17" s="160" t="n">
        <f aca="false">U6-U28</f>
        <v>-0.5</v>
      </c>
      <c r="V17" s="170" t="n">
        <f aca="false">V6-V28</f>
        <v>-0.25</v>
      </c>
      <c r="W17" s="160" t="n">
        <f aca="false">W6-W28</f>
        <v>-1.00000000000001</v>
      </c>
      <c r="X17" s="160" t="n">
        <f aca="false">X6-X28</f>
        <v>-1</v>
      </c>
      <c r="Y17" s="160" t="n">
        <f aca="false">Y6-Y28</f>
        <v>-1</v>
      </c>
      <c r="Z17" s="160" t="n">
        <f aca="false">Z6-Z28</f>
        <v>-1.00000000000001</v>
      </c>
      <c r="AA17" s="171" t="n">
        <f aca="false">AA6-AA28</f>
        <v>-0.999999999999993</v>
      </c>
    </row>
    <row r="18" customFormat="false" ht="12.75" hidden="false" customHeight="true" outlineLevel="0" collapsed="false">
      <c r="A18" s="127" t="s">
        <v>139</v>
      </c>
      <c r="B18" s="158" t="n">
        <v>0</v>
      </c>
      <c r="C18" s="158" t="n">
        <f aca="false">C7-C29</f>
        <v>0</v>
      </c>
      <c r="D18" s="158" t="n">
        <f aca="false">D7-D29</f>
        <v>0</v>
      </c>
      <c r="E18" s="158" t="n">
        <f aca="false">E7-E29</f>
        <v>0</v>
      </c>
      <c r="F18" s="160" t="n">
        <f aca="false">F7-F29</f>
        <v>0</v>
      </c>
      <c r="G18" s="160" t="n">
        <f aca="false">G7-G29</f>
        <v>0</v>
      </c>
      <c r="H18" s="158" t="n">
        <f aca="false">H7-H29</f>
        <v>0</v>
      </c>
      <c r="I18" s="161" t="n">
        <f aca="false">I7-I29</f>
        <v>0</v>
      </c>
      <c r="J18" s="162" t="n">
        <f aca="false">J7-J29</f>
        <v>-1.5</v>
      </c>
      <c r="K18" s="162" t="n">
        <f aca="false">K7-K29</f>
        <v>-2</v>
      </c>
      <c r="L18" s="162" t="n">
        <f aca="false">L7-L29</f>
        <v>-2.5</v>
      </c>
      <c r="M18" s="163" t="n">
        <f aca="false">M7-M29</f>
        <v>-1.5</v>
      </c>
      <c r="N18" s="161" t="n">
        <f aca="false">N7-N29</f>
        <v>-1.75</v>
      </c>
      <c r="O18" s="160" t="n">
        <f aca="false">O7-O29</f>
        <v>-0.5</v>
      </c>
      <c r="P18" s="160" t="n">
        <f aca="false">P7-P29</f>
        <v>0</v>
      </c>
      <c r="Q18" s="160" t="n">
        <f aca="false">Q7-Q29</f>
        <v>0</v>
      </c>
      <c r="R18" s="160" t="n">
        <f aca="false">R7-R29</f>
        <v>-1.33333333333333</v>
      </c>
      <c r="S18" s="162" t="n">
        <f aca="false">S7-S29</f>
        <v>-0.5</v>
      </c>
      <c r="T18" s="163" t="n">
        <f aca="false">T7-T29</f>
        <v>-0.645833333333329</v>
      </c>
      <c r="U18" s="160" t="n">
        <f aca="false">U7-U29</f>
        <v>-0.75</v>
      </c>
      <c r="V18" s="170" t="n">
        <f aca="false">V7-V29</f>
        <v>-0.75</v>
      </c>
      <c r="W18" s="160" t="n">
        <f aca="false">W7-W29</f>
        <v>-1.00000000000001</v>
      </c>
      <c r="X18" s="160" t="n">
        <f aca="false">X7-X29</f>
        <v>-0.5</v>
      </c>
      <c r="Y18" s="160" t="n">
        <f aca="false">Y7-Y29</f>
        <v>-0.666666666666671</v>
      </c>
      <c r="Z18" s="160" t="n">
        <f aca="false">Z7-Z29</f>
        <v>-0.833333333333329</v>
      </c>
      <c r="AA18" s="171" t="n">
        <f aca="false">AA7-AA29</f>
        <v>-0.75</v>
      </c>
    </row>
    <row r="19" customFormat="false" ht="12.75" hidden="false" customHeight="true" outlineLevel="0" collapsed="false">
      <c r="A19" s="127" t="s">
        <v>75</v>
      </c>
      <c r="B19" s="158" t="n">
        <v>0</v>
      </c>
      <c r="C19" s="158" t="n">
        <f aca="false">C8-C30</f>
        <v>0</v>
      </c>
      <c r="D19" s="158" t="n">
        <f aca="false">D8-D30</f>
        <v>0</v>
      </c>
      <c r="E19" s="158" t="n">
        <f aca="false">E8-E30</f>
        <v>0</v>
      </c>
      <c r="F19" s="160" t="n">
        <f aca="false">F8-F30</f>
        <v>0</v>
      </c>
      <c r="G19" s="160" t="n">
        <f aca="false">G8-G30</f>
        <v>0</v>
      </c>
      <c r="H19" s="158" t="n">
        <f aca="false">H8-H30</f>
        <v>0</v>
      </c>
      <c r="I19" s="161" t="n">
        <f aca="false">I8-I30</f>
        <v>-0.399999999999999</v>
      </c>
      <c r="J19" s="162" t="n">
        <f aca="false">J8-J30</f>
        <v>-1.5</v>
      </c>
      <c r="K19" s="162" t="n">
        <f aca="false">K8-K30</f>
        <v>-2</v>
      </c>
      <c r="L19" s="162" t="n">
        <f aca="false">L8-L30</f>
        <v>-2.5</v>
      </c>
      <c r="M19" s="163" t="n">
        <f aca="false">M8-M30</f>
        <v>-1.6</v>
      </c>
      <c r="N19" s="161" t="n">
        <f aca="false">N8-N30</f>
        <v>-1.75</v>
      </c>
      <c r="O19" s="160" t="n">
        <f aca="false">O8-O30</f>
        <v>-0.5</v>
      </c>
      <c r="P19" s="160" t="n">
        <f aca="false">P8-P30</f>
        <v>0</v>
      </c>
      <c r="Q19" s="160" t="n">
        <f aca="false">Q8-Q30</f>
        <v>-1</v>
      </c>
      <c r="R19" s="160" t="n">
        <f aca="false">R8-R30</f>
        <v>-1.33333333333334</v>
      </c>
      <c r="S19" s="162" t="n">
        <f aca="false">S8-S30</f>
        <v>-0.75</v>
      </c>
      <c r="T19" s="163" t="n">
        <f aca="false">T8-T30</f>
        <v>-0.958333333333336</v>
      </c>
      <c r="U19" s="160" t="n">
        <f aca="false">U8-U30</f>
        <v>-1</v>
      </c>
      <c r="V19" s="170" t="n">
        <f aca="false">V8-V30</f>
        <v>-0.75</v>
      </c>
      <c r="W19" s="160" t="n">
        <f aca="false">W8-W30</f>
        <v>-2.34533333333334</v>
      </c>
      <c r="X19" s="160" t="n">
        <f aca="false">X8-X30</f>
        <v>-2.539</v>
      </c>
      <c r="Y19" s="160" t="n">
        <f aca="false">Y8-Y30</f>
        <v>0.0156666666666681</v>
      </c>
      <c r="Z19" s="160" t="n">
        <f aca="false">Z8-Z30</f>
        <v>-2.70899999999999</v>
      </c>
      <c r="AA19" s="171" t="n">
        <f aca="false">AA8-AA30</f>
        <v>-1.89441666666666</v>
      </c>
    </row>
    <row r="20" customFormat="false" ht="12.75" hidden="false" customHeight="true" outlineLevel="0" collapsed="false">
      <c r="A20" s="127" t="s">
        <v>140</v>
      </c>
      <c r="B20" s="158" t="n">
        <v>0</v>
      </c>
      <c r="C20" s="158" t="n">
        <f aca="false">C9-C31</f>
        <v>0</v>
      </c>
      <c r="D20" s="158" t="n">
        <f aca="false">D9-D31</f>
        <v>0</v>
      </c>
      <c r="E20" s="158" t="n">
        <f aca="false">E9-E31</f>
        <v>0</v>
      </c>
      <c r="F20" s="160" t="n">
        <f aca="false">F9-F31</f>
        <v>0</v>
      </c>
      <c r="G20" s="160" t="n">
        <f aca="false">G9-G31</f>
        <v>0</v>
      </c>
      <c r="H20" s="158" t="n">
        <f aca="false">H9-H31</f>
        <v>0</v>
      </c>
      <c r="I20" s="161" t="n">
        <f aca="false">I9-I31</f>
        <v>-0.5</v>
      </c>
      <c r="J20" s="162" t="n">
        <f aca="false">J9-J31</f>
        <v>-1.75</v>
      </c>
      <c r="K20" s="162" t="n">
        <f aca="false">K9-K31</f>
        <v>-1.5</v>
      </c>
      <c r="L20" s="162" t="n">
        <f aca="false">L9-L31</f>
        <v>-0.5</v>
      </c>
      <c r="M20" s="163" t="n">
        <f aca="false">M9-M31</f>
        <v>-1.0625</v>
      </c>
      <c r="N20" s="161" t="n">
        <f aca="false">N9-N31</f>
        <v>-0.75</v>
      </c>
      <c r="O20" s="160" t="n">
        <f aca="false">O9-O31</f>
        <v>-0.75</v>
      </c>
      <c r="P20" s="160" t="n">
        <f aca="false">P9-P31</f>
        <v>-0.75</v>
      </c>
      <c r="Q20" s="160" t="n">
        <f aca="false">Q9-Q31</f>
        <v>-1.16666666666666</v>
      </c>
      <c r="R20" s="160" t="n">
        <f aca="false">R9-R31</f>
        <v>-1</v>
      </c>
      <c r="S20" s="162" t="n">
        <f aca="false">S9-S31</f>
        <v>-0.166666666666664</v>
      </c>
      <c r="T20" s="163" t="n">
        <f aca="false">T9-T31</f>
        <v>-0.770833333333336</v>
      </c>
      <c r="U20" s="160" t="n">
        <f aca="false">U9-U31</f>
        <v>-0.75</v>
      </c>
      <c r="V20" s="170" t="n">
        <f aca="false">V9-V31</f>
        <v>-0.500833333333333</v>
      </c>
      <c r="W20" s="160" t="n">
        <f aca="false">W9-W31</f>
        <v>-0.384666666666661</v>
      </c>
      <c r="X20" s="160" t="n">
        <f aca="false">X9-X31</f>
        <v>-0.387000000000008</v>
      </c>
      <c r="Y20" s="160" t="n">
        <f aca="false">Y9-Y31</f>
        <v>-0.827333333333343</v>
      </c>
      <c r="Z20" s="160" t="n">
        <f aca="false">Z9-Z31</f>
        <v>-0.401000000000003</v>
      </c>
      <c r="AA20" s="171" t="n">
        <f aca="false">AA9-AA31</f>
        <v>-0.500000000000014</v>
      </c>
    </row>
    <row r="21" customFormat="false" ht="12.75" hidden="false" customHeight="true" outlineLevel="0" collapsed="false">
      <c r="A21" s="127" t="s">
        <v>141</v>
      </c>
      <c r="B21" s="172" t="n">
        <v>0</v>
      </c>
      <c r="C21" s="172" t="n">
        <f aca="false">C10-C32</f>
        <v>0</v>
      </c>
      <c r="D21" s="172" t="n">
        <f aca="false">D10-D32</f>
        <v>0</v>
      </c>
      <c r="E21" s="172" t="n">
        <f aca="false">E10-E32</f>
        <v>0</v>
      </c>
      <c r="F21" s="173" t="n">
        <f aca="false">F10-F32</f>
        <v>0</v>
      </c>
      <c r="G21" s="173" t="n">
        <f aca="false">G10-G32</f>
        <v>0</v>
      </c>
      <c r="H21" s="172" t="n">
        <f aca="false">H10-H32</f>
        <v>0</v>
      </c>
      <c r="I21" s="174" t="n">
        <f aca="false">I10-I32</f>
        <v>-0.5</v>
      </c>
      <c r="J21" s="175" t="n">
        <f aca="false">J10-J32</f>
        <v>-1.75</v>
      </c>
      <c r="K21" s="175" t="n">
        <f aca="false">K10-K32</f>
        <v>-1.5</v>
      </c>
      <c r="L21" s="175" t="n">
        <f aca="false">L10-L32</f>
        <v>-0.5</v>
      </c>
      <c r="M21" s="176" t="n">
        <f aca="false">M10-M32</f>
        <v>-1.0625</v>
      </c>
      <c r="N21" s="174" t="n">
        <f aca="false">N10-N32</f>
        <v>-0.75</v>
      </c>
      <c r="O21" s="173" t="n">
        <f aca="false">O10-O32</f>
        <v>-0.75</v>
      </c>
      <c r="P21" s="173" t="n">
        <f aca="false">P10-P32</f>
        <v>-0.75</v>
      </c>
      <c r="Q21" s="173" t="n">
        <f aca="false">Q10-Q32</f>
        <v>-1.16666666666666</v>
      </c>
      <c r="R21" s="173" t="n">
        <f aca="false">R10-R32</f>
        <v>-1</v>
      </c>
      <c r="S21" s="175" t="n">
        <f aca="false">S10-S32</f>
        <v>-0.166666666666664</v>
      </c>
      <c r="T21" s="176" t="n">
        <f aca="false">T10-T32</f>
        <v>-0.770833333333329</v>
      </c>
      <c r="U21" s="173" t="n">
        <f aca="false">U10-U32</f>
        <v>-0.75</v>
      </c>
      <c r="V21" s="177" t="n">
        <f aca="false">V10-V32</f>
        <v>-0.500833333333333</v>
      </c>
      <c r="W21" s="173" t="n">
        <f aca="false">W10-W32</f>
        <v>-0.384666666666668</v>
      </c>
      <c r="X21" s="173" t="n">
        <f aca="false">X10-X32</f>
        <v>-0.387</v>
      </c>
      <c r="Y21" s="173" t="n">
        <f aca="false">Y10-Y32</f>
        <v>-0.827333333333336</v>
      </c>
      <c r="Z21" s="173" t="n">
        <f aca="false">Z10-Z32</f>
        <v>-0.401000000000003</v>
      </c>
      <c r="AA21" s="178" t="n">
        <f aca="false">AA10-AA32</f>
        <v>-0.499999999999993</v>
      </c>
    </row>
    <row r="22" customFormat="false" ht="12.75" hidden="false" customHeight="true" outlineLevel="0" collapsed="false"/>
    <row r="24" customFormat="false" ht="13.5" hidden="true" customHeight="false" outlineLevel="0" collapsed="false">
      <c r="A24" s="155" t="n">
        <f aca="false">crvDate-2</f>
        <v>37152</v>
      </c>
      <c r="B24" s="155"/>
      <c r="D24" s="127" t="n">
        <v>2001</v>
      </c>
      <c r="F24" s="127" t="n">
        <v>2001</v>
      </c>
      <c r="G24" s="127" t="n">
        <v>2001</v>
      </c>
      <c r="H24" s="127" t="n">
        <v>2001</v>
      </c>
      <c r="I24" s="127" t="n">
        <v>2001</v>
      </c>
      <c r="J24" s="127"/>
      <c r="K24" s="127"/>
      <c r="L24" s="127"/>
      <c r="M24" s="127"/>
      <c r="N24" s="126" t="n">
        <v>2002</v>
      </c>
      <c r="O24" s="127"/>
      <c r="P24" s="126"/>
      <c r="Q24" s="127"/>
      <c r="R24" s="127"/>
      <c r="S24" s="127"/>
      <c r="T24" s="127"/>
      <c r="U24" s="127" t="n">
        <v>2003</v>
      </c>
      <c r="V24" s="127" t="n">
        <v>2004</v>
      </c>
      <c r="W24" s="127"/>
      <c r="X24" s="127"/>
      <c r="Y24" s="127" t="s">
        <v>129</v>
      </c>
      <c r="Z24" s="127"/>
      <c r="AA24" s="127"/>
    </row>
    <row r="25" customFormat="false" ht="13.5" hidden="true" customHeight="false" outlineLevel="0" collapsed="false">
      <c r="A25" s="127" t="s">
        <v>143</v>
      </c>
      <c r="B25" s="129" t="n">
        <v>36739</v>
      </c>
      <c r="C25" s="131" t="n">
        <v>36892</v>
      </c>
      <c r="D25" s="131" t="n">
        <v>36923</v>
      </c>
      <c r="E25" s="131" t="n">
        <v>36951</v>
      </c>
      <c r="F25" s="131" t="n">
        <v>37043</v>
      </c>
      <c r="G25" s="132" t="n">
        <v>37073</v>
      </c>
      <c r="H25" s="131" t="n">
        <v>37104</v>
      </c>
      <c r="I25" s="131" t="n">
        <v>37135</v>
      </c>
      <c r="J25" s="132" t="n">
        <v>37165</v>
      </c>
      <c r="K25" s="132" t="n">
        <v>37196</v>
      </c>
      <c r="L25" s="132" t="n">
        <v>37226</v>
      </c>
      <c r="M25" s="133" t="s">
        <v>130</v>
      </c>
      <c r="N25" s="131" t="n">
        <v>37257</v>
      </c>
      <c r="O25" s="132" t="n">
        <v>37288</v>
      </c>
      <c r="P25" s="132" t="n">
        <v>37316</v>
      </c>
      <c r="Q25" s="134" t="s">
        <v>131</v>
      </c>
      <c r="R25" s="134" t="s">
        <v>132</v>
      </c>
      <c r="S25" s="134" t="s">
        <v>133</v>
      </c>
      <c r="T25" s="134" t="s">
        <v>134</v>
      </c>
      <c r="U25" s="135" t="s">
        <v>135</v>
      </c>
      <c r="V25" s="133" t="s">
        <v>136</v>
      </c>
      <c r="W25" s="157" t="s">
        <v>10</v>
      </c>
      <c r="X25" s="134" t="s">
        <v>11</v>
      </c>
      <c r="Y25" s="134" t="s">
        <v>13</v>
      </c>
      <c r="Z25" s="134" t="s">
        <v>8</v>
      </c>
      <c r="AA25" s="136" t="s">
        <v>137</v>
      </c>
    </row>
    <row r="26" customFormat="false" ht="12.75" hidden="true" customHeight="false" outlineLevel="0" collapsed="false">
      <c r="A26" s="127" t="s">
        <v>73</v>
      </c>
      <c r="B26" s="137" t="n">
        <v>0</v>
      </c>
      <c r="C26" s="137" t="n">
        <v>0</v>
      </c>
      <c r="D26" s="137" t="n">
        <v>0</v>
      </c>
      <c r="E26" s="137" t="n">
        <v>0</v>
      </c>
      <c r="F26" s="139" t="n">
        <v>0</v>
      </c>
      <c r="G26" s="138" t="n">
        <v>0</v>
      </c>
      <c r="H26" s="138" t="n">
        <v>0</v>
      </c>
      <c r="I26" s="138" t="n">
        <v>21.3</v>
      </c>
      <c r="J26" s="179" t="n">
        <v>27</v>
      </c>
      <c r="K26" s="179" t="n">
        <v>33</v>
      </c>
      <c r="L26" s="179" t="n">
        <v>40.25</v>
      </c>
      <c r="M26" s="180" t="n">
        <v>30.3875</v>
      </c>
      <c r="N26" s="138" t="n">
        <v>39</v>
      </c>
      <c r="O26" s="179" t="n">
        <v>36</v>
      </c>
      <c r="P26" s="179" t="n">
        <v>31</v>
      </c>
      <c r="Q26" s="179" t="n">
        <v>28.8333333333333</v>
      </c>
      <c r="R26" s="179" t="n">
        <v>44</v>
      </c>
      <c r="S26" s="179" t="n">
        <v>35.3333333333333</v>
      </c>
      <c r="T26" s="180" t="n">
        <v>35.875</v>
      </c>
      <c r="U26" s="181" t="n">
        <v>36.5416666666667</v>
      </c>
      <c r="V26" s="182" t="n">
        <v>36.045</v>
      </c>
      <c r="W26" s="138" t="n">
        <v>37.4466666666667</v>
      </c>
      <c r="X26" s="179" t="n">
        <v>33.6623333333333</v>
      </c>
      <c r="Y26" s="179" t="n">
        <v>43.403</v>
      </c>
      <c r="Z26" s="179" t="n">
        <v>37.967</v>
      </c>
      <c r="AA26" s="180" t="n">
        <v>38.11975</v>
      </c>
    </row>
    <row r="27" customFormat="false" ht="12.75" hidden="true" customHeight="false" outlineLevel="0" collapsed="false">
      <c r="A27" s="127" t="s">
        <v>138</v>
      </c>
      <c r="B27" s="137" t="n">
        <v>0</v>
      </c>
      <c r="C27" s="137" t="n">
        <v>0</v>
      </c>
      <c r="D27" s="137" t="n">
        <v>0</v>
      </c>
      <c r="E27" s="137" t="n">
        <v>0</v>
      </c>
      <c r="F27" s="139" t="n">
        <v>0</v>
      </c>
      <c r="G27" s="137" t="n">
        <v>0</v>
      </c>
      <c r="H27" s="137" t="n">
        <v>0</v>
      </c>
      <c r="I27" s="137" t="n">
        <v>21.3</v>
      </c>
      <c r="J27" s="139" t="n">
        <v>27</v>
      </c>
      <c r="K27" s="139" t="n">
        <v>32.25</v>
      </c>
      <c r="L27" s="139" t="n">
        <v>39.25</v>
      </c>
      <c r="M27" s="182" t="n">
        <v>29.95</v>
      </c>
      <c r="N27" s="137" t="n">
        <v>37.5</v>
      </c>
      <c r="O27" s="139" t="n">
        <v>35</v>
      </c>
      <c r="P27" s="139" t="n">
        <v>30.25</v>
      </c>
      <c r="Q27" s="139" t="n">
        <v>31.1666666666667</v>
      </c>
      <c r="R27" s="139" t="n">
        <v>47</v>
      </c>
      <c r="S27" s="139" t="n">
        <v>34.25</v>
      </c>
      <c r="T27" s="182" t="n">
        <v>36.6666666666667</v>
      </c>
      <c r="U27" s="181" t="n">
        <v>38</v>
      </c>
      <c r="V27" s="182" t="n">
        <v>37.7516666666667</v>
      </c>
      <c r="W27" s="137" t="n">
        <v>40.3523333333333</v>
      </c>
      <c r="X27" s="139" t="n">
        <v>38.474</v>
      </c>
      <c r="Y27" s="139" t="n">
        <v>49.1653333333333</v>
      </c>
      <c r="Z27" s="139" t="n">
        <v>41.0403333333333</v>
      </c>
      <c r="AA27" s="182" t="n">
        <v>42.258</v>
      </c>
    </row>
    <row r="28" customFormat="false" ht="12.75" hidden="true" customHeight="false" outlineLevel="0" collapsed="false">
      <c r="A28" s="127" t="s">
        <v>74</v>
      </c>
      <c r="B28" s="137" t="n">
        <v>0</v>
      </c>
      <c r="C28" s="137" t="n">
        <v>0</v>
      </c>
      <c r="D28" s="137" t="n">
        <v>0</v>
      </c>
      <c r="E28" s="137" t="n">
        <v>0</v>
      </c>
      <c r="F28" s="139" t="n">
        <v>0</v>
      </c>
      <c r="G28" s="137" t="n">
        <v>0</v>
      </c>
      <c r="H28" s="137" t="n">
        <v>0</v>
      </c>
      <c r="I28" s="137" t="n">
        <v>23.4</v>
      </c>
      <c r="J28" s="139" t="n">
        <v>27.25</v>
      </c>
      <c r="K28" s="139" t="n">
        <v>33</v>
      </c>
      <c r="L28" s="139" t="n">
        <v>38.3</v>
      </c>
      <c r="M28" s="182" t="n">
        <v>30.4875</v>
      </c>
      <c r="N28" s="137" t="n">
        <v>38</v>
      </c>
      <c r="O28" s="139" t="n">
        <v>35</v>
      </c>
      <c r="P28" s="139" t="n">
        <v>32.75</v>
      </c>
      <c r="Q28" s="139" t="n">
        <v>31</v>
      </c>
      <c r="R28" s="139" t="n">
        <v>47.25</v>
      </c>
      <c r="S28" s="139" t="n">
        <v>36.25</v>
      </c>
      <c r="T28" s="182" t="n">
        <v>37.4375</v>
      </c>
      <c r="U28" s="181" t="n">
        <v>39.75</v>
      </c>
      <c r="V28" s="182" t="n">
        <v>39.5016666666667</v>
      </c>
      <c r="W28" s="137" t="n">
        <v>40.6023333333334</v>
      </c>
      <c r="X28" s="139" t="n">
        <v>42.6733333333333</v>
      </c>
      <c r="Y28" s="139" t="n">
        <v>42.1516666666667</v>
      </c>
      <c r="Z28" s="139" t="n">
        <v>42.588</v>
      </c>
      <c r="AA28" s="182" t="n">
        <v>42.0038333333333</v>
      </c>
    </row>
    <row r="29" customFormat="false" ht="12.75" hidden="true" customHeight="false" outlineLevel="0" collapsed="false">
      <c r="A29" s="127" t="s">
        <v>139</v>
      </c>
      <c r="B29" s="137" t="n">
        <v>0</v>
      </c>
      <c r="C29" s="137" t="n">
        <v>0</v>
      </c>
      <c r="D29" s="137" t="n">
        <v>0</v>
      </c>
      <c r="E29" s="137" t="n">
        <v>0</v>
      </c>
      <c r="F29" s="139" t="n">
        <v>0</v>
      </c>
      <c r="G29" s="137" t="n">
        <v>0</v>
      </c>
      <c r="H29" s="137" t="n">
        <v>0</v>
      </c>
      <c r="I29" s="137" t="n">
        <v>32</v>
      </c>
      <c r="J29" s="139" t="n">
        <v>26.75</v>
      </c>
      <c r="K29" s="139" t="n">
        <v>30.25</v>
      </c>
      <c r="L29" s="139" t="n">
        <v>34.75</v>
      </c>
      <c r="M29" s="182" t="n">
        <v>30.9375</v>
      </c>
      <c r="N29" s="137" t="n">
        <v>34</v>
      </c>
      <c r="O29" s="139" t="n">
        <v>32.75</v>
      </c>
      <c r="P29" s="139" t="n">
        <v>31.5</v>
      </c>
      <c r="Q29" s="139" t="n">
        <v>31</v>
      </c>
      <c r="R29" s="139" t="n">
        <v>45.9166666666667</v>
      </c>
      <c r="S29" s="139" t="n">
        <v>35.5</v>
      </c>
      <c r="T29" s="182" t="n">
        <v>36.2916666666667</v>
      </c>
      <c r="U29" s="181" t="n">
        <v>29.1666666666667</v>
      </c>
      <c r="V29" s="182" t="n">
        <v>27.5625</v>
      </c>
      <c r="W29" s="137" t="n">
        <v>28.6666666666667</v>
      </c>
      <c r="X29" s="139" t="n">
        <v>35.3383333333333</v>
      </c>
      <c r="Y29" s="139" t="n">
        <v>45.1183333333333</v>
      </c>
      <c r="Z29" s="139" t="n">
        <v>35.7866666666667</v>
      </c>
      <c r="AA29" s="182" t="n">
        <v>36.2275</v>
      </c>
    </row>
    <row r="30" customFormat="false" ht="12.75" hidden="true" customHeight="false" outlineLevel="0" collapsed="false">
      <c r="A30" s="127" t="s">
        <v>75</v>
      </c>
      <c r="B30" s="137" t="n">
        <v>0</v>
      </c>
      <c r="C30" s="137" t="n">
        <v>0</v>
      </c>
      <c r="D30" s="137" t="n">
        <v>0</v>
      </c>
      <c r="E30" s="137" t="n">
        <v>0</v>
      </c>
      <c r="F30" s="139" t="n">
        <v>0</v>
      </c>
      <c r="G30" s="137" t="n">
        <v>0</v>
      </c>
      <c r="H30" s="137" t="n">
        <v>0</v>
      </c>
      <c r="I30" s="137" t="n">
        <v>23.4</v>
      </c>
      <c r="J30" s="139" t="n">
        <v>26.75</v>
      </c>
      <c r="K30" s="139" t="n">
        <v>30.25</v>
      </c>
      <c r="L30" s="139" t="n">
        <v>34.75</v>
      </c>
      <c r="M30" s="182" t="n">
        <v>28.7875</v>
      </c>
      <c r="N30" s="137" t="n">
        <v>34</v>
      </c>
      <c r="O30" s="139" t="n">
        <v>32.75</v>
      </c>
      <c r="P30" s="139" t="n">
        <v>31.5</v>
      </c>
      <c r="Q30" s="139" t="n">
        <v>34.75</v>
      </c>
      <c r="R30" s="139" t="n">
        <v>47.25</v>
      </c>
      <c r="S30" s="139" t="n">
        <v>35.75</v>
      </c>
      <c r="T30" s="182" t="n">
        <v>37.625</v>
      </c>
      <c r="U30" s="181" t="n">
        <v>40.5</v>
      </c>
      <c r="V30" s="182" t="n">
        <v>40.25</v>
      </c>
      <c r="W30" s="137" t="n">
        <v>41.6503333333333</v>
      </c>
      <c r="X30" s="139" t="n">
        <v>42.09</v>
      </c>
      <c r="Y30" s="139" t="n">
        <v>43.7313333333333</v>
      </c>
      <c r="Z30" s="139" t="n">
        <v>43.616</v>
      </c>
      <c r="AA30" s="182" t="n">
        <v>42.7719166666667</v>
      </c>
    </row>
    <row r="31" customFormat="false" ht="12.75" hidden="true" customHeight="false" outlineLevel="0" collapsed="false">
      <c r="A31" s="127" t="s">
        <v>140</v>
      </c>
      <c r="B31" s="137" t="n">
        <v>0</v>
      </c>
      <c r="C31" s="137" t="n">
        <v>0</v>
      </c>
      <c r="D31" s="137" t="n">
        <v>0</v>
      </c>
      <c r="E31" s="137" t="n">
        <v>0</v>
      </c>
      <c r="F31" s="139" t="n">
        <v>0</v>
      </c>
      <c r="G31" s="137" t="n">
        <v>0</v>
      </c>
      <c r="H31" s="137" t="n">
        <v>0</v>
      </c>
      <c r="I31" s="137" t="n">
        <v>25.25</v>
      </c>
      <c r="J31" s="139" t="n">
        <v>27.75</v>
      </c>
      <c r="K31" s="139" t="n">
        <v>27.5</v>
      </c>
      <c r="L31" s="139" t="n">
        <v>32</v>
      </c>
      <c r="M31" s="182" t="n">
        <v>28.125</v>
      </c>
      <c r="N31" s="137" t="n">
        <v>31.5</v>
      </c>
      <c r="O31" s="139" t="n">
        <v>30.25</v>
      </c>
      <c r="P31" s="139" t="n">
        <v>30.25</v>
      </c>
      <c r="Q31" s="139" t="n">
        <v>35.6666666666667</v>
      </c>
      <c r="R31" s="139" t="n">
        <v>51.5</v>
      </c>
      <c r="S31" s="139" t="n">
        <v>32.5</v>
      </c>
      <c r="T31" s="182" t="n">
        <v>37.5833333333333</v>
      </c>
      <c r="U31" s="181" t="n">
        <v>38.1666666666667</v>
      </c>
      <c r="V31" s="182" t="n">
        <v>37.9183333333333</v>
      </c>
      <c r="W31" s="137" t="n">
        <v>37.0646666666667</v>
      </c>
      <c r="X31" s="139" t="n">
        <v>37.4873333333333</v>
      </c>
      <c r="Y31" s="139" t="n">
        <v>45.8433333333333</v>
      </c>
      <c r="Z31" s="139" t="n">
        <v>36.78</v>
      </c>
      <c r="AA31" s="182" t="n">
        <v>39.2938333333333</v>
      </c>
    </row>
    <row r="32" customFormat="false" ht="13.5" hidden="true" customHeight="false" outlineLevel="0" collapsed="false">
      <c r="A32" s="127" t="s">
        <v>141</v>
      </c>
      <c r="B32" s="148" t="n">
        <v>0</v>
      </c>
      <c r="C32" s="148" t="n">
        <v>0</v>
      </c>
      <c r="D32" s="148" t="n">
        <v>0</v>
      </c>
      <c r="E32" s="148" t="n">
        <v>0</v>
      </c>
      <c r="F32" s="149" t="n">
        <v>0</v>
      </c>
      <c r="G32" s="148" t="n">
        <v>0</v>
      </c>
      <c r="H32" s="148" t="n">
        <v>0</v>
      </c>
      <c r="I32" s="148" t="n">
        <v>29.25</v>
      </c>
      <c r="J32" s="149" t="n">
        <v>28.75</v>
      </c>
      <c r="K32" s="149" t="n">
        <v>29.5</v>
      </c>
      <c r="L32" s="149" t="n">
        <v>34</v>
      </c>
      <c r="M32" s="183" t="n">
        <v>30.375</v>
      </c>
      <c r="N32" s="148" t="n">
        <v>33</v>
      </c>
      <c r="O32" s="149" t="n">
        <v>31.5</v>
      </c>
      <c r="P32" s="149" t="n">
        <v>31.5</v>
      </c>
      <c r="Q32" s="149" t="n">
        <v>39</v>
      </c>
      <c r="R32" s="149" t="n">
        <v>59.5</v>
      </c>
      <c r="S32" s="149" t="n">
        <v>34.6666666666667</v>
      </c>
      <c r="T32" s="183" t="n">
        <v>41.2916666666667</v>
      </c>
      <c r="U32" s="184" t="n">
        <v>41.5</v>
      </c>
      <c r="V32" s="183" t="n">
        <v>41.2508333333333</v>
      </c>
      <c r="W32" s="148" t="n">
        <v>39.4233333333333</v>
      </c>
      <c r="X32" s="149" t="n">
        <v>40.2483333333333</v>
      </c>
      <c r="Y32" s="149" t="n">
        <v>50.382</v>
      </c>
      <c r="Z32" s="149" t="n">
        <v>39.0503333333333</v>
      </c>
      <c r="AA32" s="183" t="n">
        <v>42.276</v>
      </c>
    </row>
    <row r="33" customFormat="false" ht="11.25" hidden="true" customHeight="false" outlineLevel="0" collapsed="false"/>
    <row r="34" customFormat="false" ht="11.25" hidden="false" customHeight="false" outlineLevel="0" collapsed="false">
      <c r="D34" s="185"/>
    </row>
    <row r="35" customFormat="false" ht="11.25" hidden="false" customHeight="false" outlineLevel="0" collapsed="false">
      <c r="D35" s="185"/>
    </row>
    <row r="36" customFormat="false" ht="11.25" hidden="false" customHeight="false" outlineLevel="0" collapsed="false">
      <c r="D36" s="185"/>
    </row>
    <row r="37" customFormat="false" ht="11.25" hidden="false" customHeight="false" outlineLevel="0" collapsed="false">
      <c r="D37" s="185"/>
    </row>
    <row r="38" customFormat="false" ht="11.25" hidden="false" customHeight="false" outlineLevel="0" collapsed="false">
      <c r="D38" s="185"/>
    </row>
    <row r="39" customFormat="false" ht="11.25" hidden="false" customHeight="false" outlineLevel="0" collapsed="false">
      <c r="D39" s="185"/>
    </row>
    <row r="40" customFormat="false" ht="11.25" hidden="false" customHeight="false" outlineLevel="0" collapsed="false">
      <c r="D40" s="185"/>
    </row>
    <row r="41" customFormat="false" ht="11.25" hidden="false" customHeight="false" outlineLevel="0" collapsed="false">
      <c r="D41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11</xdr:col>
                    <xdr:colOff>633960</xdr:colOff>
                    <xdr:row>0</xdr:row>
                    <xdr:rowOff>65880</xdr:rowOff>
                  </from>
                  <to>
                    <xdr:col>17</xdr:col>
                    <xdr:colOff>181800</xdr:colOff>
                    <xdr:row>1</xdr:row>
                    <xdr:rowOff>-95400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11</xdr:col>
                    <xdr:colOff>815040</xdr:colOff>
                    <xdr:row>0</xdr:row>
                    <xdr:rowOff>65880</xdr:rowOff>
                  </from>
                  <to>
                    <xdr:col>17</xdr:col>
                    <xdr:colOff>231840</xdr:colOff>
                    <xdr:row>1</xdr:row>
                    <xdr:rowOff>-95400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186" t="s">
        <v>144</v>
      </c>
    </row>
    <row r="2" customFormat="false" ht="12.75" hidden="false" customHeight="false" outlineLevel="0" collapsed="false">
      <c r="A2" s="87" t="s">
        <v>145</v>
      </c>
    </row>
    <row r="3" customFormat="false" ht="12.75" hidden="false" customHeight="false" outlineLevel="0" collapsed="false">
      <c r="A3" s="87" t="s">
        <v>146</v>
      </c>
    </row>
    <row r="4" customFormat="false" ht="12.75" hidden="false" customHeight="false" outlineLevel="0" collapsed="false">
      <c r="B4" s="87" t="s">
        <v>147</v>
      </c>
    </row>
    <row r="5" customFormat="false" ht="12.75" hidden="false" customHeight="false" outlineLevel="0" collapsed="false">
      <c r="A5" s="87" t="s">
        <v>148</v>
      </c>
    </row>
    <row r="6" customFormat="false" ht="12.75" hidden="false" customHeight="false" outlineLevel="0" collapsed="false">
      <c r="A6" s="87" t="s">
        <v>149</v>
      </c>
    </row>
    <row r="7" customFormat="false" ht="12.75" hidden="false" customHeight="false" outlineLevel="0" collapsed="false">
      <c r="A7" s="87" t="s">
        <v>150</v>
      </c>
    </row>
    <row r="9" customFormat="false" ht="15" hidden="false" customHeight="false" outlineLevel="0" collapsed="false">
      <c r="A9" s="186" t="s">
        <v>151</v>
      </c>
    </row>
    <row r="10" customFormat="false" ht="12.75" hidden="false" customHeight="false" outlineLevel="0" collapsed="false">
      <c r="A10" s="87" t="s">
        <v>152</v>
      </c>
    </row>
    <row r="11" customFormat="false" ht="12.75" hidden="false" customHeight="false" outlineLevel="0" collapsed="false">
      <c r="A11" s="87" t="s">
        <v>153</v>
      </c>
    </row>
    <row r="12" customFormat="false" ht="12.75" hidden="false" customHeight="false" outlineLevel="0" collapsed="false">
      <c r="A12" s="87" t="s">
        <v>154</v>
      </c>
    </row>
    <row r="13" customFormat="false" ht="12.75" hidden="false" customHeight="false" outlineLevel="0" collapsed="false">
      <c r="A13" s="87" t="s">
        <v>155</v>
      </c>
    </row>
    <row r="14" customFormat="false" ht="12.75" hidden="false" customHeight="false" outlineLevel="0" collapsed="false">
      <c r="A14" s="87" t="s">
        <v>156</v>
      </c>
    </row>
    <row r="15" customFormat="false" ht="12.75" hidden="false" customHeight="false" outlineLevel="0" collapsed="false">
      <c r="A15" s="87" t="s">
        <v>157</v>
      </c>
    </row>
    <row r="16" customFormat="false" ht="12.75" hidden="false" customHeight="false" outlineLevel="0" collapsed="false">
      <c r="A16" s="87" t="s">
        <v>158</v>
      </c>
    </row>
    <row r="17" customFormat="false" ht="12.75" hidden="false" customHeight="false" outlineLevel="0" collapsed="false">
      <c r="A17" s="87" t="s">
        <v>159</v>
      </c>
    </row>
    <row r="18" customFormat="false" ht="12.75" hidden="false" customHeight="false" outlineLevel="0" collapsed="false">
      <c r="A18" s="87" t="s">
        <v>160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2001-09-25T17:30:42Z</cp:lastPrinted>
  <dcterms:modified xsi:type="dcterms:W3CDTF">2001-09-25T17:34:00Z</dcterms:modified>
  <cp:revision>0</cp:revision>
  <dc:subject/>
  <dc:title/>
</cp:coreProperties>
</file>