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36.xml" ContentType="application/vnd.ms-excel.controlproperties+xml"/>
  <Override PartName="/xl/ctrlProps/ctrlProps35.xml" ContentType="application/vnd.ms-excel.controlproperties+xml"/>
  <Override PartName="/xl/ctrlProps/ctrlProps34.xml" ContentType="application/vnd.ms-excel.controlproperties+xml"/>
  <Override PartName="/xl/ctrlProps/ctrlProps33.xml" ContentType="application/vnd.ms-excel.controlproperties+xml"/>
  <Override PartName="/xl/ctrlProps/ctrlProps32.xml" ContentType="application/vnd.ms-excel.controlproperties+xml"/>
  <Override PartName="/xl/ctrlProps/ctrlProps31.xml" ContentType="application/vnd.ms-excel.controlproperties+xml"/>
  <Override PartName="/xl/ctrlProps/ctrlProps29.xml" ContentType="application/vnd.ms-excel.controlproperties+xml"/>
  <Override PartName="/xl/ctrlProps/ctrlProps30.xml" ContentType="application/vnd.ms-excel.controlproperties+xml"/>
  <Override PartName="/xl/ctrlProps/ctrlProps28.xml" ContentType="application/vnd.ms-excel.controlproperties+xml"/>
  <Override PartName="/xl/ctrlProps/ctrlProps27.xml" ContentType="application/vnd.ms-excel.controlproperties+xml"/>
  <Override PartName="/xl/ctrlProps/ctrlProps26.xml" ContentType="application/vnd.ms-excel.controlproperties+xml"/>
  <Override PartName="/xl/ctrlProps/ctrlProps25.xml" ContentType="application/vnd.ms-excel.controlproperties+xml"/>
  <Override PartName="/xl/ctrlProps/ctrlProps24.xml" ContentType="application/vnd.ms-excel.controlproperties+xml"/>
  <Override PartName="/xl/ctrlProps/ctrlProps23.xml" ContentType="application/vnd.ms-excel.controlproperties+xml"/>
  <Override PartName="/xl/ctrlProps/ctrlProps22.xml" ContentType="application/vnd.ms-excel.controlproperties+xml"/>
  <Override PartName="/xl/ctrlProps/ctrlProps9.xml" ContentType="application/vnd.ms-excel.controlproperties+xml"/>
  <Override PartName="/xl/ctrlProps/ctrlProps59.xml" ContentType="application/vnd.ms-excel.controlproperties+xml"/>
  <Override PartName="/xl/ctrlProps/ctrlProps5.xml" ContentType="application/vnd.ms-excel.controlproperties+xml"/>
  <Override PartName="/xl/ctrlProps/ctrlProps55.xml" ContentType="application/vnd.ms-excel.controlproperties+xml"/>
  <Override PartName="/xl/ctrlProps/ctrlProps14.xml" ContentType="application/vnd.ms-excel.controlproperties+xml"/>
  <Override PartName="/xl/ctrlProps/ctrlProps7.xml" ContentType="application/vnd.ms-excel.controlproperties+xml"/>
  <Override PartName="/xl/ctrlProps/ctrlProps20.xml" ContentType="application/vnd.ms-excel.controlproperties+xml"/>
  <Override PartName="/xl/ctrlProps/ctrlProps57.xml" ContentType="application/vnd.ms-excel.controlproperties+xml"/>
  <Override PartName="/xl/ctrlProps/ctrlProps16.xml" ContentType="application/vnd.ms-excel.controlproperties+xml"/>
  <Override PartName="/xl/ctrlProps/ctrlProps11.xml" ContentType="application/vnd.ms-excel.controlproperties+xml"/>
  <Override PartName="/xl/ctrlProps/ctrlProps48.xml" ContentType="application/vnd.ms-excel.controlproperties+xml"/>
  <Override PartName="/xl/ctrlProps/ctrlProps12.xml" ContentType="application/vnd.ms-excel.controlproperties+xml"/>
  <Override PartName="/xl/ctrlProps/ctrlProps49.xml" ContentType="application/vnd.ms-excel.controlproperties+xml"/>
  <Override PartName="/xl/ctrlProps/ctrlProps13.xml" ContentType="application/vnd.ms-excel.controlproperties+xml"/>
  <Override PartName="/xl/ctrlProps/ctrlProps45.xml" ContentType="application/vnd.ms-excel.controlproperties+xml"/>
  <Override PartName="/xl/ctrlProps/ctrlProps46.xml" ContentType="application/vnd.ms-excel.controlproperties+xml"/>
  <Override PartName="/xl/ctrlProps/ctrlProps47.xml" ContentType="application/vnd.ms-excel.controlproperties+xml"/>
  <Override PartName="/xl/ctrlProps/ctrlProps54.xml" ContentType="application/vnd.ms-excel.controlproperties+xml"/>
  <Override PartName="/xl/ctrlProps/ctrlProps17.xml" ContentType="application/vnd.ms-excel.controlproperties+xml"/>
  <Override PartName="/xl/ctrlProps/ctrlProps56.xml" ContentType="application/vnd.ms-excel.controlproperties+xml"/>
  <Override PartName="/xl/ctrlProps/ctrlProps50.xml" ContentType="application/vnd.ms-excel.controlproperties+xml"/>
  <Override PartName="/xl/ctrlProps/ctrlProps62.xml" ContentType="application/vnd.ms-excel.controlproperties+xml"/>
  <Override PartName="/xl/ctrlProps/ctrlProps51.xml" ContentType="application/vnd.ms-excel.controlproperties+xml"/>
  <Override PartName="/xl/ctrlProps/ctrlProps63.xml" ContentType="application/vnd.ms-excel.controlproperties+xml"/>
  <Override PartName="/xl/ctrlProps/ctrlProps52.xml" ContentType="application/vnd.ms-excel.controlproperties+xml"/>
  <Override PartName="/xl/ctrlProps/ctrlProps15.xml" ContentType="application/vnd.ms-excel.controlproperties+xml"/>
  <Override PartName="/xl/ctrlProps/ctrlProps64.xml" ContentType="application/vnd.ms-excel.controlproperties+xml"/>
  <Override PartName="/xl/ctrlProps/ctrlProps53.xml" ContentType="application/vnd.ms-excel.controlproperties+xml"/>
  <Override PartName="/xl/ctrlProps/ctrlProps65.xml" ContentType="application/vnd.ms-excel.controlproperties+xml"/>
  <Override PartName="/xl/ctrlProps/ctrlProps44.xml" ContentType="application/vnd.ms-excel.controlproperties+xml"/>
  <Override PartName="/xl/ctrlProps/ctrlProps43.xml" ContentType="application/vnd.ms-excel.controlproperties+xml"/>
  <Override PartName="/xl/ctrlProps/ctrlProps42.xml" ContentType="application/vnd.ms-excel.controlproperties+xml"/>
  <Override PartName="/xl/ctrlProps/ctrlProps41.xml" ContentType="application/vnd.ms-excel.controlproperties+xml"/>
  <Override PartName="/xl/ctrlProps/ctrlProps39.xml" ContentType="application/vnd.ms-excel.controlproperties+xml"/>
  <Override PartName="/xl/ctrlProps/ctrlProps40.xml" ContentType="application/vnd.ms-excel.controlproperties+xml"/>
  <Override PartName="/xl/ctrlProps/ctrlProps38.xml" ContentType="application/vnd.ms-excel.controlproperties+xml"/>
  <Override PartName="/xl/ctrlProps/ctrlProps37.xml" ContentType="application/vnd.ms-excel.controlproperties+xml"/>
  <Override PartName="/xl/ctrlProps/ctrlProps21.xml" ContentType="application/vnd.ms-excel.controlproperties+xml"/>
  <Override PartName="/xl/ctrlProps/ctrlProps58.xml" ContentType="application/vnd.ms-excel.controlproperties+xml"/>
  <Override PartName="/xl/ctrlProps/ctrlProps60.xml" ContentType="application/vnd.ms-excel.controlproperties+xml"/>
  <Override PartName="/xl/ctrlProps/ctrlProps18.xml" ContentType="application/vnd.ms-excel.controlproperties+xml"/>
  <Override PartName="/xl/ctrlProps/ctrlProps19.xml" ContentType="application/vnd.ms-excel.controlproperties+xml"/>
  <Override PartName="/xl/ctrlProps/ctrlProps61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Gas Average PhyIdx" sheetId="2" state="visible" r:id="rId4"/>
    <sheet name="Gas Average FinIdx" sheetId="3" state="visible" r:id="rId5"/>
    <sheet name="CurveFetch" sheetId="4" state="visible" r:id="rId6"/>
    <sheet name="BasisCurves" sheetId="5" state="visible" r:id="rId7"/>
    <sheet name="IndexCurves" sheetId="6" state="visible" r:id="rId8"/>
    <sheet name="PowerPrices" sheetId="7" state="visible" r:id="rId9"/>
    <sheet name="Copy Price Macro" sheetId="8" state="hidden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function="false" hidden="false" localSheetId="3" name="_xlnm.Print_Area" vbProcedure="false">CurveFetch!$I$1:$I$14</definedName>
    <definedName function="false" hidden="false" localSheetId="3" name="_xlnm.Print_Titles" vbProcedure="false">CurveFetch!$D:$D</definedName>
    <definedName function="false" hidden="false" localSheetId="0" name="_xlnm.Print_Area" vbProcedure="false">'Gas Average Basis'!$C$3:$AI$69</definedName>
    <definedName function="false" hidden="false" localSheetId="2" name="_xlnm.Print_Area" vbProcedure="false">'Gas Average FinIdx'!$C$3:$AI$63</definedName>
    <definedName function="false" hidden="false" localSheetId="1" name="_xlnm.Print_Area" vbProcedure="false">'Gas Average PhyIdx'!$C$3:$AI$63</definedName>
    <definedName function="false" hidden="false" name="ANR_LA" vbProcedure="false">'[1]'!$A$1:$B$71</definedName>
    <definedName function="false" hidden="false" name="ANR_OK" vbProcedure="false">'[1]'!$D$1:$E$71</definedName>
    <definedName function="false" hidden="false" name="ANR_SE_MKT" vbProcedure="false">'[1]'!$DY$1:$DZ$71</definedName>
    <definedName function="false" hidden="false" name="BucketTable" vbProcedure="false">'[1]'!$D$3:$F$30</definedName>
    <definedName function="false" hidden="false" name="CARLTON_IM" vbProcedure="false">'[1]'!$EK$1:$EL$71</definedName>
    <definedName function="false" hidden="false" name="CHI_GATE" vbProcedure="false">'[1]'!$BI$1:$BJ$71</definedName>
    <definedName function="false" hidden="false" name="CNSMR_POWER" vbProcedure="false">'[1]'!$DE$1:$DF$71</definedName>
    <definedName function="false" hidden="false" name="Count" vbProcedure="false">'[1]'!$E$12</definedName>
    <definedName function="false" hidden="false" name="Count1" vbProcedure="false">'[1]'!$A$4</definedName>
    <definedName function="false" hidden="false" name="crvDate" vbProcedure="false">[4]Top!$C$3</definedName>
    <definedName function="false" hidden="false" name="CRYSTAL_IM" vbProcedure="false">'[1]'!$EE$1:$EF$71</definedName>
    <definedName function="false" hidden="false" name="CurveCode" vbProcedure="false">'[1]'!$B$4</definedName>
    <definedName function="false" hidden="false" name="CurveRange" vbProcedure="false">BasisCurves!$C$11</definedName>
    <definedName function="false" hidden="false" name="Curves" vbProcedure="false">[2]Curves!$B$11:$X$157</definedName>
    <definedName function="false" hidden="false" name="CurveTable" vbProcedure="false">'[1]'!$F$2:$G$8</definedName>
    <definedName function="false" hidden="false" name="CurveTable1" vbProcedure="false">'[1]'!$E$1:$AE$7</definedName>
    <definedName function="false" hidden="false" name="CurveType" vbProcedure="false">'[1]'!$B$5</definedName>
    <definedName function="false" hidden="false" name="Dates" vbProcedure="false">BasisCurves!$B$16:$B$32</definedName>
    <definedName function="false" hidden="false" name="DateTable" vbProcedure="false">'[1]'!$D$3</definedName>
    <definedName function="false" hidden="false" name="DayOfTheMonth" vbProcedure="false">'[1]'!$B$7</definedName>
    <definedName function="false" hidden="false" name="DaysinMonth" vbProcedure="false">'[1]'!$B$6</definedName>
    <definedName function="false" hidden="false" name="Daysofthemonth" vbProcedure="false">'[1]'!$B$7</definedName>
    <definedName function="false" hidden="false" name="Dbase" vbProcedure="false">BasisCurves!$B$3</definedName>
    <definedName function="false" hidden="false" name="deals_inc" vbProcedure="false">'[1]'!$B$4</definedName>
    <definedName function="false" hidden="false" name="Dump" vbProcedure="false">'[1]'!$B$7</definedName>
    <definedName function="false" hidden="false" name="EffDt" vbProcedure="false">BasisCurves!$B$5</definedName>
    <definedName function="false" hidden="false" name="EffectiveDate" vbProcedure="false">'[1]'!$B$2</definedName>
    <definedName function="false" hidden="false" name="EMERSON_US" vbProcedure="false">'[1]'!$EC$1:$ED$71</definedName>
    <definedName function="false" hidden="false" name="EMERSON_USA" vbProcedure="false">'[1]'!$ES$1:$ET$72</definedName>
    <definedName function="false" hidden="false" name="EMERSON_US_IM" vbProcedure="false">'[1]'!$EC$1:$ED$71</definedName>
    <definedName function="false" hidden="false" name="EndLine" vbProcedure="false">'[1]'!$G$21</definedName>
    <definedName function="false" hidden="false" name="EndLine2" vbProcedure="false">'[1]'!$G$23</definedName>
    <definedName function="false" hidden="false" name="erv10sec1" vbProcedure="false">'Gas Average Basis'!$B$9:$AI$49</definedName>
    <definedName function="false" hidden="false" name="FARWELL_IM" vbProcedure="false">'[1]'!$EA$1:$EB$71</definedName>
    <definedName function="false" hidden="false" name="FileName" vbProcedure="false">'[1]'!$F$12</definedName>
    <definedName function="false" hidden="false" name="FileTable" vbProcedure="false">'[1]'!$A$12:$C$67</definedName>
    <definedName function="false" hidden="false" name="FileType" vbProcedure="false">'[1]'!$B$6</definedName>
    <definedName function="false" hidden="false" name="FinishFile" vbProcedure="false">'[1]'!$F$16:$H$16</definedName>
    <definedName function="false" hidden="false" name="FinishFlag" vbProcedure="false">'[1]'!$G$2:$I$2</definedName>
    <definedName function="false" hidden="false" name="FTPConfig" vbProcedure="false">'[1]'!$B$7</definedName>
    <definedName function="false" hidden="false" name="Gas_Trading" vbProcedure="false">'Gas Average Basis'!$C$9:$AH$49</definedName>
    <definedName function="false" hidden="false" name="Holidays" vbProcedure="false">[5]Holidays!$B$2:$B$61</definedName>
    <definedName function="false" hidden="false" name="IF_ANR_LA_MKT" vbProcedure="false">'[1]'!$DN$1:$DO$71</definedName>
    <definedName function="false" hidden="false" name="IF_MONCHY" vbProcedure="false">'[1]'!$EG$1:$EH$71</definedName>
    <definedName function="false" hidden="false" name="IF_NGPL_LA_MKT" vbProcedure="false">'[1]'!$DN$1:$DO$71</definedName>
    <definedName function="false" hidden="false" name="IF_NGPL_OK_NW" vbProcedure="false">'[1]'!$Y$1:$Z$72</definedName>
    <definedName function="false" hidden="false" name="LocalPath" vbProcedure="false">'[1]'!$B$4</definedName>
    <definedName function="false" hidden="false" name="MICHCON" vbProcedure="false">'[1]'!$BR$1:$BS$71</definedName>
    <definedName function="false" hidden="false" name="MICHCONGD" vbProcedure="false">'[1]'!$BU$1:$BV$71</definedName>
    <definedName function="false" hidden="false" name="MICH_CONS" vbProcedure="false">'[1]'!$EO$1:$EP$71</definedName>
    <definedName function="false" hidden="false" name="MICH_STCLAI_IM" vbProcedure="false">'[1]'!$EI$1:$EJ$71</definedName>
    <definedName function="false" hidden="false" name="MICH_ST_CLAIR" vbProcedure="false">'[1]'!$EI$1:$EJ$71</definedName>
    <definedName function="false" hidden="false" name="MICH_ST_CLAI_IM" vbProcedure="false">'[1]'!$EI$1:$EJ$71</definedName>
    <definedName function="false" hidden="false" name="ML3_CG" vbProcedure="false">'[1]'!$DB$1:$DC$71</definedName>
    <definedName function="false" hidden="false" name="ML7_CG" vbProcedure="false">'[1]'!$CV$1:$CW$71</definedName>
    <definedName function="false" hidden="false" name="MONCHY_IM" vbProcedure="false">'[1]'!$EG$1:$EH$71</definedName>
    <definedName function="false" hidden="false" name="Month" vbProcedure="false">'[1]'!$B$3</definedName>
    <definedName function="false" hidden="false" name="NGPL_AMARILLO" vbProcedure="false">'[1]'!$Y$1:$Z$71</definedName>
    <definedName function="false" hidden="false" name="NGPL_GCM_L" vbProcedure="false">'[1]'!$AN$1:$AO$71</definedName>
    <definedName function="false" hidden="false" name="NGPL_IOWA_ILL" vbProcedure="false">'[1]'!$AB$1:$AC$71</definedName>
    <definedName function="false" hidden="false" name="NGPL_LA" vbProcedure="false">'[1]'!$M$1:$N$71</definedName>
    <definedName function="false" hidden="false" name="NGPL_MIDCON" vbProcedure="false">'[1]'!$P$1:$Q$71</definedName>
    <definedName function="false" hidden="false" name="NGPL_OK_NW" vbProcedure="false">'[1]'!$Y$1:$Z$72</definedName>
    <definedName function="false" hidden="false" name="NGPL_PERMIAN" vbProcedure="false">'[1]'!$V$1:$W$71</definedName>
    <definedName function="false" hidden="false" name="NGPL_TEX_OK" vbProcedure="false">'[1]'!$AK$1:$AL$71</definedName>
    <definedName function="false" hidden="false" name="NGPL_TEX_OK_E" vbProcedure="false">'[1]'!$AE$1:$AF$71</definedName>
    <definedName function="false" hidden="false" name="NGPL_TEX_OK_MKT" vbProcedure="false">'[1]'!$DK$1:$DL$71</definedName>
    <definedName function="false" hidden="false" name="NGPL_TEX_OK_W" vbProcedure="false">'[1]'!$AH$1:$AI$71</definedName>
    <definedName function="false" hidden="false" name="NGPL_TX" vbProcedure="false">'[1]'!$S$1:$T$71</definedName>
    <definedName function="false" hidden="false" name="NNG_BUSHTON" vbProcedure="false">'[1]'!$EW$1:$EX$72</definedName>
    <definedName function="false" hidden="false" name="NNG_CG" vbProcedure="false">'[1]'!$CS$1:$CT$71</definedName>
    <definedName function="false" hidden="false" name="NNG_DEMARC" vbProcedure="false">'[1]'!$AQ$1:$AR$71</definedName>
    <definedName function="false" hidden="false" name="NNG_MID10" vbProcedure="false">'[1]'!$DT$1:$DU$71</definedName>
    <definedName function="false" hidden="false" name="NNG_MID11" vbProcedure="false">'[1]'!$DW$1:$DX$71</definedName>
    <definedName function="false" hidden="false" name="NNG_MID13" vbProcedure="false">'[1]'!$CM$1:$CN$71</definedName>
    <definedName function="false" hidden="false" name="NNG_MID15" vbProcedure="false">'[1]'!$CP$1:$CQ$71</definedName>
    <definedName function="false" hidden="false" name="NNG_MID1_6" vbProcedure="false">'[1]'!$CJ$1:$CK$71</definedName>
    <definedName function="false" hidden="false" name="NNG_TOK" vbProcedure="false">'[1]'!$AT$1:$AU$71</definedName>
    <definedName function="false" hidden="false" name="NNG_VENT" vbProcedure="false">'[1]'!$AW$1:$AX$71</definedName>
    <definedName function="false" hidden="false" name="NORAM_EAST" vbProcedure="false">'[1]'!$G$1:$H$71</definedName>
    <definedName function="false" hidden="false" name="NORAM_WEST" vbProcedure="false">'[1]'!$J$1:$K$71</definedName>
    <definedName function="false" hidden="false" name="nr_gas_avg_basis" vbProcedure="false">'Gas Average Basis'!$C$9:$AI$49</definedName>
    <definedName function="false" hidden="false" name="NX1" vbProcedure="false">'[1]'!$C$15</definedName>
    <definedName function="false" hidden="false" name="NXB2" vbProcedure="false">'[1]'!$B$15</definedName>
    <definedName function="false" hidden="false" name="NXB3" vbProcedure="false">'[1]'!$A$15</definedName>
    <definedName function="false" hidden="false" name="NYMEXPrices" vbProcedure="false">BasisCurves!$B$11:$C$32</definedName>
    <definedName function="false" hidden="false" name="ONG_OKLA" vbProcedure="false">'[1]'!$BL$1:$BM$71</definedName>
    <definedName function="false" hidden="false" name="PAN_TX_OK" vbProcedure="false">'[1]'!$AZ$1:$BA$71</definedName>
    <definedName function="false" hidden="false" name="password" vbProcedure="false">BasisCurves!$B$2</definedName>
    <definedName function="false" hidden="false" name="PEPL_MKT" vbProcedure="false">'[1]'!$EQ$1:$ER$71</definedName>
    <definedName function="false" hidden="false" name="PriorPostId" vbProcedure="false">'[1]'!$J$24</definedName>
    <definedName function="false" hidden="false" name="PromptMonth" vbProcedure="false">'[1]'!$B$8</definedName>
    <definedName function="false" hidden="false" name="PrReportDate" vbProcedure="false">[5]Top!$C$3</definedName>
    <definedName function="false" hidden="false" name="PubCdLiquidations" vbProcedure="false">'[1]'!$H$6</definedName>
    <definedName function="false" hidden="false" name="PutGet" vbProcedure="false">'[1]'!$B$3</definedName>
    <definedName function="false" hidden="false" name="PW" vbProcedure="false">'[1]'!$B$3</definedName>
    <definedName function="false" hidden="false" name="RangeName" vbProcedure="false">'[1]'!$G$12</definedName>
    <definedName function="false" hidden="false" name="RemotePath" vbProcedure="false">'[1]'!$B$5</definedName>
    <definedName function="false" hidden="false" name="RiskType" vbProcedure="false">'[1]'!$B$6</definedName>
    <definedName function="false" hidden="false" name="SkipLines" vbProcedure="false">'[1]'!$G$20</definedName>
    <definedName function="false" hidden="false" name="SkipLines2" vbProcedure="false">'[1]'!$G$22</definedName>
    <definedName function="false" hidden="false" name="StartMonth" vbProcedure="false">'[1]'!$E$2</definedName>
    <definedName function="false" hidden="false" name="StartRange" vbProcedure="false">'[1]'!$B$9</definedName>
    <definedName function="false" hidden="false" name="Start_Data" vbProcedure="false">'[1]'!$EG$8</definedName>
    <definedName function="false" hidden="false" name="ST_CLAIR_CENT" vbProcedure="false">'[1]'!$DH$1:$DI$71</definedName>
    <definedName function="false" hidden="false" name="SumMonths" vbProcedure="false">'[1]'!$F$3:$F$30</definedName>
    <definedName function="false" hidden="false" name="SumNumber" vbProcedure="false">'[1]'!$D$3:$E$30</definedName>
    <definedName function="false" hidden="false" name="TodaysDate" vbProcedure="false">'[1]'!$B$5</definedName>
    <definedName function="false" hidden="false" name="TRANS_OK" vbProcedure="false">'[1]'!$DQ$1:$DR$71</definedName>
    <definedName function="false" hidden="false" name="TRUNKL_ELA" vbProcedure="false">'[1]'!$BX$1:$BY$71</definedName>
    <definedName function="false" hidden="false" name="TRUNKL_FIELD" vbProcedure="false">'[1]'!$EM$1:$EN$71</definedName>
    <definedName function="false" hidden="false" name="TRUNKL_LA" vbProcedure="false">'[1]'!$BC$1:$BD$71</definedName>
    <definedName function="false" hidden="false" name="TRUNKL_NTX" vbProcedure="false">'[1]'!$CD$1:$CE$71</definedName>
    <definedName function="false" hidden="false" name="TRUNKL_STX" vbProcedure="false">'[1]'!$CG$1:$CH$71</definedName>
    <definedName function="false" hidden="false" name="TRUNKL_TX" vbProcedure="false">'[1]'!$BF$1:$BG$71</definedName>
    <definedName function="false" hidden="false" name="TRUNKL_WLA" vbProcedure="false">'[1]'!$CA$1:$CB$71</definedName>
    <definedName function="false" hidden="false" name="TRUNKL_ZA" vbProcedure="false">'[1]'!$EU$1:$EV$72</definedName>
    <definedName function="false" hidden="false" name="UID" vbProcedure="false">'[1]'!$B$2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'[1]'!$CY$1:$CZ$71</definedName>
    <definedName function="false" hidden="false" name="WILLIAMS" vbProcedure="false">'[1]'!$BO$1:$BP$71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erv10sec1" vbProcedure="false">'Gas Average PhyIdx'!$B$9:$AI$49</definedName>
    <definedName function="false" hidden="false" localSheetId="1" name="Gas_Trading" vbProcedure="false">'Gas Average PhyIdx'!$C$9:$AH$49</definedName>
    <definedName function="false" hidden="false" localSheetId="1" name="nr_gas_avg_basis" vbProcedure="false">'Gas Average PhyIdx'!$C$9:$AI$49</definedName>
    <definedName function="false" hidden="false" localSheetId="2" name="erv10sec1" vbProcedure="false">'Gas Average FinIdx'!$B$9:$AI$49</definedName>
    <definedName function="false" hidden="false" localSheetId="2" name="Gas_Trading" vbProcedure="false">'Gas Average FinIdx'!$C$9:$AH$49</definedName>
    <definedName function="false" hidden="false" localSheetId="2" name="nr_gas_avg_basis" vbProcedure="false">'Gas Average FinIdx'!$C$9:$AI$49</definedName>
    <definedName function="false" hidden="false" localSheetId="3" name="Count1" vbProcedure="false">CurveFetch!$A$4</definedName>
    <definedName function="false" hidden="false" localSheetId="3" name="CurveCode" vbProcedure="false">CurveFetch!$B$4</definedName>
    <definedName function="false" hidden="false" localSheetId="3" name="CurveTable1" vbProcedure="false">CurveFetch!$E$1:$AH$7</definedName>
    <definedName function="false" hidden="false" localSheetId="3" name="CurveType" vbProcedure="false">CurveFetch!$B$5</definedName>
    <definedName function="false" hidden="false" localSheetId="3" name="Dump" vbProcedure="false">CurveFetch!$B$7</definedName>
    <definedName function="false" hidden="false" localSheetId="3" name="EffectiveDate" vbProcedure="false">CurveFetch!$B$2</definedName>
    <definedName function="false" hidden="false" localSheetId="3" name="Month" vbProcedure="false">CurveFetch!$B$3</definedName>
    <definedName function="false" hidden="false" localSheetId="3" name="RiskType" vbProcedure="false">CurveFetch!$B$6</definedName>
    <definedName function="false" hidden="false" localSheetId="5" name="CurveRange" vbProcedure="false">IndexCurves!$C$11</definedName>
    <definedName function="false" hidden="false" localSheetId="5" name="Dates" vbProcedure="false">IndexCurves!$B$16:$B$32</definedName>
    <definedName function="false" hidden="false" localSheetId="5" name="Dbase" vbProcedure="false">IndexCurves!$B$3</definedName>
    <definedName function="false" hidden="false" localSheetId="5" name="EffDt" vbProcedure="false">IndexCurves!$B$5</definedName>
    <definedName function="false" hidden="false" localSheetId="5" name="NYMEXPrices" vbProcedure="false">IndexCurves!$B$11:$C$32</definedName>
    <definedName function="false" hidden="false" localSheetId="5" name="password" vbProcedure="false">IndexCurves!$B$2</definedName>
    <definedName function="false" hidden="false" localSheetId="5" name="UpperLeftofCurveTable" vbProcedure="false">IndexCurves!$B$11</definedName>
    <definedName function="false" hidden="false" localSheetId="5" name="username" vbProcedure="false">IndexCurves!$B$1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<sst xmlns="http://schemas.openxmlformats.org/spreadsheetml/2006/main" count="754" uniqueCount="190">
  <si>
    <t xml:space="preserve">Basis Curves</t>
  </si>
  <si>
    <t xml:space="preserve">WEST NATURAL GAS PRICES- IntraMonth &amp; Basis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</si>
  <si>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</si>
  <si>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</si>
  <si>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</si>
  <si>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</si>
  <si>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</si>
  <si>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</si>
  <si>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</si>
  <si>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</si>
  <si>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</si>
  <si>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</si>
  <si>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</si>
  <si>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</si>
  <si>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</si>
  <si>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</si>
  <si>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</si>
  <si>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</si>
  <si>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Dec-01/Mar-02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</si>
  <si>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</si>
  <si>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</si>
  <si>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</si>
  <si>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</si>
  <si>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</si>
  <si>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</si>
  <si>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</si>
  <si>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</si>
  <si>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</si>
  <si>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</si>
  <si>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</si>
  <si>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</si>
  <si>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</si>
  <si>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</si>
  <si>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</si>
  <si>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</si>
  <si>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</si>
  <si>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</si>
  <si>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</si>
  <si>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</si>
  <si>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</si>
  <si>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</si>
  <si>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</si>
  <si>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</si>
  <si>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</si>
  <si>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</si>
  <si>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</si>
  <si>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</si>
  <si>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</si>
  <si>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</si>
  <si>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</si>
  <si>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</si>
  <si>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</si>
  <si>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</si>
  <si>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</si>
  <si>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</si>
  <si>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</si>
  <si>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</si>
  <si>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</si>
  <si>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</si>
  <si>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NW STANF/1ST-GD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</si>
  <si>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</si>
  <si>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</si>
  <si>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</si>
  <si>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</si>
  <si>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</si>
  <si>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</si>
  <si>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</si>
  <si>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</si>
  <si>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</si>
  <si>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</si>
  <si>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</si>
  <si>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</si>
  <si>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</si>
  <si>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POWER PRICES &amp; SPARK SPREADS*</t>
  </si>
  <si>
    <t xml:space="preserve">SS</t>
  </si>
  <si>
    <t xml:space="preserve">Power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</si>
  <si>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</si>
  <si>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</si>
  <si>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</si>
  <si>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</si>
  <si>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</si>
  <si>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</si>
  <si>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</si>
  <si>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</si>
  <si>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</si>
  <si>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PhyIdx Curves</t>
  </si>
  <si>
    <t xml:space="preserve">WEST NATURAL GAS PRICES- Phy Idx</t>
  </si>
  <si>
    <t xml:space="preserve">Nov-01/Mar-02</t>
  </si>
  <si>
    <t xml:space="preserve">IndexCurves</t>
  </si>
  <si>
    <t xml:space="preserve">FinIdx Curves</t>
  </si>
  <si>
    <t xml:space="preserve">WEST NATURAL GAS PRICES- Fin Idx</t>
  </si>
  <si>
    <t xml:space="preserve">GD-PG&amp;E/CITIGAT</t>
  </si>
  <si>
    <t xml:space="preserve">GDP-PGE/TOPOCK</t>
  </si>
  <si>
    <t xml:space="preserve">GDP-MALIN-CTYGA</t>
  </si>
  <si>
    <t xml:space="preserve">GDP-CAL BORDER</t>
  </si>
  <si>
    <t xml:space="preserve">GDP-ELPO/SANJUA</t>
  </si>
  <si>
    <t xml:space="preserve">GDP-ELPO/PERM2</t>
  </si>
  <si>
    <t xml:space="preserve">GDP-WAHA</t>
  </si>
  <si>
    <t xml:space="preserve">GDP-NGPL/OK</t>
  </si>
  <si>
    <t xml:space="preserve">GDP-KERN/OPAL</t>
  </si>
  <si>
    <t xml:space="preserve">GD-NW STANFIELD</t>
  </si>
  <si>
    <t xml:space="preserve">GDP-NTHWST/CANB</t>
  </si>
  <si>
    <t xml:space="preserve">GD-AECOUSD-DAIL</t>
  </si>
  <si>
    <t xml:space="preserve">GDP-CIG/RKYMTN</t>
  </si>
  <si>
    <t xml:space="preserve">GDP-HEHUB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</si>
  <si>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</si>
  <si>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</si>
  <si>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</si>
  <si>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</si>
  <si>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</si>
  <si>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</si>
  <si>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</si>
  <si>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</si>
  <si>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</si>
  <si>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</si>
  <si>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</si>
  <si>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</si>
  <si>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</si>
  <si>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</si>
  <si>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</si>
  <si>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</si>
  <si>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</si>
  <si>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</si>
  <si>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</si>
  <si>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</si>
  <si>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</si>
  <si>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</si>
  <si>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</si>
  <si>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</si>
  <si>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</si>
  <si>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</si>
  <si>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</si>
  <si>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</si>
  <si>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</si>
  <si>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</si>
  <si>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</si>
  <si>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</si>
  <si>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</si>
  <si>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</si>
  <si>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</si>
  <si>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</si>
  <si>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</si>
  <si>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</si>
  <si>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</si>
  <si>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</si>
  <si>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</si>
  <si>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</si>
  <si>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</si>
  <si>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</si>
  <si>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</si>
  <si>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</si>
  <si>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</si>
  <si>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</si>
  <si>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</si>
  <si>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</si>
  <si>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</si>
  <si>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I</t>
  </si>
  <si>
    <t xml:space="preserve">Y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</si>
  <si>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</si>
  <si>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</si>
  <si>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</si>
  <si>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</si>
  <si>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</si>
  <si>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</si>
  <si>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</si>
  <si>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</si>
  <si>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</si>
  <si>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</si>
  <si>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</si>
  <si>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</si>
  <si>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</si>
  <si>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</si>
  <si>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</si>
  <si>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</si>
  <si>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</si>
  <si>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</si>
  <si>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</si>
  <si>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</si>
  <si>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</si>
  <si>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</si>
  <si>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</si>
  <si>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</si>
  <si>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</si>
  <si>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</si>
  <si>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</si>
  <si>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</si>
  <si>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</si>
  <si>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</si>
  <si>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 - Peak</t>
  </si>
  <si>
    <t xml:space="preserve"> 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</si>
</sst>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CC99FF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9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1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externalLink" Target="externalLinks/externalLink5.xml"/><Relationship Id="rId16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56.xml><?xml version="1.0" encoding="utf-8"?>
<formControlPr xmlns="http://schemas.microsoft.com/office/spreadsheetml/2009/9/main" objectType="Button" lockText="1"/>
</file>

<file path=xl/ctrlProps/ctrlProps57.xml><?xml version="1.0" encoding="utf-8"?>
<formControlPr xmlns="http://schemas.microsoft.com/office/spreadsheetml/2009/9/main" objectType="Button" lockText="1"/>
</file>

<file path=xl/ctrlProps/ctrlProps58.xml><?xml version="1.0" encoding="utf-8"?>
<formControlPr xmlns="http://schemas.microsoft.com/office/spreadsheetml/2009/9/main" objectType="Button" lockText="1"/>
</file>

<file path=xl/ctrlProps/ctrlProps59.xml><?xml version="1.0" encoding="utf-8"?>
<formControlPr xmlns="http://schemas.microsoft.com/office/spreadsheetml/2009/9/main" objectType="Button" lockText="1"/>
</file>

<file path=xl/ctrlProps/ctrlProps60.xml><?xml version="1.0" encoding="utf-8"?>
<formControlPr xmlns="http://schemas.microsoft.com/office/spreadsheetml/2009/9/main" objectType="Button" lockText="1"/>
</file>

<file path=xl/ctrlProps/ctrlProps61.xml><?xml version="1.0" encoding="utf-8"?>
<formControlPr xmlns="http://schemas.microsoft.com/office/spreadsheetml/2009/9/main" objectType="Button" lockText="1"/>
</file>

<file path=xl/ctrlProps/ctrlProps62.xml><?xml version="1.0" encoding="utf-8"?>
<formControlPr xmlns="http://schemas.microsoft.com/office/spreadsheetml/2009/9/main" objectType="Button" lockText="1"/>
</file>

<file path=xl/ctrlProps/ctrlProps63.xml><?xml version="1.0" encoding="utf-8"?>
<formControlPr xmlns="http://schemas.microsoft.com/office/spreadsheetml/2009/9/main" objectType="Button" lockText="1"/>
</file>

<file path=xl/ctrlProps/ctrlProps64.xml><?xml version="1.0" encoding="utf-8"?>
<formControlPr xmlns="http://schemas.microsoft.com/office/spreadsheetml/2009/9/main" objectType="Button" lockText="1"/>
</file>

<file path=xl/ctrlProps/ctrlProps65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633960</xdr:colOff>
          <xdr:row>0</xdr:row>
          <xdr:rowOff>66240</xdr:rowOff>
        </xdr:from>
        <xdr:to>
          <xdr:col>17</xdr:col>
          <xdr:colOff>181440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232560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543600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543600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543600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543600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543600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543600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543600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5</xdr:col>
          <xdr:colOff>915840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543600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543600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543600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543600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7" name="Button 3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543600</xdr:colOff>
          <xdr:row>1</xdr:row>
          <xdr:rowOff>304920</xdr:rowOff>
        </xdr:to>
        <xdr:sp>
          <xdr:nvSpPr>
            <xdr:cNvPr id="1038" name="Button 4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39" name="Button 4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40" name="Button 4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543600</xdr:colOff>
          <xdr:row>1</xdr:row>
          <xdr:rowOff>304920</xdr:rowOff>
        </xdr:to>
        <xdr:sp>
          <xdr:nvSpPr>
            <xdr:cNvPr id="1041" name="Button 4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42" name="Button 4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43" name="Button 45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543600</xdr:colOff>
          <xdr:row>1</xdr:row>
          <xdr:rowOff>304920</xdr:rowOff>
        </xdr:to>
        <xdr:sp>
          <xdr:nvSpPr>
            <xdr:cNvPr id="1044" name="Button 4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45" name="Button 4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46" name="Button 48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543600</xdr:colOff>
          <xdr:row>1</xdr:row>
          <xdr:rowOff>304920</xdr:rowOff>
        </xdr:to>
        <xdr:sp>
          <xdr:nvSpPr>
            <xdr:cNvPr id="1047" name="Button 49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48" name="Button 50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543600</xdr:colOff>
          <xdr:row>1</xdr:row>
          <xdr:rowOff>304920</xdr:rowOff>
        </xdr:to>
        <xdr:sp>
          <xdr:nvSpPr>
            <xdr:cNvPr id="1049" name="Button 5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50" name="Button 5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51" name="Button 5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573480</xdr:colOff>
          <xdr:row>0</xdr:row>
          <xdr:rowOff>28440</xdr:rowOff>
        </xdr:from>
        <xdr:to>
          <xdr:col>27</xdr:col>
          <xdr:colOff>543600</xdr:colOff>
          <xdr:row>1</xdr:row>
          <xdr:rowOff>304920</xdr:rowOff>
        </xdr:to>
        <xdr:sp>
          <xdr:nvSpPr>
            <xdr:cNvPr id="1052" name="Button 5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614160</xdr:colOff>
          <xdr:row>1</xdr:row>
          <xdr:rowOff>114120</xdr:rowOff>
        </xdr:to>
        <xdr:sp>
          <xdr:nvSpPr>
            <xdr:cNvPr id="1053" name="Button 5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573120</xdr:colOff>
          <xdr:row>0</xdr:row>
          <xdr:rowOff>28440</xdr:rowOff>
        </xdr:from>
        <xdr:to>
          <xdr:col>26</xdr:col>
          <xdr:colOff>543240</xdr:colOff>
          <xdr:row>1</xdr:row>
          <xdr:rowOff>304920</xdr:rowOff>
        </xdr:to>
        <xdr:sp>
          <xdr:nvSpPr>
            <xdr:cNvPr id="1054" name="Button 5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462960</xdr:colOff>
          <xdr:row>0</xdr:row>
          <xdr:rowOff>28440</xdr:rowOff>
        </xdr:from>
        <xdr:to>
          <xdr:col>30</xdr:col>
          <xdr:colOff>615240</xdr:colOff>
          <xdr:row>1</xdr:row>
          <xdr:rowOff>114120</xdr:rowOff>
        </xdr:to>
        <xdr:sp>
          <xdr:nvSpPr>
            <xdr:cNvPr id="1055" name="Button 5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ositionFile/HS_WESTall102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CurveFile/1001/West%20NatGas%20Prices%2010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Run Query"/>
      <sheetName val="GRMS Detail"/>
      <sheetName val="QueryPage"/>
      <sheetName val="Months"/>
      <sheetName val="Temp"/>
      <sheetName val="Procedur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Gas Average PhyIdx"/>
      <sheetName val="Gas Average FinIdx"/>
      <sheetName val="CurveFetch"/>
      <sheetName val="BasisCurves"/>
      <sheetName val="IndexCurves"/>
      <sheetName val="PowerPrices"/>
      <sheetName val="Copy Price Macro"/>
      <sheetName val="West NatGas Prices 1031"/>
    </sheetNames>
    <sheetDataSet>
      <sheetData sheetId="0">
        <row r="28">
          <cell r="M28">
            <v>-0.103</v>
          </cell>
        </row>
        <row r="28">
          <cell r="P28">
            <v>-0.0537000000000001</v>
          </cell>
        </row>
        <row r="28">
          <cell r="R28">
            <v>0.12</v>
          </cell>
        </row>
        <row r="28">
          <cell r="V28">
            <v>0.13875</v>
          </cell>
        </row>
        <row r="28">
          <cell r="AB28">
            <v>0.190714285714286</v>
          </cell>
        </row>
        <row r="28">
          <cell r="AH28">
            <v>0.399</v>
          </cell>
        </row>
        <row r="29">
          <cell r="M29">
            <v>-0.0279999999999996</v>
          </cell>
        </row>
        <row r="29">
          <cell r="P29">
            <v>-0.1137</v>
          </cell>
        </row>
        <row r="29">
          <cell r="R29">
            <v>0.01</v>
          </cell>
          <cell r="S29">
            <v>0.065</v>
          </cell>
        </row>
        <row r="29">
          <cell r="V29">
            <v>0.02875</v>
          </cell>
          <cell r="W29">
            <v>0.01675</v>
          </cell>
        </row>
        <row r="29">
          <cell r="Y29">
            <v>0.035</v>
          </cell>
        </row>
        <row r="29">
          <cell r="AB29">
            <v>-0.0357142857142857</v>
          </cell>
          <cell r="AC29">
            <v>0</v>
          </cell>
        </row>
        <row r="29">
          <cell r="AE29">
            <v>0.035</v>
          </cell>
        </row>
        <row r="29">
          <cell r="AH29">
            <v>0.162</v>
          </cell>
        </row>
        <row r="30">
          <cell r="M30">
            <v>-0.258</v>
          </cell>
        </row>
        <row r="30">
          <cell r="P30">
            <v>-0.1737</v>
          </cell>
        </row>
        <row r="30">
          <cell r="R30">
            <v>-0.06</v>
          </cell>
          <cell r="S30">
            <v>0.225</v>
          </cell>
        </row>
        <row r="30">
          <cell r="V30">
            <v>-0.04875</v>
          </cell>
          <cell r="W30">
            <v>0.04825</v>
          </cell>
        </row>
        <row r="30">
          <cell r="Y30">
            <v>-0.045</v>
          </cell>
        </row>
        <row r="30">
          <cell r="AB30">
            <v>-0.0592857142857143</v>
          </cell>
          <cell r="AC30">
            <v>0</v>
          </cell>
        </row>
        <row r="30">
          <cell r="AE30">
            <v>-0.0114285714285714</v>
          </cell>
        </row>
        <row r="30">
          <cell r="AH30">
            <v>0.151</v>
          </cell>
        </row>
        <row r="31">
          <cell r="M31">
            <v>-0.225</v>
          </cell>
        </row>
        <row r="31">
          <cell r="P31">
            <v>-0.1437</v>
          </cell>
        </row>
        <row r="31">
          <cell r="R31">
            <v>-0.03</v>
          </cell>
          <cell r="S31">
            <v>0.222</v>
          </cell>
        </row>
        <row r="31">
          <cell r="V31">
            <v>-0.0075</v>
          </cell>
          <cell r="W31">
            <v>0.0469</v>
          </cell>
        </row>
        <row r="31">
          <cell r="Y31">
            <v>-0.00659999999999998</v>
          </cell>
        </row>
        <row r="31">
          <cell r="AB31">
            <v>0.160714285714286</v>
          </cell>
          <cell r="AC31">
            <v>-0.01</v>
          </cell>
        </row>
        <row r="31">
          <cell r="AE31">
            <v>0.205</v>
          </cell>
        </row>
        <row r="31">
          <cell r="AH31">
            <v>0.164</v>
          </cell>
        </row>
        <row r="33">
          <cell r="M33">
            <v>-0.465</v>
          </cell>
        </row>
        <row r="33">
          <cell r="P33">
            <v>-0.3737</v>
          </cell>
        </row>
        <row r="33">
          <cell r="R33">
            <v>-0.3</v>
          </cell>
          <cell r="S33">
            <v>0.192</v>
          </cell>
        </row>
        <row r="33">
          <cell r="V33">
            <v>-0.27875</v>
          </cell>
          <cell r="W33">
            <v>0.04565</v>
          </cell>
        </row>
        <row r="33">
          <cell r="Y33">
            <v>-0.282266666666667</v>
          </cell>
        </row>
        <row r="33">
          <cell r="AB33">
            <v>-0.320714285714286</v>
          </cell>
          <cell r="AC33">
            <v>-0.00571428571428578</v>
          </cell>
        </row>
        <row r="33">
          <cell r="AE33">
            <v>-0.309285714285714</v>
          </cell>
        </row>
        <row r="33">
          <cell r="AH33">
            <v>-0.195</v>
          </cell>
        </row>
        <row r="34">
          <cell r="M34">
            <v>-0.375</v>
          </cell>
        </row>
        <row r="34">
          <cell r="P34">
            <v>-0.2737</v>
          </cell>
        </row>
        <row r="34">
          <cell r="R34">
            <v>-0.205</v>
          </cell>
          <cell r="S34">
            <v>0.197</v>
          </cell>
        </row>
        <row r="34">
          <cell r="V34">
            <v>-0.184375</v>
          </cell>
          <cell r="W34">
            <v>0.038025</v>
          </cell>
        </row>
        <row r="34">
          <cell r="Y34">
            <v>-0.1785</v>
          </cell>
        </row>
        <row r="34">
          <cell r="AB34">
            <v>-0.135</v>
          </cell>
          <cell r="AC34">
            <v>-0.00250000000000003</v>
          </cell>
        </row>
        <row r="34">
          <cell r="AE34">
            <v>-0.113333333333333</v>
          </cell>
        </row>
        <row r="34">
          <cell r="AH34">
            <v>-0.1385</v>
          </cell>
        </row>
        <row r="35">
          <cell r="M35">
            <v>-0.285</v>
          </cell>
        </row>
        <row r="35">
          <cell r="P35">
            <v>-0.2437</v>
          </cell>
        </row>
        <row r="35">
          <cell r="R35">
            <v>-0.155</v>
          </cell>
          <cell r="S35">
            <v>0.157</v>
          </cell>
        </row>
        <row r="35">
          <cell r="V35">
            <v>-0.145</v>
          </cell>
          <cell r="W35">
            <v>0.0324</v>
          </cell>
        </row>
        <row r="35">
          <cell r="Y35">
            <v>-0.134666666666667</v>
          </cell>
        </row>
        <row r="35">
          <cell r="AB35">
            <v>-0.095</v>
          </cell>
          <cell r="AC35">
            <v>-0.00142857142857145</v>
          </cell>
        </row>
        <row r="35">
          <cell r="AE35">
            <v>-0.0708333333333334</v>
          </cell>
        </row>
        <row r="35">
          <cell r="AH35">
            <v>-0.1185</v>
          </cell>
        </row>
        <row r="36">
          <cell r="M36">
            <v>-0.0954999999999995</v>
          </cell>
        </row>
        <row r="36">
          <cell r="P36">
            <v>-0.1837</v>
          </cell>
        </row>
        <row r="36">
          <cell r="R36">
            <v>-0.1425</v>
          </cell>
          <cell r="S36">
            <v>-0.00249999999999997</v>
          </cell>
        </row>
        <row r="36">
          <cell r="V36">
            <v>-0.14</v>
          </cell>
          <cell r="W36">
            <v>0</v>
          </cell>
        </row>
        <row r="36">
          <cell r="Y36">
            <v>-0.139166666666667</v>
          </cell>
        </row>
        <row r="36">
          <cell r="AB36">
            <v>-0.14</v>
          </cell>
          <cell r="AC36">
            <v>0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-0.573</v>
          </cell>
        </row>
        <row r="39">
          <cell r="P39">
            <v>-0.4837</v>
          </cell>
        </row>
        <row r="39">
          <cell r="R39">
            <v>-0.39</v>
          </cell>
          <cell r="S39">
            <v>0.21</v>
          </cell>
        </row>
        <row r="39">
          <cell r="V39">
            <v>-0.37</v>
          </cell>
          <cell r="W39">
            <v>0.031</v>
          </cell>
        </row>
        <row r="39">
          <cell r="Y39">
            <v>-0.368333333333333</v>
          </cell>
        </row>
        <row r="39">
          <cell r="AB39">
            <v>-0.53</v>
          </cell>
          <cell r="AC39">
            <v>0</v>
          </cell>
        </row>
        <row r="39">
          <cell r="AE39">
            <v>-0.53</v>
          </cell>
        </row>
        <row r="39">
          <cell r="AH39">
            <v>-0.27</v>
          </cell>
        </row>
        <row r="40">
          <cell r="M40">
            <v>-0.373</v>
          </cell>
        </row>
        <row r="40">
          <cell r="P40">
            <v>-0.4237</v>
          </cell>
        </row>
        <row r="40">
          <cell r="R40">
            <v>0.16</v>
          </cell>
          <cell r="S40">
            <v>0.51</v>
          </cell>
        </row>
        <row r="40">
          <cell r="V40">
            <v>0.00750000000000001</v>
          </cell>
          <cell r="W40">
            <v>0.0615</v>
          </cell>
        </row>
        <row r="40">
          <cell r="Y40">
            <v>-0.175833333333333</v>
          </cell>
        </row>
        <row r="40">
          <cell r="AB40">
            <v>-0.279285714285714</v>
          </cell>
          <cell r="AC40">
            <v>0</v>
          </cell>
        </row>
        <row r="40">
          <cell r="AE40">
            <v>-0.593642857142857</v>
          </cell>
        </row>
        <row r="40">
          <cell r="AH40">
            <v>0.16</v>
          </cell>
        </row>
        <row r="41">
          <cell r="M41">
            <v>-0.373</v>
          </cell>
        </row>
        <row r="41">
          <cell r="P41">
            <v>-0.4237</v>
          </cell>
        </row>
        <row r="41">
          <cell r="R41">
            <v>0.07</v>
          </cell>
          <cell r="S41">
            <v>0.47</v>
          </cell>
        </row>
        <row r="41">
          <cell r="V41">
            <v>-0.0625</v>
          </cell>
          <cell r="W41">
            <v>0.0515</v>
          </cell>
        </row>
        <row r="41">
          <cell r="Y41">
            <v>-0.0966666666666666</v>
          </cell>
        </row>
        <row r="41">
          <cell r="AB41">
            <v>-0.334285714285714</v>
          </cell>
          <cell r="AC41">
            <v>-0.005</v>
          </cell>
        </row>
        <row r="41">
          <cell r="AE41">
            <v>-0.385</v>
          </cell>
        </row>
        <row r="41">
          <cell r="AH41">
            <v>0.115</v>
          </cell>
        </row>
        <row r="42">
          <cell r="M42">
            <v>-0.547</v>
          </cell>
        </row>
        <row r="42">
          <cell r="P42">
            <v>-0.5647</v>
          </cell>
        </row>
        <row r="42">
          <cell r="R42">
            <v>-0.45</v>
          </cell>
          <cell r="S42">
            <v>0.49419089179896</v>
          </cell>
        </row>
        <row r="42">
          <cell r="V42">
            <v>-0.475</v>
          </cell>
          <cell r="W42">
            <v>0.084838178359792</v>
          </cell>
        </row>
        <row r="42">
          <cell r="Y42">
            <v>-0.474798935852197</v>
          </cell>
        </row>
        <row r="42">
          <cell r="AB42">
            <v>-0.505</v>
          </cell>
          <cell r="AC42">
            <v>0</v>
          </cell>
        </row>
        <row r="42">
          <cell r="AE42">
            <v>-0.505</v>
          </cell>
        </row>
        <row r="42">
          <cell r="AH42">
            <v>-0.42</v>
          </cell>
        </row>
        <row r="43">
          <cell r="M43">
            <v>-0.633</v>
          </cell>
        </row>
        <row r="43">
          <cell r="P43">
            <v>-0.5437</v>
          </cell>
        </row>
        <row r="43">
          <cell r="R43">
            <v>-0.435</v>
          </cell>
          <cell r="S43">
            <v>0.225</v>
          </cell>
        </row>
        <row r="43">
          <cell r="V43">
            <v>-0.415</v>
          </cell>
          <cell r="W43">
            <v>0.034</v>
          </cell>
        </row>
        <row r="43">
          <cell r="Y43">
            <v>-0.413333333333333</v>
          </cell>
        </row>
        <row r="43">
          <cell r="AB43">
            <v>-0.63</v>
          </cell>
          <cell r="AC43">
            <v>0</v>
          </cell>
        </row>
        <row r="43">
          <cell r="AE43">
            <v>-0.63</v>
          </cell>
        </row>
        <row r="43">
          <cell r="AH43">
            <v>-0.315</v>
          </cell>
        </row>
        <row r="49">
          <cell r="L49">
            <v>3.175</v>
          </cell>
        </row>
        <row r="49">
          <cell r="O49">
            <v>3.1575</v>
          </cell>
        </row>
        <row r="49">
          <cell r="R49">
            <v>3.291</v>
          </cell>
        </row>
        <row r="49">
          <cell r="V49">
            <v>3.37375</v>
          </cell>
        </row>
        <row r="49">
          <cell r="AB49">
            <v>3.35614285714286</v>
          </cell>
        </row>
        <row r="49">
          <cell r="AH49">
            <v>3.771</v>
          </cell>
        </row>
      </sheetData>
      <sheetData sheetId="1">
        <row r="28">
          <cell r="R28">
            <v>0.01</v>
          </cell>
        </row>
        <row r="28">
          <cell r="V28">
            <v>0.01</v>
          </cell>
        </row>
        <row r="28">
          <cell r="AB28">
            <v>0.03</v>
          </cell>
        </row>
        <row r="28">
          <cell r="AH28">
            <v>0.04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0.02</v>
          </cell>
        </row>
        <row r="30">
          <cell r="R30">
            <v>0.02</v>
          </cell>
        </row>
        <row r="30">
          <cell r="V30">
            <v>0.02</v>
          </cell>
        </row>
        <row r="30">
          <cell r="AB30">
            <v>0.02</v>
          </cell>
        </row>
        <row r="30">
          <cell r="AH30">
            <v>0.04</v>
          </cell>
        </row>
        <row r="31">
          <cell r="R31">
            <v>-0.01</v>
          </cell>
        </row>
        <row r="31">
          <cell r="V31">
            <v>-0.01</v>
          </cell>
        </row>
        <row r="31">
          <cell r="AB31">
            <v>-0.01</v>
          </cell>
        </row>
        <row r="31">
          <cell r="AH31">
            <v>0.02</v>
          </cell>
        </row>
        <row r="33">
          <cell r="R33">
            <v>-0.01</v>
          </cell>
        </row>
        <row r="33">
          <cell r="V33">
            <v>-0.01</v>
          </cell>
        </row>
        <row r="33">
          <cell r="AB33">
            <v>0</v>
          </cell>
        </row>
        <row r="33">
          <cell r="AH33">
            <v>0</v>
          </cell>
        </row>
        <row r="34">
          <cell r="R34">
            <v>-0.0275</v>
          </cell>
        </row>
        <row r="34">
          <cell r="V34">
            <v>-0.0275</v>
          </cell>
        </row>
        <row r="34">
          <cell r="AB34">
            <v>-0.01</v>
          </cell>
        </row>
        <row r="34">
          <cell r="AH34">
            <v>0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0.015</v>
          </cell>
        </row>
        <row r="39">
          <cell r="V39">
            <v>0.015</v>
          </cell>
        </row>
        <row r="39">
          <cell r="AB39">
            <v>0.0171428571428571</v>
          </cell>
        </row>
        <row r="39">
          <cell r="AH39">
            <v>0.0275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0.04</v>
          </cell>
        </row>
        <row r="41">
          <cell r="V41">
            <v>0.03125</v>
          </cell>
        </row>
        <row r="41">
          <cell r="AB41">
            <v>0.02</v>
          </cell>
        </row>
        <row r="41">
          <cell r="AH41">
            <v>0.06</v>
          </cell>
        </row>
        <row r="42">
          <cell r="R42">
            <v>0</v>
          </cell>
        </row>
        <row r="42">
          <cell r="V42">
            <v>-0.0009964023075558</v>
          </cell>
        </row>
        <row r="42">
          <cell r="AB42">
            <v>-0.00132804075033664</v>
          </cell>
        </row>
        <row r="42">
          <cell r="AH42">
            <v>0.00265487207688368</v>
          </cell>
        </row>
        <row r="43">
          <cell r="R43">
            <v>0.02</v>
          </cell>
        </row>
        <row r="43">
          <cell r="V43">
            <v>0.02</v>
          </cell>
        </row>
        <row r="43">
          <cell r="AB43">
            <v>0.0132142857142857</v>
          </cell>
        </row>
        <row r="43">
          <cell r="AH43">
            <v>0.03</v>
          </cell>
        </row>
      </sheetData>
      <sheetData sheetId="2">
        <row r="28">
          <cell r="R28">
            <v>0.01</v>
          </cell>
        </row>
        <row r="28">
          <cell r="V28">
            <v>0.01</v>
          </cell>
        </row>
        <row r="28">
          <cell r="AB28">
            <v>0.0242857142857143</v>
          </cell>
        </row>
        <row r="28">
          <cell r="AH28">
            <v>0.035</v>
          </cell>
        </row>
        <row r="29">
          <cell r="R29">
            <v>0</v>
          </cell>
        </row>
        <row r="29">
          <cell r="V29">
            <v>0</v>
          </cell>
        </row>
        <row r="29">
          <cell r="AB29">
            <v>0</v>
          </cell>
        </row>
        <row r="29">
          <cell r="AH29">
            <v>0</v>
          </cell>
        </row>
        <row r="30">
          <cell r="R30">
            <v>0.03</v>
          </cell>
        </row>
        <row r="30">
          <cell r="V30">
            <v>0.03</v>
          </cell>
        </row>
        <row r="30">
          <cell r="AB30">
            <v>0.0242857142857143</v>
          </cell>
        </row>
        <row r="30">
          <cell r="AH30">
            <v>0.03</v>
          </cell>
        </row>
        <row r="31">
          <cell r="R31">
            <v>0</v>
          </cell>
        </row>
        <row r="31">
          <cell r="V31">
            <v>0</v>
          </cell>
        </row>
        <row r="31">
          <cell r="AB31">
            <v>0.0185714285714286</v>
          </cell>
        </row>
        <row r="31">
          <cell r="AH31">
            <v>0.02</v>
          </cell>
        </row>
        <row r="33">
          <cell r="R33">
            <v>0.01</v>
          </cell>
        </row>
        <row r="33">
          <cell r="V33">
            <v>0.01</v>
          </cell>
        </row>
        <row r="33">
          <cell r="AB33">
            <v>0.01</v>
          </cell>
        </row>
        <row r="33">
          <cell r="AH33">
            <v>0.01</v>
          </cell>
        </row>
        <row r="34">
          <cell r="R34">
            <v>-0.015</v>
          </cell>
        </row>
        <row r="34">
          <cell r="V34">
            <v>-0.015</v>
          </cell>
        </row>
        <row r="34">
          <cell r="AB34">
            <v>0.00214285714285714</v>
          </cell>
        </row>
        <row r="34">
          <cell r="AH34">
            <v>0.01</v>
          </cell>
        </row>
        <row r="35">
          <cell r="R35">
            <v>-0.02</v>
          </cell>
        </row>
        <row r="35">
          <cell r="V35">
            <v>-0.02</v>
          </cell>
        </row>
        <row r="35">
          <cell r="AB35">
            <v>0</v>
          </cell>
        </row>
        <row r="35">
          <cell r="AH35">
            <v>0</v>
          </cell>
        </row>
        <row r="36">
          <cell r="R36">
            <v>-0.005</v>
          </cell>
        </row>
        <row r="36">
          <cell r="V36">
            <v>-0.005</v>
          </cell>
        </row>
        <row r="36">
          <cell r="AB36">
            <v>-0.015</v>
          </cell>
        </row>
        <row r="36">
          <cell r="AH36">
            <v>-0.005</v>
          </cell>
        </row>
        <row r="39">
          <cell r="R39">
            <v>0.01</v>
          </cell>
        </row>
        <row r="39">
          <cell r="V39">
            <v>0.01</v>
          </cell>
        </row>
        <row r="39">
          <cell r="AB39">
            <v>0.01</v>
          </cell>
        </row>
        <row r="39">
          <cell r="AH39">
            <v>0.02</v>
          </cell>
        </row>
        <row r="40">
          <cell r="R40">
            <v>0</v>
          </cell>
        </row>
        <row r="40">
          <cell r="V40">
            <v>0</v>
          </cell>
        </row>
        <row r="40">
          <cell r="AB40">
            <v>0</v>
          </cell>
        </row>
        <row r="40">
          <cell r="AH40">
            <v>0</v>
          </cell>
        </row>
        <row r="41">
          <cell r="R41">
            <v>0</v>
          </cell>
        </row>
        <row r="41">
          <cell r="V41">
            <v>0</v>
          </cell>
        </row>
        <row r="41">
          <cell r="AB41">
            <v>0</v>
          </cell>
        </row>
        <row r="41">
          <cell r="AH41">
            <v>0</v>
          </cell>
        </row>
        <row r="42">
          <cell r="R42">
            <v>0</v>
          </cell>
        </row>
        <row r="42">
          <cell r="V42">
            <v>0</v>
          </cell>
        </row>
        <row r="42">
          <cell r="AB42">
            <v>0</v>
          </cell>
        </row>
        <row r="42">
          <cell r="AH42">
            <v>0</v>
          </cell>
        </row>
        <row r="43">
          <cell r="R43">
            <v>0.015</v>
          </cell>
        </row>
        <row r="43">
          <cell r="V43">
            <v>0.015</v>
          </cell>
        </row>
        <row r="43">
          <cell r="AB43">
            <v>0.015</v>
          </cell>
        </row>
        <row r="43">
          <cell r="AH43">
            <v>0.015</v>
          </cell>
        </row>
        <row r="49">
          <cell r="R49">
            <v>-0.005</v>
          </cell>
        </row>
        <row r="49">
          <cell r="V49">
            <v>-0.005</v>
          </cell>
        </row>
        <row r="49">
          <cell r="AB49">
            <v>-0.00214285714285714</v>
          </cell>
        </row>
        <row r="49">
          <cell r="AH49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11.xml"/><Relationship Id="rId4" Type="http://schemas.openxmlformats.org/officeDocument/2006/relationships/ctrlProp" Target="../ctrlProps/ctrlProps12.xml"/><Relationship Id="rId5" Type="http://schemas.openxmlformats.org/officeDocument/2006/relationships/ctrlProp" Target="../ctrlProps/ctrlProps13.xml"/><Relationship Id="rId6" Type="http://schemas.openxmlformats.org/officeDocument/2006/relationships/ctrlProp" Target="../ctrlProps/ctrlProps14.xml"/><Relationship Id="rId7" Type="http://schemas.openxmlformats.org/officeDocument/2006/relationships/ctrlProp" Target="../ctrlProps/ctrlProps15.xml"/><Relationship Id="rId8" Type="http://schemas.openxmlformats.org/officeDocument/2006/relationships/ctrlProp" Target="../ctrlProps/ctrlProps16.xml"/><Relationship Id="rId9" Type="http://schemas.openxmlformats.org/officeDocument/2006/relationships/ctrlProp" Target="../ctrlProps/ctrlProps17.xml"/><Relationship Id="rId10" Type="http://schemas.openxmlformats.org/officeDocument/2006/relationships/ctrlProp" Target="../ctrlProps/ctrlProps18.xml"/><Relationship Id="rId11" Type="http://schemas.openxmlformats.org/officeDocument/2006/relationships/ctrlProp" Target="../ctrlProps/ctrlProps19.xml"/><Relationship Id="rId12" Type="http://schemas.openxmlformats.org/officeDocument/2006/relationships/ctrlProp" Target="../ctrlProps/ctrlProps20.xml"/><Relationship Id="rId13" Type="http://schemas.openxmlformats.org/officeDocument/2006/relationships/ctrlProp" Target="../ctrlProps/ctrlProps21.xml"/><Relationship Id="rId14" Type="http://schemas.openxmlformats.org/officeDocument/2006/relationships/ctrlProp" Target="../ctrlProps/ctrlProps22.xml"/><Relationship Id="rId15" Type="http://schemas.openxmlformats.org/officeDocument/2006/relationships/ctrlProp" Target="../ctrlProps/ctrlProps23.xml"/><Relationship Id="rId16" Type="http://schemas.openxmlformats.org/officeDocument/2006/relationships/ctrlProp" Target="../ctrlProps/ctrlProps24.xml"/><Relationship Id="rId17" Type="http://schemas.openxmlformats.org/officeDocument/2006/relationships/ctrlProp" Target="../ctrlProps/ctrlProps25.xml"/><Relationship Id="rId18" Type="http://schemas.openxmlformats.org/officeDocument/2006/relationships/ctrlProp" Target="../ctrlProps/ctrlProps26.xml"/><Relationship Id="rId19" Type="http://schemas.openxmlformats.org/officeDocument/2006/relationships/ctrlProp" Target="../ctrlProps/ctrlProps27.xml"/><Relationship Id="rId20" Type="http://schemas.openxmlformats.org/officeDocument/2006/relationships/ctrlProp" Target="../ctrlProps/ctrlProps28.xml"/><Relationship Id="rId21" Type="http://schemas.openxmlformats.org/officeDocument/2006/relationships/ctrlProp" Target="../ctrlProps/ctrlProps29.xml"/><Relationship Id="rId22" Type="http://schemas.openxmlformats.org/officeDocument/2006/relationships/ctrlProp" Target="../ctrlProps/ctrlProps30.xml"/><Relationship Id="rId23" Type="http://schemas.openxmlformats.org/officeDocument/2006/relationships/ctrlProp" Target="../ctrlProps/ctrlProps31.xml"/><Relationship Id="rId24" Type="http://schemas.openxmlformats.org/officeDocument/2006/relationships/ctrlProp" Target="../ctrlProps/ctrlProps32.xml"/><Relationship Id="rId25" Type="http://schemas.openxmlformats.org/officeDocument/2006/relationships/ctrlProp" Target="../ctrlProps/ctrlProps33.xml"/><Relationship Id="rId26" Type="http://schemas.openxmlformats.org/officeDocument/2006/relationships/ctrlProp" Target="../ctrlProps/ctrlProps34.xml"/><Relationship Id="rId27" Type="http://schemas.openxmlformats.org/officeDocument/2006/relationships/ctrlProp" Target="../ctrlProps/ctrlProps35.xml"/><Relationship Id="rId28" Type="http://schemas.openxmlformats.org/officeDocument/2006/relationships/ctrlProp" Target="../ctrlProps/ctrlProps36.xml"/><Relationship Id="rId29" Type="http://schemas.openxmlformats.org/officeDocument/2006/relationships/ctrlProp" Target="../ctrlProps/ctrlProps37.xml"/><Relationship Id="rId30" Type="http://schemas.openxmlformats.org/officeDocument/2006/relationships/ctrlProp" Target="../ctrlProps/ctrlProps38.xml"/><Relationship Id="rId31" Type="http://schemas.openxmlformats.org/officeDocument/2006/relationships/ctrlProp" Target="../ctrlProps/ctrlProps39.xml"/><Relationship Id="rId32" Type="http://schemas.openxmlformats.org/officeDocument/2006/relationships/ctrlProp" Target="../ctrlProps/ctrlProps40.xml"/><Relationship Id="rId33" Type="http://schemas.openxmlformats.org/officeDocument/2006/relationships/ctrlProp" Target="../ctrlProps/ctrlProps41.xml"/><Relationship Id="rId34" Type="http://schemas.openxmlformats.org/officeDocument/2006/relationships/ctrlProp" Target="../ctrlProps/ctrlProps42.xml"/><Relationship Id="rId35" Type="http://schemas.openxmlformats.org/officeDocument/2006/relationships/ctrlProp" Target="../ctrlProps/ctrlProps43.xml"/><Relationship Id="rId36" Type="http://schemas.openxmlformats.org/officeDocument/2006/relationships/ctrlProp" Target="../ctrlProps/ctrlProps44.xml"/><Relationship Id="rId37" Type="http://schemas.openxmlformats.org/officeDocument/2006/relationships/ctrlProp" Target="../ctrlProps/ctrlProps45.xml"/><Relationship Id="rId38" Type="http://schemas.openxmlformats.org/officeDocument/2006/relationships/ctrlProp" Target="../ctrlProps/ctrlProps46.xml"/><Relationship Id="rId39" Type="http://schemas.openxmlformats.org/officeDocument/2006/relationships/ctrlProp" Target="../ctrlProps/ctrlProps47.xml"/><Relationship Id="rId40" Type="http://schemas.openxmlformats.org/officeDocument/2006/relationships/ctrlProp" Target="../ctrlProps/ctrlProps48.xml"/><Relationship Id="rId41" Type="http://schemas.openxmlformats.org/officeDocument/2006/relationships/ctrlProp" Target="../ctrlProps/ctrlProps49.xml"/><Relationship Id="rId42" Type="http://schemas.openxmlformats.org/officeDocument/2006/relationships/ctrlProp" Target="../ctrlProps/ctrlProps50.xml"/><Relationship Id="rId43" Type="http://schemas.openxmlformats.org/officeDocument/2006/relationships/ctrlProp" Target="../ctrlProps/ctrlProps51.xml"/><Relationship Id="rId44" Type="http://schemas.openxmlformats.org/officeDocument/2006/relationships/ctrlProp" Target="../ctrlProps/ctrlProps52.xml"/><Relationship Id="rId45" Type="http://schemas.openxmlformats.org/officeDocument/2006/relationships/ctrlProp" Target="../ctrlProps/ctrlProps53.xml"/><Relationship Id="rId46" Type="http://schemas.openxmlformats.org/officeDocument/2006/relationships/ctrlProp" Target="../ctrlProps/ctrlProps54.xml"/><Relationship Id="rId47" Type="http://schemas.openxmlformats.org/officeDocument/2006/relationships/ctrlProp" Target="../ctrlProps/ctrlProps55.xml"/><Relationship Id="rId48" Type="http://schemas.openxmlformats.org/officeDocument/2006/relationships/ctrlProp" Target="../ctrlProps/ctrlProps56.xml"/><Relationship Id="rId49" Type="http://schemas.openxmlformats.org/officeDocument/2006/relationships/ctrlProp" Target="../ctrlProps/ctrlProps57.xml"/><Relationship Id="rId50" Type="http://schemas.openxmlformats.org/officeDocument/2006/relationships/ctrlProp" Target="../ctrlProps/ctrlProps58.xml"/><Relationship Id="rId51" Type="http://schemas.openxmlformats.org/officeDocument/2006/relationships/ctrlProp" Target="../ctrlProps/ctrlProps59.xml"/><Relationship Id="rId52" Type="http://schemas.openxmlformats.org/officeDocument/2006/relationships/ctrlProp" Target="../ctrlProps/ctrlProps60.xml"/><Relationship Id="rId53" Type="http://schemas.openxmlformats.org/officeDocument/2006/relationships/ctrlProp" Target="../ctrlProps/ctrlProps61.xml"/><Relationship Id="rId54" Type="http://schemas.openxmlformats.org/officeDocument/2006/relationships/ctrlProp" Target="../ctrlProps/ctrlProps62.xml"/><Relationship Id="rId55" Type="http://schemas.openxmlformats.org/officeDocument/2006/relationships/ctrlProp" Target="../ctrlProps/ctrlProps63.xml"/><Relationship Id="rId56" Type="http://schemas.openxmlformats.org/officeDocument/2006/relationships/ctrlProp" Target="../ctrlProps/ctrlProps64.xml"/><Relationship Id="rId57" Type="http://schemas.openxmlformats.org/officeDocument/2006/relationships/ctrlProp" Target="../ctrlProps/ctrlProps6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Q7" s="5" t="s">
        <v>1</v>
      </c>
      <c r="R7" s="5"/>
      <c r="S7" s="5"/>
      <c r="T7" s="5"/>
      <c r="U7" s="5"/>
      <c r="V7" s="5"/>
      <c r="W7" s="5"/>
      <c r="X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37196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37196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v>37226</v>
      </c>
      <c r="S25" s="49"/>
      <c r="T25" s="50" t="n">
        <v>37165</v>
      </c>
      <c r="U25" s="49"/>
      <c r="V25" s="47" t="n"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3.072</v>
      </c>
      <c r="L28" s="70" t="n">
        <f aca="false">LOOKUP($K$15+1,CurveFetch!D$8:D$1000,CurveFetch!F$8:F$1000)</f>
        <v>3.01</v>
      </c>
      <c r="M28" s="70" t="n">
        <f aca="false">L28-$L$49</f>
        <v>-0.0740000000000003</v>
      </c>
      <c r="N28" s="71" t="n">
        <f aca="false">M28-'[5]Gas Average Basis'!M28</f>
        <v>0.0289999999999995</v>
      </c>
      <c r="O28" s="70" t="n">
        <f aca="false">LOOKUP($K$15+2,CurveFetch!$D$8:$D$1000,CurveFetch!$F$8:$F$1000)</f>
        <v>2.97</v>
      </c>
      <c r="P28" s="70" t="e">
        <f aca="true">IF(P$22,AveragePrices($F$21,P$23,P$24,$AJ28)-INDIRECT(ADDRESS(P$23,$G$23,,,$F$21)),AveragePrices($F$15,P$23,P$24,$AL28))</f>
        <v>#VALUE!</v>
      </c>
      <c r="Q28" s="71" t="e">
        <f aca="false">P28-'[5]Gas Average Basis'!P28</f>
        <v>#VALUE!</v>
      </c>
      <c r="R28" s="70" t="e">
        <f aca="false">IF(R$22,AveragePrices($F$21,R$23,R$24,$AJ28),AveragePrices($F$15,R$23,R$24,$AL28))</f>
        <v>#VALUE!</v>
      </c>
      <c r="S28" s="71" t="e">
        <f aca="false">R28-'[5]Gas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3.147</v>
      </c>
      <c r="L29" s="70" t="n">
        <f aca="false">LOOKUP($K$15+1,CurveFetch!D$8:D$1000,CurveFetch!Q$8:Q$1000)</f>
        <v>2.865</v>
      </c>
      <c r="M29" s="70" t="n">
        <f aca="false">L29-$L$49</f>
        <v>-0.219</v>
      </c>
      <c r="N29" s="71" t="n">
        <f aca="false">M29-'[5]Gas Average Basis'!M29</f>
        <v>-0.191</v>
      </c>
      <c r="O29" s="70" t="n">
        <f aca="false">LOOKUP($K$15+2,CurveFetch!$D$8:$D$1000,CurveFetch!$Q$8:$Q$1000)</f>
        <v>2.95</v>
      </c>
      <c r="P29" s="70" t="e">
        <f aca="true">IF(P$22,AveragePrices($F$21,P$23,P$24,$AJ29)-INDIRECT(ADDRESS(P$23,$G$23,,,$F$21)),AveragePrices($F$15,P$23,P$24,$AL29))</f>
        <v>#VALUE!</v>
      </c>
      <c r="Q29" s="71" t="e">
        <f aca="false">P29-'[5]Gas Average Basis'!P29</f>
        <v>#VALUE!</v>
      </c>
      <c r="R29" s="70" t="e">
        <f aca="false">IF(R$22,AveragePrices($F$21,R$23,R$24,$AJ29),AveragePrices($F$15,R$23,R$24,$AL29))</f>
        <v>#VALUE!</v>
      </c>
      <c r="S29" s="71" t="e">
        <f aca="false">R29-'[5]Gas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2.917</v>
      </c>
      <c r="L30" s="70" t="n">
        <f aca="false">LOOKUP($K$15+1,CurveFetch!D$8:D$1000,CurveFetch!G$8:G$1000)</f>
        <v>2.85</v>
      </c>
      <c r="M30" s="70" t="n">
        <f aca="false">L30-$L$49</f>
        <v>-0.234</v>
      </c>
      <c r="N30" s="71" t="n">
        <f aca="false">M30-'[5]Gas Average Basis'!M30</f>
        <v>0.0239999999999996</v>
      </c>
      <c r="O30" s="70" t="n">
        <f aca="false">LOOKUP($K$15+2,CurveFetch!$D$8:$D$1000,CurveFetch!$G$8:$G$1000)</f>
        <v>2.85</v>
      </c>
      <c r="P30" s="70" t="e">
        <f aca="true">IF(P$22,AveragePrices($F$21,P$23,P$24,$AJ30)-INDIRECT(ADDRESS(P$23,$G$23,,,$F$21)),AveragePrices($F$15,P$23,P$24,$AL30))</f>
        <v>#VALUE!</v>
      </c>
      <c r="Q30" s="71" t="e">
        <f aca="false">P30-'[5]Gas Average Basis'!P30</f>
        <v>#VALUE!</v>
      </c>
      <c r="R30" s="70" t="e">
        <f aca="false">IF(R$22,AveragePrices($F$21,R$23,R$24,$AJ30),AveragePrices($F$15,R$23,R$24,$AL30))</f>
        <v>#VALUE!</v>
      </c>
      <c r="S30" s="71" t="e">
        <f aca="false">R30-'[5]Gas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2.95</v>
      </c>
      <c r="L31" s="70" t="n">
        <f aca="false">LOOKUP($K$15+1,CurveFetch!D$8:D$1000,CurveFetch!H$8:H$1000)</f>
        <v>2.95</v>
      </c>
      <c r="M31" s="70" t="n">
        <f aca="false">L31-$L$49</f>
        <v>-0.134</v>
      </c>
      <c r="N31" s="71" t="n">
        <f aca="false">M31-'[5]Gas Average Basis'!M31</f>
        <v>0.0909999999999998</v>
      </c>
      <c r="O31" s="70" t="n">
        <f aca="false">LOOKUP($K$15+2,CurveFetch!$D$8:$D$1000,CurveFetch!$H$8:$H$1000)</f>
        <v>2.97</v>
      </c>
      <c r="P31" s="70" t="e">
        <f aca="true">IF(P$22,AveragePrices($F$21,P$23,P$24,$AJ31)-INDIRECT(ADDRESS(P$23,$G$23,,,$F$21)),AveragePrices($F$15,P$23,P$24,$AL31))</f>
        <v>#VALUE!</v>
      </c>
      <c r="Q31" s="71" t="e">
        <f aca="false">P31-'[5]Gas Average Basis'!P31</f>
        <v>#VALUE!</v>
      </c>
      <c r="R31" s="70" t="e">
        <f aca="false">IF(R$22,AveragePrices($F$21,R$23,R$24,$AJ31),AveragePrices($F$15,R$23,R$24,$AL31))</f>
        <v>#VALUE!</v>
      </c>
      <c r="S31" s="71" t="e">
        <f aca="false">R31-'[5]Gas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2.69</v>
      </c>
      <c r="L33" s="70" t="n">
        <f aca="false">LOOKUP($K$15+1,CurveFetch!D$8:D$1000,CurveFetch!K$8:K$1000)</f>
        <v>2.745</v>
      </c>
      <c r="M33" s="70" t="n">
        <f aca="false">L33-$L$49</f>
        <v>-0.339</v>
      </c>
      <c r="N33" s="71" t="n">
        <f aca="false">M33-'[5]Gas Average Basis'!M33</f>
        <v>0.126</v>
      </c>
      <c r="O33" s="70" t="n">
        <f aca="false">LOOKUP($K$15+2,CurveFetch!$D$8:$D$1000,CurveFetch!$K$8:$K$1000)</f>
        <v>2.72</v>
      </c>
      <c r="P33" s="70" t="e">
        <f aca="true">IF(P$22,AveragePrices($F$21,P$23,P$24,$AJ33)-INDIRECT(ADDRESS(P$23,$G$23,,,$F$21)),AveragePrices($F$15,P$23,P$24,$AL33))</f>
        <v>#VALUE!</v>
      </c>
      <c r="Q33" s="71" t="e">
        <f aca="false">P33-'[5]Gas Average Basis'!P33</f>
        <v>#VALUE!</v>
      </c>
      <c r="R33" s="70" t="e">
        <f aca="false">IF(R$22,AveragePrices($F$21,R$23,R$24,$AJ33),AveragePrices($F$15,R$23,R$24,$AL33))</f>
        <v>#VALUE!</v>
      </c>
      <c r="S33" s="71" t="e">
        <f aca="false">R33-'[5]Gas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2.79</v>
      </c>
      <c r="L34" s="70" t="n">
        <f aca="false">LOOKUP($K$15+1,CurveFetch!D$8:D$1000,CurveFetch!R$8:R$1000)</f>
        <v>2.815</v>
      </c>
      <c r="M34" s="70" t="n">
        <f aca="false">L34-$L$49</f>
        <v>-0.269</v>
      </c>
      <c r="N34" s="71" t="n">
        <f aca="false">M34-'[5]Gas Average Basis'!M34</f>
        <v>0.106</v>
      </c>
      <c r="O34" s="70" t="n">
        <f aca="false">LOOKUP($K$15+2,CurveFetch!$D$8:$D$1000,CurveFetch!$R$8:$R$1000)</f>
        <v>2.83</v>
      </c>
      <c r="P34" s="70" t="e">
        <f aca="true">IF(P$22,AveragePrices($F$21,P$23,P$24,$AJ34)-INDIRECT(ADDRESS(P$23,$G$23,,,$F$21)),AveragePrices($F$15,P$23,P$24,$AL34))</f>
        <v>#VALUE!</v>
      </c>
      <c r="Q34" s="71" t="e">
        <f aca="false">P34-'[5]Gas Average Basis'!P34</f>
        <v>#VALUE!</v>
      </c>
      <c r="R34" s="70" t="e">
        <f aca="false">IF(R$22,AveragePrices($F$21,R$23,R$24,$AJ34),AveragePrices($F$15,R$23,R$24,$AL34))</f>
        <v>#VALUE!</v>
      </c>
      <c r="S34" s="71" t="e">
        <f aca="false">R34-'[5]Gas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2.95</v>
      </c>
      <c r="L35" s="70" t="n">
        <f aca="false">LOOKUP($K$15+1,CurveFetch!D$8:D$1000,CurveFetch!L$8:L$1000)</f>
        <v>2.85</v>
      </c>
      <c r="M35" s="70" t="n">
        <f aca="false">L35-$L$49</f>
        <v>-0.234</v>
      </c>
      <c r="N35" s="71" t="n">
        <f aca="false">M35-'[5]Gas Average Basis'!M35</f>
        <v>0.0509999999999997</v>
      </c>
      <c r="O35" s="70" t="n">
        <f aca="false">LOOKUP($K$15+2,CurveFetch!$D$8:$D$1000,CurveFetch!$L$8:$L$1000)</f>
        <v>2.84</v>
      </c>
      <c r="P35" s="70" t="e">
        <f aca="true">IF(P$22,AveragePrices($F$21,P$23,P$24,$AJ35)-INDIRECT(ADDRESS(P$23,$G$23,,,$F$21)),AveragePrices($F$15,P$23,P$24,$AL35))</f>
        <v>#VALUE!</v>
      </c>
      <c r="Q35" s="71" t="e">
        <f aca="false">P35-'[5]Gas Average Basis'!P35</f>
        <v>#VALUE!</v>
      </c>
      <c r="R35" s="70" t="e">
        <f aca="false">IF(R$22,AveragePrices($F$21,R$23,R$24,$AJ35),AveragePrices($F$15,R$23,R$24,$AL35))</f>
        <v>#VALUE!</v>
      </c>
      <c r="S35" s="71" t="e">
        <f aca="false">R35-'[5]Gas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3.04</v>
      </c>
      <c r="L36" s="70" t="n">
        <f aca="false">LOOKUP($K$15+1,CurveFetch!D$8:D$1000,CurveFetch!P$8:P$1000)</f>
        <v>3</v>
      </c>
      <c r="M36" s="70" t="n">
        <f aca="false">L36-$L$49</f>
        <v>-0.0840000000000001</v>
      </c>
      <c r="N36" s="71" t="n">
        <f aca="false">M36-'[5]Gas Average Basis'!M36</f>
        <v>0.0114999999999994</v>
      </c>
      <c r="O36" s="70" t="n">
        <f aca="false">LOOKUP($K$15+2,CurveFetch!$D$8:$D$1000,CurveFetch!$P$8:$P$1000)</f>
        <v>3</v>
      </c>
      <c r="P36" s="70" t="e">
        <f aca="true">IF(P$22,AveragePrices($F$21,P$23,P$24,$AJ36)-INDIRECT(ADDRESS(P$23,$G$23,,,$F$21)),AveragePrices($F$15,P$23,P$24,$AL36))</f>
        <v>#VALUE!</v>
      </c>
      <c r="Q36" s="71" t="e">
        <f aca="false">P36-'[5]Gas Average Basis'!P36</f>
        <v>#VALUE!</v>
      </c>
      <c r="R36" s="70" t="e">
        <f aca="false">IF(R$22,AveragePrices($F$21,R$23,R$24,$AJ36),AveragePrices($F$15,R$23,R$24,$AL36))</f>
        <v>#VALUE!</v>
      </c>
      <c r="S36" s="71" t="e">
        <f aca="false">R36-'[5]Gas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2.59</v>
      </c>
      <c r="L39" s="70" t="n">
        <f aca="false">LOOKUP($K$15+1,CurveFetch!D$8:D$1000,CurveFetch!I$8:I$1000)</f>
        <v>2.3</v>
      </c>
      <c r="M39" s="70" t="n">
        <f aca="false">L39-$L$49</f>
        <v>-0.784</v>
      </c>
      <c r="N39" s="71" t="n">
        <f aca="false">M39-'[5]Gas Average Basis'!M39</f>
        <v>-0.211000000000001</v>
      </c>
      <c r="O39" s="70" t="n">
        <f aca="false">LOOKUP($K$15+2,CurveFetch!$D$8:$D$1000,CurveFetch!$I$8:$I$1000)</f>
        <v>2.52</v>
      </c>
      <c r="P39" s="70" t="e">
        <f aca="true">IF(P$22,AveragePrices($F$21,P$23,P$24,$AJ39)-INDIRECT(ADDRESS(P$23,$G$23,,,$F$21)),AveragePrices($F$15,P$23,P$24,$AL39))</f>
        <v>#VALUE!</v>
      </c>
      <c r="Q39" s="71" t="e">
        <f aca="false">P39-'[5]Gas Average Basis'!P39</f>
        <v>#VALUE!</v>
      </c>
      <c r="R39" s="70" t="e">
        <f aca="false">IF(R$22,AveragePrices($F$21,R$23,R$24,$AJ39),AveragePrices($F$15,R$23,R$24,$AL39))</f>
        <v>#VALUE!</v>
      </c>
      <c r="S39" s="71" t="e">
        <f aca="false">R39-'[5]Gas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59</v>
      </c>
      <c r="G40" s="68"/>
      <c r="H40" s="68"/>
      <c r="I40" s="68"/>
      <c r="J40" s="69"/>
      <c r="K40" s="69" t="n">
        <f aca="false">LOOKUP($K$15,CurveFetch!$D$8:$D$1000,CurveFetch!$M$8:$M$1000)</f>
        <v>2.802</v>
      </c>
      <c r="L40" s="70" t="n">
        <f aca="false">LOOKUP($K$15+1,CurveFetch!D$8:D$1000,CurveFetch!M$8:M$1000)</f>
        <v>2.92</v>
      </c>
      <c r="M40" s="70" t="n">
        <f aca="false">L40-$L$49</f>
        <v>-0.164</v>
      </c>
      <c r="N40" s="71" t="n">
        <f aca="false">M40-'[5]Gas Average Basis'!M40</f>
        <v>0.209</v>
      </c>
      <c r="O40" s="70" t="n">
        <f aca="false">LOOKUP($K$15+2,CurveFetch!$D$8:$D$1000,CurveFetch!$M$8:$M$1000)</f>
        <v>2.75</v>
      </c>
      <c r="P40" s="70" t="e">
        <f aca="true">IF(P$22,AveragePrices($F$21,P$23,P$24,$AJ40)-INDIRECT(ADDRESS(P$23,$G$23,,,$F$21)),AveragePrices($F$15,P$23,P$24,$AL40))</f>
        <v>#VALUE!</v>
      </c>
      <c r="Q40" s="71" t="e">
        <f aca="false">P40-'[5]Gas Average Basis'!P40</f>
        <v>#VALUE!</v>
      </c>
      <c r="R40" s="70" t="e">
        <f aca="false">IF(R$22,AveragePrices($F$21,R$23,R$24,$AJ40),AveragePrices($F$15,R$23,R$24,$AL40))</f>
        <v>#VALUE!</v>
      </c>
      <c r="S40" s="71" t="e">
        <f aca="false">R40-'[5]Gas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 t="n">
        <f aca="false">LOOKUP($K$15,CurveFetch!$D$8:$D$1000,CurveFetch!$M$8:$M$1000)</f>
        <v>2.802</v>
      </c>
      <c r="L41" s="70" t="n">
        <f aca="false">LOOKUP($K$15+1,CurveFetch!D$8:D$1000,CurveFetch!M$8:M$1000)</f>
        <v>2.92</v>
      </c>
      <c r="M41" s="70" t="n">
        <f aca="false">L41-$L$49</f>
        <v>-0.164</v>
      </c>
      <c r="N41" s="71" t="n">
        <f aca="false">M41-'[5]Gas Average Basis'!M41</f>
        <v>0.209</v>
      </c>
      <c r="O41" s="70" t="n">
        <f aca="false">LOOKUP($K$15+2,CurveFetch!$D$8:$D$1000,CurveFetch!$M$8:$M$1000)</f>
        <v>2.75</v>
      </c>
      <c r="P41" s="70" t="e">
        <f aca="true">IF(P$22,AveragePrices($F$21,P$23,P$24,$AJ41)-INDIRECT(ADDRESS(P$23,$G$23,,,$F$21)),AveragePrices($F$15,P$23,P$24,$AL41))</f>
        <v>#VALUE!</v>
      </c>
      <c r="Q41" s="71" t="e">
        <f aca="false">P41-'[5]Gas Average Basis'!P41</f>
        <v>#VALUE!</v>
      </c>
      <c r="R41" s="70" t="e">
        <f aca="false">IF(R$22,AveragePrices($F$21,R$23,R$24,$AJ41),AveragePrices($F$15,R$23,R$24,$AL41))</f>
        <v>#VALUE!</v>
      </c>
      <c r="S41" s="71" t="e">
        <f aca="false">R41-'[5]Gas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 t="n">
        <f aca="false">LOOKUP($K$15,CurveFetch!$D$8:$D$1000,CurveFetch!$N$8:$N$1000)</f>
        <v>2.6402</v>
      </c>
      <c r="L42" s="70" t="n">
        <f aca="false">LOOKUP($K$15+1,CurveFetch!D$8:D$1000,CurveFetch!N$8:N$1000)</f>
        <v>2.547</v>
      </c>
      <c r="M42" s="70" t="n">
        <f aca="false">L42-$L$49</f>
        <v>-0.537</v>
      </c>
      <c r="N42" s="71" t="n">
        <f aca="false">M42-'[5]Gas Average Basis'!M42</f>
        <v>0.00999999999999979</v>
      </c>
      <c r="O42" s="70" t="n">
        <f aca="false">LOOKUP($K$15+2,CurveFetch!$D$8:$D$1000,CurveFetch!$N$8:$N$1000)</f>
        <v>2.646</v>
      </c>
      <c r="P42" s="70" t="e">
        <f aca="true">IF(P$22,AveragePrices($F$21,P$23,P$24,$AJ42)-INDIRECT(ADDRESS(P$23,$G$23,,,$F$21)),AveragePrices($F$15,P$23,P$24,$AL42))</f>
        <v>#VALUE!</v>
      </c>
      <c r="Q42" s="71" t="e">
        <f aca="false">P42-'[5]Gas Average Basis'!P42</f>
        <v>#VALUE!</v>
      </c>
      <c r="R42" s="70" t="e">
        <f aca="false">IF(R$22,AveragePrices($F$21,R$23,R$24,$AJ42),AveragePrices($F$15,R$23,R$24,$AL42))</f>
        <v>#VALUE!</v>
      </c>
      <c r="S42" s="71" t="e">
        <f aca="false">R42-'[5]Gas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 t="n">
        <f aca="false">LOOKUP($K$15,CurveFetch!$D$8:$D$1000,CurveFetch!$O$8:$O$1000)</f>
        <v>2.53</v>
      </c>
      <c r="L43" s="70" t="n">
        <f aca="false">LOOKUP($K$15+1,CurveFetch!D$8:D$1000,CurveFetch!O$8:O$1000)</f>
        <v>2.395</v>
      </c>
      <c r="M43" s="70" t="n">
        <f aca="false">L43-$L$49</f>
        <v>-0.689</v>
      </c>
      <c r="N43" s="71" t="n">
        <f aca="false">M43-'[5]Gas Average Basis'!M43</f>
        <v>-0.0560000000000005</v>
      </c>
      <c r="O43" s="70" t="n">
        <f aca="false">LOOKUP($K$15+2,CurveFetch!$D$8:$D$1000,CurveFetch!$O$8:$O$1000)</f>
        <v>2.43</v>
      </c>
      <c r="P43" s="70" t="e">
        <f aca="true">IF(P$22,AveragePrices($F$21,P$23,P$24,$AJ43)-INDIRECT(ADDRESS(P$23,$G$23,,,$F$21)),AveragePrices($F$15,P$23,P$24,$AL43))</f>
        <v>#VALUE!</v>
      </c>
      <c r="Q43" s="71" t="e">
        <f aca="false">P43-'[5]Gas Average Basis'!P43</f>
        <v>#VALUE!</v>
      </c>
      <c r="R43" s="70" t="e">
        <f aca="false">IF(R$22,AveragePrices($F$21,R$23,R$24,$AJ43),AveragePrices($F$15,R$23,R$24,$AL43))</f>
        <v>#VALUE!</v>
      </c>
      <c r="S43" s="71" t="e">
        <f aca="false">R43-'[5]Gas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3.21</v>
      </c>
      <c r="K49" s="69" t="n">
        <f aca="false">LOOKUP($K$15,CurveFetch!$D$8:$D$1000,CurveFetch!$E$8:$E$1000)</f>
        <v>3.07</v>
      </c>
      <c r="L49" s="70" t="n">
        <f aca="false">LOOKUP($K$15+1,CurveFetch!D$8:D$1000,CurveFetch!E$8:E$1000)</f>
        <v>3.084</v>
      </c>
      <c r="M49" s="70"/>
      <c r="N49" s="71" t="n">
        <f aca="false">L49-'[5]Gas Average Basis'!L49</f>
        <v>-0.0909999999999998</v>
      </c>
      <c r="O49" s="70" t="n">
        <f aca="false">LOOKUP($K$15+2,CurveFetch!$D$8:$D$1000,CurveFetch!$E$8:$E$1000)</f>
        <v>3.0885</v>
      </c>
      <c r="P49" s="70"/>
      <c r="Q49" s="71" t="n">
        <f aca="false">O49-'[5]Gas Average Basis'!O49</f>
        <v>-0.069</v>
      </c>
      <c r="R49" s="70" t="e">
        <f aca="false">IF(R$22,AveragePrices($F$21,R$23,R$24,$AJ49),AveragePrices($F$15,R$23,R$24,$AL49))</f>
        <v>#VALUE!</v>
      </c>
      <c r="S49" s="71" t="e">
        <f aca="false">R49-'[5]Gas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AH49-'[5]Gas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5" t="s">
        <v>73</v>
      </c>
      <c r="S53" s="5"/>
      <c r="T53" s="5"/>
      <c r="U53" s="5"/>
      <c r="V53" s="5"/>
      <c r="W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37196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74</v>
      </c>
      <c r="M57" s="86" t="s">
        <v>75</v>
      </c>
      <c r="N57" s="13" t="s">
        <v>74</v>
      </c>
      <c r="O57" s="86" t="s">
        <v>75</v>
      </c>
      <c r="P57" s="9" t="s">
        <v>74</v>
      </c>
      <c r="Q57" s="86" t="s">
        <v>75</v>
      </c>
      <c r="R57" s="9" t="s">
        <v>74</v>
      </c>
      <c r="S57" s="86" t="s">
        <v>75</v>
      </c>
      <c r="T57" s="9" t="s">
        <v>74</v>
      </c>
      <c r="U57" s="9" t="s">
        <v>75</v>
      </c>
      <c r="V57" s="9" t="s">
        <v>74</v>
      </c>
      <c r="W57" s="86" t="s">
        <v>75</v>
      </c>
      <c r="X57" s="9" t="s">
        <v>74</v>
      </c>
      <c r="Y57" s="9" t="s">
        <v>75</v>
      </c>
      <c r="Z57" s="86" t="s">
        <v>75</v>
      </c>
      <c r="AA57" s="9" t="s">
        <v>75</v>
      </c>
      <c r="AB57" s="9" t="s">
        <v>74</v>
      </c>
      <c r="AC57" s="86" t="s">
        <v>75</v>
      </c>
      <c r="AD57" s="9" t="s">
        <v>74</v>
      </c>
      <c r="AE57" s="9" t="s">
        <v>75</v>
      </c>
      <c r="AF57" s="86" t="s">
        <v>75</v>
      </c>
      <c r="AG57" s="9" t="s">
        <v>75</v>
      </c>
      <c r="AH57" s="9" t="s">
        <v>74</v>
      </c>
      <c r="AI57" s="86" t="s">
        <v>75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 t="s">
        <v>4</v>
      </c>
      <c r="M58" s="87" t="s">
        <v>4</v>
      </c>
      <c r="N58" s="13" t="s">
        <v>6</v>
      </c>
      <c r="O58" s="87" t="s">
        <v>6</v>
      </c>
      <c r="P58" s="13" t="n">
        <f aca="false">$R$25</f>
        <v>37226</v>
      </c>
      <c r="Q58" s="87" t="n">
        <f aca="false">$R$25</f>
        <v>37226</v>
      </c>
      <c r="R58" s="13" t="str">
        <f aca="false">V12</f>
        <v>Dec-01/Mar-02</v>
      </c>
      <c r="S58" s="87" t="str">
        <f aca="false">R58</f>
        <v>Dec-01/Mar-02</v>
      </c>
      <c r="T58" s="15" t="n">
        <v>2001</v>
      </c>
      <c r="U58" s="14"/>
      <c r="V58" s="13" t="s">
        <v>10</v>
      </c>
      <c r="W58" s="87" t="s">
        <v>10</v>
      </c>
      <c r="X58" s="15" t="s">
        <v>11</v>
      </c>
      <c r="Y58" s="14"/>
      <c r="Z58" s="88" t="s">
        <v>11</v>
      </c>
      <c r="AA58" s="14"/>
      <c r="AB58" s="13" t="s">
        <v>19</v>
      </c>
      <c r="AC58" s="87" t="s">
        <v>19</v>
      </c>
      <c r="AD58" s="15" t="s">
        <v>13</v>
      </c>
      <c r="AE58" s="14"/>
      <c r="AF58" s="88" t="s">
        <v>13</v>
      </c>
      <c r="AG58" s="14"/>
      <c r="AH58" s="13" t="s">
        <v>8</v>
      </c>
      <c r="AI58" s="87" t="s">
        <v>8</v>
      </c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76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3.072</v>
      </c>
      <c r="L60" s="70" t="n">
        <f aca="false">(M60-2)/L30</f>
        <v>9.71929824561403</v>
      </c>
      <c r="M60" s="89" t="n">
        <v>29.7</v>
      </c>
      <c r="N60" s="70" t="n">
        <f aca="false">(PowerPrices!C9-2)/O30</f>
        <v>10.7002923976608</v>
      </c>
      <c r="O60" s="89" t="n">
        <f aca="false">PowerPrices!C9</f>
        <v>32.4958333333333</v>
      </c>
      <c r="P60" s="70" t="e">
        <f aca="false">(PowerPrices!D9-2)/(R$49+R30)</f>
        <v>#VALUE!</v>
      </c>
      <c r="Q60" s="89" t="n">
        <f aca="false">PowerPrices!D9</f>
        <v>40.5</v>
      </c>
      <c r="R60" s="70" t="e">
        <f aca="false">(AVERAGE(PowerPrices!$D9,PowerPrices!$E9,PowerPrices!$H9,PowerPrices!$I9,PowerPrices!$K9)-2)/($V$49+$V30)</f>
        <v>#VALUE!</v>
      </c>
      <c r="S60" s="89" t="n">
        <f aca="false">(AVERAGE(PowerPrices!$D9,PowerPrices!$E9,PowerPrices!$H9,PowerPrices!$I9,PowerPrices!$K9))</f>
        <v>35.5995833333333</v>
      </c>
      <c r="T60" s="70"/>
      <c r="U60" s="71"/>
      <c r="V60" s="70" t="e">
        <f aca="false">(AVERAGE(PowerPrices!$H9,PowerPrices!$I9,PowerPrices!$K9)-2)/($X$49+$X30)</f>
        <v>#VALUE!</v>
      </c>
      <c r="W60" s="89" t="n">
        <f aca="false">AVERAGE(PowerPrices!$H9,PowerPrices!$I9,PowerPrices!$K9)</f>
        <v>33.6666666666667</v>
      </c>
      <c r="X60" s="70" t="e">
        <f aca="false">(AVERAGE(PowerPrices!$L9,PowerPrices!$M9,PowerPrices!$N9)-2)/($Z$49+$Z30)</f>
        <v>#VALUE!</v>
      </c>
      <c r="Y60" s="71"/>
      <c r="Z60" s="89" t="n">
        <f aca="false">AVERAGE(PowerPrices!$L9,PowerPrices!$M9,PowerPrices!$N9)</f>
        <v>35.75</v>
      </c>
      <c r="AA60" s="71"/>
      <c r="AB60" s="70" t="e">
        <f aca="false">(AVERAGE(PowerPrices!$L9,PowerPrices!$M9,PowerPrices!$N9,PowerPrices!$P9,PowerPrices!$Q9,PowerPrices!$R9,PowerPrices!$T9)-2)/($AB$49+$AB30)</f>
        <v>#VALUE!</v>
      </c>
      <c r="AC60" s="89" t="n">
        <f aca="false">AVERAGE(PowerPrices!$L9,PowerPrices!$M9,PowerPrices!$N9,PowerPrices!$P9,PowerPrices!$Q9,PowerPrices!$R9,PowerPrices!$T9)</f>
        <v>40.1785714285714</v>
      </c>
      <c r="AD60" s="70" t="e">
        <f aca="false">(AVERAGE(PowerPrices!$P9,PowerPrices!$Q9,PowerPrices!$R9)-2)/($AD$49+$AD30)</f>
        <v>#VALUE!</v>
      </c>
      <c r="AE60" s="71"/>
      <c r="AF60" s="89" t="n">
        <f aca="false">AVERAGE(PowerPrices!$P9,PowerPrices!$Q9,PowerPrices!$R9)</f>
        <v>45.3333333333333</v>
      </c>
      <c r="AG60" s="71"/>
      <c r="AH60" s="70" t="e">
        <f aca="false">(PowerPrices!$S9-2)/($AF$49+$AF30)</f>
        <v>#VALUE!</v>
      </c>
      <c r="AI60" s="89" t="n">
        <f aca="false">PowerPrices!$S9</f>
        <v>40</v>
      </c>
      <c r="AJ60" s="1"/>
      <c r="AK60" s="1"/>
      <c r="AL60" s="1"/>
    </row>
    <row r="61" customFormat="false" ht="12.75" hidden="false" customHeight="false" outlineLevel="0" collapsed="false">
      <c r="C61" s="67" t="s">
        <v>77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3.147</v>
      </c>
      <c r="L61" s="70" t="n">
        <f aca="false">(M61-2)/(L28+0.2)</f>
        <v>9.21183800623053</v>
      </c>
      <c r="M61" s="89" t="n">
        <v>31.57</v>
      </c>
      <c r="N61" s="70" t="n">
        <f aca="false">(PowerPrices!C11-2)/(O28+0.2)</f>
        <v>9.74158780231335</v>
      </c>
      <c r="O61" s="89" t="n">
        <f aca="false">PowerPrices!C11</f>
        <v>32.8808333333333</v>
      </c>
      <c r="P61" s="70" t="e">
        <f aca="false">(PowerPrices!D11-2)/(R$49+R28+0.2)</f>
        <v>#VALUE!</v>
      </c>
      <c r="Q61" s="89" t="n">
        <f aca="false">PowerPrices!D11</f>
        <v>40.5</v>
      </c>
      <c r="R61" s="70" t="e">
        <f aca="false">(AVERAGE(PowerPrices!$D11,PowerPrices!$E11,PowerPrices!$H11,PowerPrices!$I11,PowerPrices!$K11)-2)/($V$49+$V28+0.2)</f>
        <v>#VALUE!</v>
      </c>
      <c r="S61" s="89" t="n">
        <f aca="false">AVERAGE(PowerPrices!$D11,PowerPrices!$E11,PowerPrices!$H11,PowerPrices!$I11,PowerPrices!$K11)</f>
        <v>36.9980833333333</v>
      </c>
      <c r="T61" s="70"/>
      <c r="U61" s="71"/>
      <c r="V61" s="70" t="e">
        <f aca="false">(AVERAGE(PowerPrices!$H11,PowerPrices!$I11,PowerPrices!$K11)-2)/($X$49+$X28+0.2)</f>
        <v>#VALUE!</v>
      </c>
      <c r="W61" s="89" t="n">
        <f aca="false">AVERAGE(PowerPrices!$H11,PowerPrices!$I11,PowerPrices!$K11)</f>
        <v>35.9333333333333</v>
      </c>
      <c r="X61" s="70" t="e">
        <f aca="false">(AVERAGE(PowerPrices!$L11,PowerPrices!$M11,PowerPrices!$N11)-2)/($Z$49+$Z28+0.2)</f>
        <v>#VALUE!</v>
      </c>
      <c r="Y61" s="71"/>
      <c r="Z61" s="89" t="n">
        <f aca="false">AVERAGE(PowerPrices!$L11,PowerPrices!$M11,PowerPrices!$N11)</f>
        <v>42.125</v>
      </c>
      <c r="AA61" s="71"/>
      <c r="AB61" s="70" t="e">
        <f aca="false">(AVERAGE(PowerPrices!$L11,PowerPrices!$M11,PowerPrices!$N11,PowerPrices!$P11,PowerPrices!$Q11,PowerPrices!$R11,PowerPrices!$T11)-2)/($AB$49+$AB28+0.2)</f>
        <v>#VALUE!</v>
      </c>
      <c r="AC61" s="89" t="n">
        <f aca="false">AVERAGE(PowerPrices!$L11,PowerPrices!$M11,PowerPrices!$N11,PowerPrices!$P11,PowerPrices!$Q11,PowerPrices!$R11,PowerPrices!$T11)</f>
        <v>45.5178571428571</v>
      </c>
      <c r="AD61" s="70" t="e">
        <f aca="false">(AVERAGE(PowerPrices!$P11,PowerPrices!$Q11,PowerPrices!$R11)-2)/($AD$49+$AD28+0.2)</f>
        <v>#VALUE!</v>
      </c>
      <c r="AE61" s="71"/>
      <c r="AF61" s="89" t="n">
        <f aca="false">AVERAGE(PowerPrices!$P11,PowerPrices!$Q11,PowerPrices!$R11)</f>
        <v>50</v>
      </c>
      <c r="AG61" s="71"/>
      <c r="AH61" s="70" t="e">
        <f aca="false">(PowerPrices!$S11-2)/($AF$49+$AF28+0.2)</f>
        <v>#VALUE!</v>
      </c>
      <c r="AI61" s="89" t="n">
        <f aca="false">PowerPrices!$S11</f>
        <v>41.25</v>
      </c>
      <c r="AJ61" s="1"/>
      <c r="AK61" s="1"/>
      <c r="AL61" s="1"/>
    </row>
    <row r="62" customFormat="false" ht="12.75" hidden="false" customHeight="false" outlineLevel="0" collapsed="false">
      <c r="C62" s="67" t="s">
        <v>78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2.917</v>
      </c>
      <c r="L62" s="70" t="n">
        <f aca="false">(M62-2)/(L31+0.33)</f>
        <v>9.35975609756098</v>
      </c>
      <c r="M62" s="89" t="n">
        <v>32.7</v>
      </c>
      <c r="N62" s="70" t="n">
        <f aca="false">(PowerPrices!C13-2)/(O31+0.33)</f>
        <v>9.31691919191919</v>
      </c>
      <c r="O62" s="89" t="n">
        <f aca="false">PowerPrices!C13</f>
        <v>32.7458333333333</v>
      </c>
      <c r="P62" s="70" t="e">
        <f aca="false">(PowerPrices!D13-2)/(R$49+R31+0.33)</f>
        <v>#VALUE!</v>
      </c>
      <c r="Q62" s="89" t="n">
        <f aca="false">PowerPrices!D13</f>
        <v>37.3</v>
      </c>
      <c r="R62" s="70" t="e">
        <f aca="false">(AVERAGE(PowerPrices!$D13,PowerPrices!$E13,PowerPrices!$H13,PowerPrices!$I13,PowerPrices!$K13)-2)/($V$49+$V31+0.33)</f>
        <v>#VALUE!</v>
      </c>
      <c r="S62" s="89" t="n">
        <f aca="false">AVERAGE(PowerPrices!$D13,PowerPrices!$E13,PowerPrices!$H13,PowerPrices!$I13,PowerPrices!$K13)</f>
        <v>36.4595833333333</v>
      </c>
      <c r="T62" s="70"/>
      <c r="U62" s="71"/>
      <c r="V62" s="70" t="e">
        <f aca="false">(AVERAGE(PowerPrices!$H13,PowerPrices!$I13,PowerPrices!$K13)-2)/($X$49+$X31+0.33)</f>
        <v>#VALUE!</v>
      </c>
      <c r="W62" s="89" t="n">
        <f aca="false">AVERAGE(PowerPrices!$H13,PowerPrices!$I13,PowerPrices!$K13)</f>
        <v>36.6583333333333</v>
      </c>
      <c r="X62" s="70" t="e">
        <f aca="false">(AVERAGE(PowerPrices!$L13,PowerPrices!$M13,PowerPrices!$N13)-2)/($Z$49+$Z31+0.33)</f>
        <v>#VALUE!</v>
      </c>
      <c r="Y62" s="71"/>
      <c r="Z62" s="89" t="n">
        <f aca="false">AVERAGE(PowerPrices!$L13,PowerPrices!$M13,PowerPrices!$N13)</f>
        <v>44.75</v>
      </c>
      <c r="AA62" s="71"/>
      <c r="AB62" s="70" t="e">
        <f aca="false">(AVERAGE(PowerPrices!$L13,PowerPrices!$M13,PowerPrices!$N13,PowerPrices!$P13,PowerPrices!$Q13,PowerPrices!$R13,PowerPrices!$T13)-2)/($AB$49+$AB31+0.33)</f>
        <v>#VALUE!</v>
      </c>
      <c r="AC62" s="89" t="n">
        <f aca="false">AVERAGE(PowerPrices!$L13,PowerPrices!$M13,PowerPrices!$N13,PowerPrices!$P13,PowerPrices!$Q13,PowerPrices!$R13,PowerPrices!$T13)</f>
        <v>46.25</v>
      </c>
      <c r="AD62" s="70" t="e">
        <f aca="false">(AVERAGE(PowerPrices!$P13,PowerPrices!$Q13,PowerPrices!$R13)-2)/($AD$49+$AD31+0.33)</f>
        <v>#VALUE!</v>
      </c>
      <c r="AE62" s="71"/>
      <c r="AF62" s="89" t="n">
        <f aca="false">AVERAGE(PowerPrices!$P13,PowerPrices!$Q13,PowerPrices!$R13)</f>
        <v>49.9166666666667</v>
      </c>
      <c r="AG62" s="71"/>
      <c r="AH62" s="70" t="e">
        <f aca="false">(PowerPrices!$S13-2)/($AF$49+$AF31+0.33)</f>
        <v>#VALUE!</v>
      </c>
      <c r="AI62" s="89" t="n">
        <f aca="false">PowerPrices!$S13</f>
        <v>40.75</v>
      </c>
      <c r="AJ62" s="1"/>
      <c r="AK62" s="1"/>
      <c r="AL62" s="1"/>
    </row>
    <row r="63" customFormat="false" ht="12.75" hidden="false" customHeight="false" outlineLevel="0" collapsed="false">
      <c r="C63" s="67" t="s">
        <v>79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2.95</v>
      </c>
      <c r="L63" s="70" t="n">
        <f aca="false">(M63-2)/(L34+0.12)</f>
        <v>9.93185689948893</v>
      </c>
      <c r="M63" s="89" t="n">
        <v>31.15</v>
      </c>
      <c r="N63" s="70" t="n">
        <f aca="false">(PowerPrices!C14-2)/(O34+0.12)</f>
        <v>9.91242937853107</v>
      </c>
      <c r="O63" s="89" t="n">
        <f aca="false">PowerPrices!C14</f>
        <v>31.2416666666667</v>
      </c>
      <c r="P63" s="70" t="e">
        <f aca="false">(PowerPrices!D14-2)/(R$49+R34+0.12)</f>
        <v>#VALUE!</v>
      </c>
      <c r="Q63" s="89" t="n">
        <f aca="false">PowerPrices!D14</f>
        <v>35.75</v>
      </c>
      <c r="R63" s="70" t="e">
        <f aca="false">(AVERAGE(PowerPrices!$D14,PowerPrices!$E14,PowerPrices!$H14,PowerPrices!$I14,PowerPrices!$K14)-2)/($V$49+$V34+0.12)</f>
        <v>#VALUE!</v>
      </c>
      <c r="S63" s="89" t="n">
        <f aca="false">AVERAGE(PowerPrices!$D14,PowerPrices!$E14,PowerPrices!$H14,PowerPrices!$I14,PowerPrices!$K14)</f>
        <v>35.0991666666667</v>
      </c>
      <c r="T63" s="70"/>
      <c r="U63" s="71"/>
      <c r="V63" s="70" t="e">
        <f aca="false">(AVERAGE(PowerPrices!$H14,PowerPrices!$I14,PowerPrices!$K14)-2)/($X$49+$X34+0.12)</f>
        <v>#VALUE!</v>
      </c>
      <c r="W63" s="89" t="n">
        <f aca="false">AVERAGE(PowerPrices!$H14,PowerPrices!$I14,PowerPrices!$K14)</f>
        <v>35.4166666666667</v>
      </c>
      <c r="X63" s="70" t="e">
        <f aca="false">(AVERAGE(PowerPrices!$L14,PowerPrices!$M14,PowerPrices!$N14)-2)/($Z$49+$Z34+0.12)</f>
        <v>#VALUE!</v>
      </c>
      <c r="Y63" s="71"/>
      <c r="Z63" s="89" t="n">
        <f aca="false">AVERAGE(PowerPrices!$L14,PowerPrices!$M14,PowerPrices!$N14)</f>
        <v>47.1666666666667</v>
      </c>
      <c r="AA63" s="71"/>
      <c r="AB63" s="70" t="e">
        <f aca="false">(AVERAGE(PowerPrices!$L14,PowerPrices!$M14,PowerPrices!$N14,PowerPrices!$P14,PowerPrices!$Q14,PowerPrices!$R14,PowerPrices!$T14)-2)/($AB$49+$AB34+0.12)</f>
        <v>#VALUE!</v>
      </c>
      <c r="AC63" s="89" t="n">
        <f aca="false">AVERAGE(PowerPrices!$L14,PowerPrices!$M14,PowerPrices!$N14,PowerPrices!$P14,PowerPrices!$Q14,PowerPrices!$R14,PowerPrices!$T14)</f>
        <v>47.4761904761905</v>
      </c>
      <c r="AD63" s="70" t="e">
        <f aca="false">(AVERAGE(PowerPrices!$P14,PowerPrices!$Q14,PowerPrices!$R14)-2)/($AD$49+$AD34+0.12)</f>
        <v>#VALUE!</v>
      </c>
      <c r="AE63" s="71"/>
      <c r="AF63" s="89" t="n">
        <f aca="false">AVERAGE(PowerPrices!$P14,PowerPrices!$Q14,PowerPrices!$R14)</f>
        <v>51.4444444444445</v>
      </c>
      <c r="AG63" s="71"/>
      <c r="AH63" s="70" t="e">
        <f aca="false">(PowerPrices!$S14-2)/($AF$49+$AF34+0.12)</f>
        <v>#VALUE!</v>
      </c>
      <c r="AI63" s="89" t="n">
        <f aca="false">PowerPrices!$S14</f>
        <v>38.5</v>
      </c>
      <c r="AJ63" s="1"/>
      <c r="AK63" s="1"/>
      <c r="AL63" s="1"/>
    </row>
    <row r="65" customFormat="false" ht="12.75" hidden="false" customHeight="false" outlineLevel="0" collapsed="false">
      <c r="C65" s="1" t="s">
        <v>80</v>
      </c>
    </row>
    <row r="66" customFormat="false" ht="12.75" hidden="false" customHeight="false" outlineLevel="0" collapsed="false">
      <c r="L66" s="90" t="s">
        <v>81</v>
      </c>
      <c r="M66" s="90"/>
    </row>
    <row r="67" customFormat="false" ht="12.75" hidden="false" customHeight="false" outlineLevel="0" collapsed="false">
      <c r="C67" s="26"/>
      <c r="L67" s="90" t="s">
        <v>82</v>
      </c>
      <c r="M67" s="90"/>
    </row>
    <row r="68" customFormat="false" ht="12.75" hidden="false" customHeight="false" outlineLevel="0" collapsed="false">
      <c r="C68" s="26"/>
      <c r="L68" s="90" t="s">
        <v>83</v>
      </c>
      <c r="M68" s="90"/>
    </row>
    <row r="69" customFormat="false" ht="12.75" hidden="false" customHeight="false" outlineLevel="0" collapsed="false">
      <c r="C69" s="26"/>
      <c r="L69" s="90" t="s">
        <v>84</v>
      </c>
      <c r="M69" s="90"/>
    </row>
  </sheetData>
  <mergeCells count="15">
    <mergeCell ref="Q7:X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8" activeCellId="0" sqref="X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85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86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37196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37196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PhyIdx'!R28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PhyIdx'!V28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PhyIdx'!AB28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AH28-'[5]Gas Average PhyIdx'!AH28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PhyIdx'!R29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PhyIdx'!V29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PhyIdx'!AB29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AH29-'[5]Gas Average PhyIdx'!AH29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PhyIdx'!R30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PhyIdx'!V30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PhyIdx'!AB30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AH30-'[5]Gas Average PhyIdx'!AH30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PhyIdx'!R31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PhyIdx'!V31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PhyIdx'!AB31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AH31-'[5]Gas Average PhyIdx'!AH31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PhyIdx'!R33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PhyIdx'!V33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PhyIdx'!AB33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AH33-'[5]Gas Average PhyIdx'!AH33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PhyIdx'!R34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PhyIdx'!V34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PhyIdx'!AB34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AH34-'[5]Gas Average PhyIdx'!AH34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PhyIdx'!R35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PhyIdx'!V35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PhyIdx'!AB35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AH35-'[5]Gas Average PhyIdx'!AH35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PhyIdx'!R36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PhyIdx'!V36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PhyIdx'!AB36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AH36-'[5]Gas Average PhyIdx'!AH36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PhyIdx'!R39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PhyIdx'!V39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PhyIdx'!AB39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AH39-'[5]Gas Average PhyIdx'!AH39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PhyIdx'!R40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PhyIdx'!V40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PhyIdx'!AB40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AH40-'[5]Gas Average PhyIdx'!AH40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62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PhyIdx'!R41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PhyIdx'!V41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PhyIdx'!AB41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AH41-'[5]Gas Average PhyIdx'!AH41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65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PhyIdx'!R42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PhyIdx'!V42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PhyIdx'!AB42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AH42-'[5]Gas Average PhyIdx'!AH42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67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PhyIdx'!R43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PhyIdx'!V43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PhyIdx'!AB43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AH43-'[5]Gas Average PhyIdx'!AH43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33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3.21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n">
        <v>0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n">
        <v>0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n">
        <v>0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n">
        <v>0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X28" activeCellId="0" sqref="X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89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90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37196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37226</v>
      </c>
      <c r="S12" s="14"/>
      <c r="T12" s="15" t="n">
        <v>2001</v>
      </c>
      <c r="U12" s="14"/>
      <c r="V12" s="13" t="s">
        <v>87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88</v>
      </c>
      <c r="G15" s="28" t="n">
        <v>13</v>
      </c>
      <c r="H15" s="28" t="s">
        <v>27</v>
      </c>
      <c r="I15" s="26"/>
      <c r="J15" s="26"/>
      <c r="K15" s="29" t="n">
        <f aca="false">CurveFetch!E2</f>
        <v>37196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f aca="false">'Gas Average Basis'!F24</f>
        <v>37196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f aca="false">'Gas Average Basis'!F25</f>
        <v>37225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37196</v>
      </c>
      <c r="Q25" s="49"/>
      <c r="R25" s="47" t="n">
        <f aca="false">'Gas Average Basis'!R25</f>
        <v>37226</v>
      </c>
      <c r="S25" s="49"/>
      <c r="T25" s="50" t="n">
        <v>37165</v>
      </c>
      <c r="U25" s="49"/>
      <c r="V25" s="47" t="n">
        <f aca="false">'Gas Average Basis'!V25</f>
        <v>37226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37196</v>
      </c>
      <c r="Q26" s="56"/>
      <c r="R26" s="54" t="n">
        <f aca="false">R25</f>
        <v>37226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91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 t="e">
        <f aca="false">R28-'[5]Gas Average FinIdx'!R28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V28-'[5]Gas Average FinIdx'!V28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AB28-'[5]Gas Average FinIdx'!AB28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1" t="e">
        <f aca="false">AH28-'[5]Gas Average FinIdx'!AH28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92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 t="e">
        <f aca="false">R29-'[5]Gas Average FinIdx'!R29</f>
        <v>#VALUE!</v>
      </c>
      <c r="T29" s="70" t="e">
        <f aca="false">IF(T$22,AveragePrices($F$21,T$23,T$24,$AJ29),AveragePrices($F$15,T$23,T$24,$AL29))</f>
        <v>#VALUE!</v>
      </c>
      <c r="U29" s="71" t="e">
        <f aca="false">T29-'[5]Gas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V29-'[5]Gas Average FinIdx'!V29</f>
        <v>#VALUE!</v>
      </c>
      <c r="X29" s="70" t="e">
        <f aca="false">IF(X$22,AveragePrices($F$21,X$23,X$24,$AJ29),AveragePrices($F$15,X$23,X$24,$AL29))</f>
        <v>#VALUE!</v>
      </c>
      <c r="Y29" s="71" t="e">
        <f aca="false">X29-'[5]Gas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Z29-'[5]Gas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AB29-'[5]Gas Average FinIdx'!AB29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AD29-'[5]Gas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AF29-'[5]Gas Average Basis'!AE29</f>
        <v>#VALUE!</v>
      </c>
      <c r="AH29" s="70" t="e">
        <f aca="false">IF(AH$22,AveragePrices($F$21,AH$23,AH$24,$AJ29),AveragePrices($F$15,AH$23,AH$24,$AL29))</f>
        <v>#VALUE!</v>
      </c>
      <c r="AI29" s="71" t="e">
        <f aca="false">AH29-'[5]Gas Average FinIdx'!AH29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93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 t="e">
        <f aca="false">R30-'[5]Gas Average FinIdx'!R30</f>
        <v>#VALUE!</v>
      </c>
      <c r="T30" s="70" t="e">
        <f aca="false">IF(T$22,AveragePrices($F$21,T$23,T$24,$AJ30),AveragePrices($F$15,T$23,T$24,$AL30))</f>
        <v>#VALUE!</v>
      </c>
      <c r="U30" s="71" t="e">
        <f aca="false">T30-'[5]Gas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V30-'[5]Gas Average FinIdx'!V30</f>
        <v>#VALUE!</v>
      </c>
      <c r="X30" s="70" t="e">
        <f aca="false">IF(X$22,AveragePrices($F$21,X$23,X$24,$AJ30),AveragePrices($F$15,X$23,X$24,$AL30))</f>
        <v>#VALUE!</v>
      </c>
      <c r="Y30" s="71" t="e">
        <f aca="false">X30-'[5]Gas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Z30-'[5]Gas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AB30-'[5]Gas Average FinIdx'!AB30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AD30-'[5]Gas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AF30-'[5]Gas Average Basis'!AE30</f>
        <v>#VALUE!</v>
      </c>
      <c r="AH30" s="70" t="e">
        <f aca="false">IF(AH$22,AveragePrices($F$21,AH$23,AH$24,$AJ30),AveragePrices($F$15,AH$23,AH$24,$AL30))</f>
        <v>#VALUE!</v>
      </c>
      <c r="AI30" s="71" t="e">
        <f aca="false">AH30-'[5]Gas Average FinIdx'!AH30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94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 t="e">
        <f aca="false">R31-'[5]Gas Average FinIdx'!R31</f>
        <v>#VALUE!</v>
      </c>
      <c r="T31" s="70" t="e">
        <f aca="false">IF(T$22,AveragePrices($F$21,T$23,T$24,$AJ31),AveragePrices($F$15,T$23,T$24,$AL31))</f>
        <v>#VALUE!</v>
      </c>
      <c r="U31" s="71" t="e">
        <f aca="false">T31-'[5]Gas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V31-'[5]Gas Average FinIdx'!V31</f>
        <v>#VALUE!</v>
      </c>
      <c r="X31" s="70" t="e">
        <f aca="false">IF(X$22,AveragePrices($F$21,X$23,X$24,$AJ31),AveragePrices($F$15,X$23,X$24,$AL31))</f>
        <v>#VALUE!</v>
      </c>
      <c r="Y31" s="71" t="e">
        <f aca="false">X31-'[5]Gas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Z31-'[5]Gas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AB31-'[5]Gas Average FinIdx'!AB31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AD31-'[5]Gas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AF31-'[5]Gas Average Basis'!AE31</f>
        <v>#VALUE!</v>
      </c>
      <c r="AH31" s="70" t="e">
        <f aca="false">IF(AH$22,AveragePrices($F$21,AH$23,AH$24,$AJ31),AveragePrices($F$15,AH$23,AH$24,$AL31))</f>
        <v>#VALUE!</v>
      </c>
      <c r="AI31" s="71" t="e">
        <f aca="false">AH31-'[5]Gas Average FinIdx'!AH31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95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 t="e">
        <f aca="false">R33-'[5]Gas Average FinIdx'!R33</f>
        <v>#VALUE!</v>
      </c>
      <c r="T33" s="70" t="e">
        <f aca="false">IF(T$22,AveragePrices($F$21,T$23,T$24,$AJ33),AveragePrices($F$15,T$23,T$24,$AL33))</f>
        <v>#VALUE!</v>
      </c>
      <c r="U33" s="71" t="e">
        <f aca="false">T33-'[5]Gas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V33-'[5]Gas Average FinIdx'!V33</f>
        <v>#VALUE!</v>
      </c>
      <c r="X33" s="70" t="e">
        <f aca="false">IF(X$22,AveragePrices($F$21,X$23,X$24,$AJ33),AveragePrices($F$15,X$23,X$24,$AL33))</f>
        <v>#VALUE!</v>
      </c>
      <c r="Y33" s="71" t="e">
        <f aca="false">X33-'[5]Gas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Z33-'[5]Gas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AB33-'[5]Gas Average FinIdx'!AB33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AD33-'[5]Gas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AF33-'[5]Gas Average Basis'!AE33</f>
        <v>#VALUE!</v>
      </c>
      <c r="AH33" s="70" t="e">
        <f aca="false">IF(AH$22,AveragePrices($F$21,AH$23,AH$24,$AJ33),AveragePrices($F$15,AH$23,AH$24,$AL33))</f>
        <v>#VALUE!</v>
      </c>
      <c r="AI33" s="71" t="e">
        <f aca="false">AH33-'[5]Gas Average FinIdx'!AH33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96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 t="e">
        <f aca="false">R34-'[5]Gas Average FinIdx'!R34</f>
        <v>#VALUE!</v>
      </c>
      <c r="T34" s="70" t="e">
        <f aca="false">IF(T$22,AveragePrices($F$21,T$23,T$24,$AJ34),AveragePrices($F$15,T$23,T$24,$AL34))</f>
        <v>#VALUE!</v>
      </c>
      <c r="U34" s="71" t="e">
        <f aca="false">T34-'[5]Gas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V34-'[5]Gas Average FinIdx'!V34</f>
        <v>#VALUE!</v>
      </c>
      <c r="X34" s="70" t="e">
        <f aca="false">IF(X$22,AveragePrices($F$21,X$23,X$24,$AJ34),AveragePrices($F$15,X$23,X$24,$AL34))</f>
        <v>#VALUE!</v>
      </c>
      <c r="Y34" s="71" t="e">
        <f aca="false">X34-'[5]Gas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Z34-'[5]Gas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AB34-'[5]Gas Average FinIdx'!AB34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AD34-'[5]Gas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AF34-'[5]Gas Average Basis'!AE34</f>
        <v>#VALUE!</v>
      </c>
      <c r="AH34" s="70" t="e">
        <f aca="false">IF(AH$22,AveragePrices($F$21,AH$23,AH$24,$AJ34),AveragePrices($F$15,AH$23,AH$24,$AL34))</f>
        <v>#VALUE!</v>
      </c>
      <c r="AI34" s="71" t="e">
        <f aca="false">AH34-'[5]Gas Average FinIdx'!AH34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97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 t="e">
        <f aca="false">R35-'[5]Gas Average FinIdx'!R35</f>
        <v>#VALUE!</v>
      </c>
      <c r="T35" s="70" t="e">
        <f aca="false">IF(T$22,AveragePrices($F$21,T$23,T$24,$AJ35),AveragePrices($F$15,T$23,T$24,$AL35))</f>
        <v>#VALUE!</v>
      </c>
      <c r="U35" s="71" t="e">
        <f aca="false">T35-'[5]Gas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V35-'[5]Gas Average FinIdx'!V35</f>
        <v>#VALUE!</v>
      </c>
      <c r="X35" s="70" t="e">
        <f aca="false">IF(X$22,AveragePrices($F$21,X$23,X$24,$AJ35),AveragePrices($F$15,X$23,X$24,$AL35))</f>
        <v>#VALUE!</v>
      </c>
      <c r="Y35" s="71" t="e">
        <f aca="false">X35-'[5]Gas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Z35-'[5]Gas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AB35-'[5]Gas Average FinIdx'!AB35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AD35-'[5]Gas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AF35-'[5]Gas Average Basis'!AE35</f>
        <v>#VALUE!</v>
      </c>
      <c r="AH35" s="70" t="e">
        <f aca="false">IF(AH$22,AveragePrices($F$21,AH$23,AH$24,$AJ35),AveragePrices($F$15,AH$23,AH$24,$AL35))</f>
        <v>#VALUE!</v>
      </c>
      <c r="AI35" s="71" t="e">
        <f aca="false">AH35-'[5]Gas Average FinIdx'!AH35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98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 t="e">
        <f aca="false">R36-'[5]Gas Average FinIdx'!R36</f>
        <v>#VALUE!</v>
      </c>
      <c r="T36" s="70" t="e">
        <f aca="false">IF(T$22,AveragePrices($F$21,T$23,T$24,$AJ36),AveragePrices($F$15,T$23,T$24,$AL36))</f>
        <v>#VALUE!</v>
      </c>
      <c r="U36" s="71" t="e">
        <f aca="false">T36-'[5]Gas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V36-'[5]Gas Average FinIdx'!V36</f>
        <v>#VALUE!</v>
      </c>
      <c r="X36" s="70" t="e">
        <f aca="false">IF(X$22,AveragePrices($F$21,X$23,X$24,$AJ36),AveragePrices($F$15,X$23,X$24,$AL36))</f>
        <v>#VALUE!</v>
      </c>
      <c r="Y36" s="71" t="e">
        <f aca="false">X36-'[5]Gas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Z36-'[5]Gas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AB36-'[5]Gas Average FinIdx'!AB36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AD36-'[5]Gas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AF36-'[5]Gas Average Basis'!AE36</f>
        <v>#VALUE!</v>
      </c>
      <c r="AH36" s="70" t="e">
        <f aca="false">IF(AH$22,AveragePrices($F$21,AH$23,AH$24,$AJ36),AveragePrices($F$15,AH$23,AH$24,$AL36))</f>
        <v>#VALUE!</v>
      </c>
      <c r="AI36" s="71" t="e">
        <f aca="false">AH36-'[5]Gas Average FinIdx'!AH36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99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 t="e">
        <f aca="false">R39-'[5]Gas Average FinIdx'!R39</f>
        <v>#VALUE!</v>
      </c>
      <c r="T39" s="70" t="e">
        <f aca="false">IF(T$22,AveragePrices($F$21,T$23,T$24,$AJ39),AveragePrices($F$15,T$23,T$24,$AL39))</f>
        <v>#VALUE!</v>
      </c>
      <c r="U39" s="71" t="e">
        <f aca="false">T39-'[5]Gas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V39-'[5]Gas Average FinIdx'!V39</f>
        <v>#VALUE!</v>
      </c>
      <c r="X39" s="70" t="e">
        <f aca="false">IF(X$22,AveragePrices($F$21,X$23,X$24,$AJ39),AveragePrices($F$15,X$23,X$24,$AL39))</f>
        <v>#VALUE!</v>
      </c>
      <c r="Y39" s="71" t="e">
        <f aca="false">X39-'[5]Gas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Z39-'[5]Gas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AB39-'[5]Gas Average FinIdx'!AB39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AD39-'[5]Gas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AF39-'[5]Gas Average Basis'!AE39</f>
        <v>#VALUE!</v>
      </c>
      <c r="AH39" s="70" t="e">
        <f aca="false">IF(AH$22,AveragePrices($F$21,AH$23,AH$24,$AJ39),AveragePrices($F$15,AH$23,AH$24,$AL39))</f>
        <v>#VALUE!</v>
      </c>
      <c r="AI39" s="71" t="e">
        <f aca="false">AH39-'[5]Gas Average FinIdx'!AH39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100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 t="e">
        <f aca="false">R40-'[5]Gas Average FinIdx'!R40</f>
        <v>#VALUE!</v>
      </c>
      <c r="T40" s="70" t="e">
        <f aca="false">IF(T$22,AveragePrices($F$21,T$23,T$24,$AJ40),AveragePrices($F$15,T$23,T$24,$AL40))</f>
        <v>#VALUE!</v>
      </c>
      <c r="U40" s="71" t="e">
        <f aca="false">T40-'[5]Gas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V40-'[5]Gas Average FinIdx'!V40</f>
        <v>#VALUE!</v>
      </c>
      <c r="X40" s="70" t="e">
        <f aca="false">IF(X$22,AveragePrices($F$21,X$23,X$24,$AJ40),AveragePrices($F$15,X$23,X$24,$AL40))</f>
        <v>#VALUE!</v>
      </c>
      <c r="Y40" s="71" t="e">
        <f aca="false">X40-'[5]Gas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Z40-'[5]Gas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AB40-'[5]Gas Average FinIdx'!AB40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AD40-'[5]Gas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AF40-'[5]Gas Average Basis'!AE40</f>
        <v>#VALUE!</v>
      </c>
      <c r="AH40" s="70" t="e">
        <f aca="false">IF(AH$22,AveragePrices($F$21,AH$23,AH$24,$AJ40),AveragePrices($F$15,AH$23,AH$24,$AL40))</f>
        <v>#VALUE!</v>
      </c>
      <c r="AI40" s="71" t="e">
        <f aca="false">AH40-'[5]Gas Average FinIdx'!AH40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60</v>
      </c>
      <c r="D41" s="60"/>
      <c r="E41" s="68" t="s">
        <v>61</v>
      </c>
      <c r="F41" s="68" t="s">
        <v>101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 t="e">
        <f aca="false">R41-'[5]Gas Average FinIdx'!R41</f>
        <v>#VALUE!</v>
      </c>
      <c r="T41" s="70" t="e">
        <f aca="false">IF(T$22,AveragePrices($F$21,T$23,T$24,$AJ41),AveragePrices($F$15,T$23,T$24,$AL41))</f>
        <v>#VALUE!</v>
      </c>
      <c r="U41" s="71" t="e">
        <f aca="false">T41-'[5]Gas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V41-'[5]Gas Average FinIdx'!V41</f>
        <v>#VALUE!</v>
      </c>
      <c r="X41" s="70" t="e">
        <f aca="false">IF(X$22,AveragePrices($F$21,X$23,X$24,$AJ41),AveragePrices($F$15,X$23,X$24,$AL41))</f>
        <v>#VALUE!</v>
      </c>
      <c r="Y41" s="71" t="e">
        <f aca="false">X41-'[5]Gas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Z41-'[5]Gas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AB41-'[5]Gas Average FinIdx'!AB41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AD41-'[5]Gas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AF41-'[5]Gas Average Basis'!AE41</f>
        <v>#VALUE!</v>
      </c>
      <c r="AH41" s="70" t="e">
        <f aca="false">IF(AH$22,AveragePrices($F$21,AH$23,AH$24,$AJ41),AveragePrices($F$15,AH$23,AH$24,$AL41))</f>
        <v>#VALUE!</v>
      </c>
      <c r="AI41" s="71" t="e">
        <f aca="false">AH41-'[5]Gas Average FinIdx'!AH41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63</v>
      </c>
      <c r="D42" s="60"/>
      <c r="E42" s="76" t="s">
        <v>64</v>
      </c>
      <c r="F42" s="68" t="s">
        <v>102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 t="e">
        <f aca="false">R42-'[5]Gas Average FinIdx'!R42</f>
        <v>#VALUE!</v>
      </c>
      <c r="T42" s="70" t="e">
        <f aca="false">IF(T$22,AveragePrices($F$21,T$23,T$24,$AJ42),AveragePrices($F$15,T$23,T$24,$AL42))</f>
        <v>#VALUE!</v>
      </c>
      <c r="U42" s="71" t="e">
        <f aca="false">T42-'[5]Gas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V42-'[5]Gas Average FinIdx'!V42</f>
        <v>#VALUE!</v>
      </c>
      <c r="X42" s="70" t="e">
        <f aca="false">IF(X$22,AveragePrices($F$21,X$23,X$24,$AJ42),AveragePrices($F$15,X$23,X$24,$AL42))</f>
        <v>#VALUE!</v>
      </c>
      <c r="Y42" s="71" t="e">
        <f aca="false">X42-'[5]Gas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Z42-'[5]Gas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AB42-'[5]Gas Average FinIdx'!AB42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AD42-'[5]Gas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AF42-'[5]Gas Average Basis'!AE42</f>
        <v>#VALUE!</v>
      </c>
      <c r="AH42" s="70" t="e">
        <f aca="false">IF(AH$22,AveragePrices($F$21,AH$23,AH$24,$AJ42),AveragePrices($F$15,AH$23,AH$24,$AL42))</f>
        <v>#VALUE!</v>
      </c>
      <c r="AI42" s="71" t="e">
        <f aca="false">AH42-'[5]Gas Average FinIdx'!AH42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66</v>
      </c>
      <c r="D43" s="60"/>
      <c r="E43" s="76" t="s">
        <v>67</v>
      </c>
      <c r="F43" s="68" t="s">
        <v>103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 t="e">
        <f aca="false">R43-'[5]Gas Average FinIdx'!R43</f>
        <v>#VALUE!</v>
      </c>
      <c r="T43" s="70" t="e">
        <f aca="false">IF(T$22,AveragePrices($F$21,T$23,T$24,$AJ43),AveragePrices($F$15,T$23,T$24,$AL43))</f>
        <v>#VALUE!</v>
      </c>
      <c r="U43" s="71" t="e">
        <f aca="false">T43-'[5]Gas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V43-'[5]Gas Average FinIdx'!V43</f>
        <v>#VALUE!</v>
      </c>
      <c r="X43" s="70" t="e">
        <f aca="false">IF(X$22,AveragePrices($F$21,X$23,X$24,$AJ43),AveragePrices($F$15,X$23,X$24,$AL43))</f>
        <v>#VALUE!</v>
      </c>
      <c r="Y43" s="71" t="e">
        <f aca="false">X43-'[5]Gas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Z43-'[5]Gas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AB43-'[5]Gas Average FinIdx'!AB43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AD43-'[5]Gas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AF43-'[5]Gas Average Basis'!AE43</f>
        <v>#VALUE!</v>
      </c>
      <c r="AH43" s="70" t="e">
        <f aca="false">IF(AH$22,AveragePrices($F$21,AH$23,AH$24,$AJ43),AveragePrices($F$15,AH$23,AH$24,$AL43))</f>
        <v>#VALUE!</v>
      </c>
      <c r="AI43" s="71" t="e">
        <f aca="false">AH43-'[5]Gas Average FinIdx'!AH43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69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70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71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71</v>
      </c>
      <c r="D49" s="81"/>
      <c r="E49" s="82" t="s">
        <v>104</v>
      </c>
      <c r="F49" s="83" t="s">
        <v>72</v>
      </c>
      <c r="G49" s="83"/>
      <c r="H49" s="83"/>
      <c r="I49" s="68"/>
      <c r="J49" s="60" t="n">
        <f aca="false">LOOKUP($F$25,CurveFetch!D$8:D$1000,CurveFetch!E$8:E$1000)</f>
        <v>3.21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 t="e">
        <f aca="false">R49-'[5]Gas Average FinIdx'!R49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V49-'[5]Gas Average FinIdx'!V49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AB49-'[5]Gas Average FinIdx'!AB49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1" t="e">
        <f aca="false">AH49-'[5]Gas Average FinIdx'!AH49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3" activeCellId="0" sqref="E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3" width="9.14"/>
    <col collapsed="false" customWidth="true" hidden="false" outlineLevel="0" max="2" min="2" style="103" width="22.42"/>
    <col collapsed="false" customWidth="false" hidden="false" outlineLevel="0" max="3" min="3" style="103" width="9.14"/>
    <col collapsed="false" customWidth="true" hidden="false" outlineLevel="0" max="4" min="4" style="103" width="9.85"/>
    <col collapsed="false" customWidth="true" hidden="false" outlineLevel="0" max="5" min="5" style="103" width="10.13"/>
    <col collapsed="false" customWidth="true" hidden="false" outlineLevel="0" max="6" min="6" style="103" width="11.99"/>
    <col collapsed="false" customWidth="true" hidden="false" outlineLevel="0" max="7" min="7" style="103" width="10.28"/>
    <col collapsed="false" customWidth="true" hidden="false" outlineLevel="0" max="8" min="8" style="103" width="10.99"/>
    <col collapsed="false" customWidth="true" hidden="false" outlineLevel="0" max="9" min="9" style="103" width="14.56"/>
    <col collapsed="false" customWidth="true" hidden="false" outlineLevel="0" max="10" min="10" style="103" width="17.14"/>
    <col collapsed="false" customWidth="true" hidden="false" outlineLevel="0" max="11" min="11" style="103" width="10.85"/>
    <col collapsed="false" customWidth="true" hidden="false" outlineLevel="0" max="12" min="12" style="103" width="17.42"/>
    <col collapsed="false" customWidth="true" hidden="false" outlineLevel="0" max="13" min="13" style="103" width="18.28"/>
    <col collapsed="false" customWidth="true" hidden="false" outlineLevel="0" max="14" min="14" style="103" width="13.14"/>
    <col collapsed="false" customWidth="true" hidden="false" outlineLevel="0" max="15" min="15" style="103" width="9.28"/>
    <col collapsed="false" customWidth="true" hidden="false" outlineLevel="0" max="16" min="16" style="103" width="11.85"/>
    <col collapsed="false" customWidth="true" hidden="false" outlineLevel="0" max="17" min="17" style="103" width="13.85"/>
    <col collapsed="false" customWidth="true" hidden="false" outlineLevel="0" max="18" min="18" style="103" width="12.56"/>
    <col collapsed="false" customWidth="false" hidden="false" outlineLevel="0" max="19" min="19" style="103" width="9.14"/>
    <col collapsed="false" customWidth="true" hidden="false" outlineLevel="0" max="20" min="20" style="103" width="12.56"/>
    <col collapsed="false" customWidth="true" hidden="false" outlineLevel="0" max="21" min="21" style="103" width="17.99"/>
    <col collapsed="false" customWidth="true" hidden="false" outlineLevel="0" max="22" min="22" style="103" width="15.99"/>
    <col collapsed="false" customWidth="true" hidden="false" outlineLevel="0" max="23" min="23" style="103" width="14.56"/>
    <col collapsed="false" customWidth="true" hidden="false" outlineLevel="0" max="24" min="24" style="103" width="12.28"/>
    <col collapsed="false" customWidth="true" hidden="false" outlineLevel="0" max="25" min="25" style="103" width="16.13"/>
    <col collapsed="false" customWidth="true" hidden="false" outlineLevel="0" max="26" min="26" style="103" width="15.99"/>
    <col collapsed="false" customWidth="true" hidden="false" outlineLevel="0" max="27" min="27" style="103" width="11.28"/>
    <col collapsed="false" customWidth="true" hidden="false" outlineLevel="0" max="35" min="28" style="104" width="18.7"/>
    <col collapsed="false" customWidth="false" hidden="false" outlineLevel="0" max="257" min="36" style="103" width="9.14"/>
  </cols>
  <sheetData>
    <row r="1" customFormat="false" ht="12.75" hidden="false" customHeight="false" outlineLevel="0" collapsed="false">
      <c r="A1" s="105"/>
      <c r="B1" s="105"/>
      <c r="E1" s="106" t="n">
        <v>1</v>
      </c>
      <c r="F1" s="106" t="n">
        <f aca="false">+E1+1</f>
        <v>2</v>
      </c>
      <c r="G1" s="106" t="n">
        <f aca="false">+F1+1</f>
        <v>3</v>
      </c>
      <c r="H1" s="106" t="n">
        <f aca="false">+G1+1</f>
        <v>4</v>
      </c>
      <c r="I1" s="106" t="n">
        <f aca="false">+H1+1</f>
        <v>5</v>
      </c>
      <c r="J1" s="106" t="n">
        <f aca="false">+I1+1</f>
        <v>6</v>
      </c>
      <c r="K1" s="106" t="n">
        <f aca="false">+J1+1</f>
        <v>7</v>
      </c>
      <c r="L1" s="106" t="n">
        <f aca="false">+K1+1</f>
        <v>8</v>
      </c>
      <c r="M1" s="106" t="n">
        <f aca="false">+L1+1</f>
        <v>9</v>
      </c>
      <c r="N1" s="106" t="n">
        <f aca="false">+M1+1</f>
        <v>10</v>
      </c>
      <c r="O1" s="106" t="n">
        <f aca="false">+N1+1</f>
        <v>11</v>
      </c>
      <c r="P1" s="106" t="n">
        <f aca="false">+O1+1</f>
        <v>12</v>
      </c>
      <c r="Q1" s="106" t="n">
        <v>13</v>
      </c>
      <c r="R1" s="106" t="n">
        <v>14</v>
      </c>
      <c r="S1" s="106"/>
      <c r="T1" s="106"/>
      <c r="U1" s="106"/>
      <c r="V1" s="106"/>
      <c r="W1" s="106"/>
      <c r="X1" s="106"/>
      <c r="Y1" s="106"/>
      <c r="Z1" s="106"/>
      <c r="AA1" s="106"/>
      <c r="AB1" s="107"/>
      <c r="AC1" s="107"/>
      <c r="AD1" s="107"/>
      <c r="AE1" s="107"/>
      <c r="AF1" s="107"/>
      <c r="AG1" s="107"/>
      <c r="AH1" s="107"/>
      <c r="AI1" s="107"/>
    </row>
    <row r="2" customFormat="false" ht="12.75" hidden="false" customHeight="false" outlineLevel="0" collapsed="false">
      <c r="A2" s="105"/>
      <c r="B2" s="108" t="e">
        <f aca="false">HLOOKUP(Count1,CurveTable1,2,FALSE())</f>
        <v>#N/A</v>
      </c>
      <c r="D2" s="109" t="s">
        <v>105</v>
      </c>
      <c r="E2" s="110" t="n">
        <v>37196</v>
      </c>
      <c r="F2" s="111" t="n">
        <f aca="false">E2</f>
        <v>37196</v>
      </c>
      <c r="G2" s="111" t="n">
        <f aca="false">F2</f>
        <v>37196</v>
      </c>
      <c r="H2" s="111" t="n">
        <f aca="false">G2</f>
        <v>37196</v>
      </c>
      <c r="I2" s="111" t="n">
        <f aca="false">H2</f>
        <v>37196</v>
      </c>
      <c r="J2" s="111" t="n">
        <f aca="false">I2</f>
        <v>37196</v>
      </c>
      <c r="K2" s="111" t="n">
        <f aca="false">J2</f>
        <v>37196</v>
      </c>
      <c r="L2" s="111" t="n">
        <f aca="false">K2</f>
        <v>37196</v>
      </c>
      <c r="M2" s="111" t="n">
        <f aca="false">L2</f>
        <v>37196</v>
      </c>
      <c r="N2" s="111" t="n">
        <f aca="false">M2</f>
        <v>37196</v>
      </c>
      <c r="O2" s="111" t="n">
        <f aca="false">N2</f>
        <v>37196</v>
      </c>
      <c r="P2" s="111" t="n">
        <f aca="false">O2</f>
        <v>37196</v>
      </c>
      <c r="Q2" s="111" t="n">
        <f aca="false">P2</f>
        <v>37196</v>
      </c>
      <c r="R2" s="111" t="n">
        <f aca="false">Q2</f>
        <v>37196</v>
      </c>
      <c r="S2" s="111" t="n">
        <f aca="false">R2</f>
        <v>37196</v>
      </c>
      <c r="T2" s="111" t="n">
        <f aca="false">S2</f>
        <v>37196</v>
      </c>
      <c r="U2" s="111" t="n">
        <f aca="false">T2</f>
        <v>37196</v>
      </c>
      <c r="V2" s="111" t="n">
        <f aca="false">U2</f>
        <v>37196</v>
      </c>
      <c r="W2" s="111" t="n">
        <f aca="false">V2</f>
        <v>37196</v>
      </c>
      <c r="X2" s="111" t="n">
        <f aca="false">W2</f>
        <v>37196</v>
      </c>
      <c r="Y2" s="111" t="n">
        <f aca="false">X2</f>
        <v>37196</v>
      </c>
      <c r="Z2" s="111" t="n">
        <f aca="false">Y2</f>
        <v>37196</v>
      </c>
      <c r="AA2" s="111" t="n">
        <f aca="false">Z2</f>
        <v>37196</v>
      </c>
      <c r="AB2" s="112" t="n">
        <f aca="false">AA2</f>
        <v>37196</v>
      </c>
      <c r="AC2" s="112" t="n">
        <f aca="false">AB2</f>
        <v>37196</v>
      </c>
      <c r="AD2" s="112" t="n">
        <f aca="false">AC2</f>
        <v>37196</v>
      </c>
      <c r="AE2" s="112" t="n">
        <f aca="false">AD2</f>
        <v>37196</v>
      </c>
      <c r="AF2" s="112" t="n">
        <f aca="false">AE2</f>
        <v>37196</v>
      </c>
      <c r="AG2" s="112" t="n">
        <f aca="false">AE2</f>
        <v>37196</v>
      </c>
      <c r="AH2" s="112" t="n">
        <f aca="false">AF2</f>
        <v>37196</v>
      </c>
      <c r="AI2" s="112" t="n">
        <f aca="false">AH2</f>
        <v>37196</v>
      </c>
    </row>
    <row r="3" customFormat="false" ht="12.75" hidden="false" customHeight="false" outlineLevel="0" collapsed="false">
      <c r="A3" s="105"/>
      <c r="B3" s="113" t="e">
        <f aca="false">HLOOKUP(Count1,CurveTable1,3,FALSE())</f>
        <v>#N/A</v>
      </c>
      <c r="D3" s="109" t="s">
        <v>7</v>
      </c>
      <c r="E3" s="113" t="n">
        <v>37196</v>
      </c>
      <c r="F3" s="113" t="n">
        <f aca="false">E3</f>
        <v>37196</v>
      </c>
      <c r="G3" s="113" t="n">
        <f aca="false">F3</f>
        <v>37196</v>
      </c>
      <c r="H3" s="113" t="n">
        <f aca="false">G3</f>
        <v>37196</v>
      </c>
      <c r="I3" s="113" t="n">
        <f aca="false">H3</f>
        <v>37196</v>
      </c>
      <c r="J3" s="113" t="n">
        <f aca="false">I3</f>
        <v>37196</v>
      </c>
      <c r="K3" s="113" t="n">
        <f aca="false">J3</f>
        <v>37196</v>
      </c>
      <c r="L3" s="113" t="n">
        <f aca="false">K3</f>
        <v>37196</v>
      </c>
      <c r="M3" s="114" t="n">
        <f aca="false">L3</f>
        <v>37196</v>
      </c>
      <c r="N3" s="113" t="n">
        <f aca="false">M3</f>
        <v>37196</v>
      </c>
      <c r="O3" s="113" t="n">
        <f aca="false">N3</f>
        <v>37196</v>
      </c>
      <c r="P3" s="113" t="n">
        <f aca="false">O3</f>
        <v>37196</v>
      </c>
      <c r="Q3" s="113" t="n">
        <f aca="false">P3</f>
        <v>37196</v>
      </c>
      <c r="R3" s="113" t="n">
        <f aca="false">Q3</f>
        <v>37196</v>
      </c>
      <c r="S3" s="113" t="n">
        <f aca="false">R3</f>
        <v>37196</v>
      </c>
      <c r="T3" s="113" t="n">
        <f aca="false">S3</f>
        <v>37196</v>
      </c>
      <c r="U3" s="113" t="n">
        <f aca="false">T3</f>
        <v>37196</v>
      </c>
      <c r="V3" s="113" t="n">
        <f aca="false">U3</f>
        <v>37196</v>
      </c>
      <c r="W3" s="113" t="n">
        <f aca="false">V3</f>
        <v>37196</v>
      </c>
      <c r="X3" s="113" t="n">
        <f aca="false">W3</f>
        <v>37196</v>
      </c>
      <c r="Y3" s="113" t="n">
        <f aca="false">X3</f>
        <v>37196</v>
      </c>
      <c r="Z3" s="113" t="n">
        <f aca="false">Y3</f>
        <v>37196</v>
      </c>
      <c r="AA3" s="113" t="n">
        <f aca="false">Z3</f>
        <v>37196</v>
      </c>
      <c r="AB3" s="115" t="n">
        <f aca="false">AA3</f>
        <v>37196</v>
      </c>
      <c r="AC3" s="115" t="n">
        <f aca="false">AB3</f>
        <v>37196</v>
      </c>
      <c r="AD3" s="115" t="n">
        <f aca="false">AC3</f>
        <v>37196</v>
      </c>
      <c r="AE3" s="115" t="n">
        <f aca="false">AD3</f>
        <v>37196</v>
      </c>
      <c r="AF3" s="115" t="n">
        <f aca="false">AE3</f>
        <v>37196</v>
      </c>
      <c r="AG3" s="115" t="n">
        <f aca="false">AE3</f>
        <v>37196</v>
      </c>
      <c r="AH3" s="115" t="n">
        <f aca="false">AF3</f>
        <v>37196</v>
      </c>
      <c r="AI3" s="115" t="n">
        <v>37073</v>
      </c>
    </row>
    <row r="4" customFormat="false" ht="12.75" hidden="false" customHeight="false" outlineLevel="0" collapsed="false">
      <c r="A4" s="105" t="n">
        <v>15</v>
      </c>
      <c r="B4" s="113" t="e">
        <f aca="false">HLOOKUP(Count1,CurveTable1,4,FALSE())</f>
        <v>#N/A</v>
      </c>
      <c r="D4" s="109" t="s">
        <v>106</v>
      </c>
      <c r="E4" s="116" t="s">
        <v>33</v>
      </c>
      <c r="F4" s="116" t="s">
        <v>41</v>
      </c>
      <c r="G4" s="116" t="s">
        <v>43</v>
      </c>
      <c r="H4" s="116" t="s">
        <v>44</v>
      </c>
      <c r="I4" s="116" t="s">
        <v>56</v>
      </c>
      <c r="J4" s="113" t="s">
        <v>58</v>
      </c>
      <c r="K4" s="105" t="s">
        <v>47</v>
      </c>
      <c r="L4" s="115" t="s">
        <v>51</v>
      </c>
      <c r="M4" s="117" t="s">
        <v>61</v>
      </c>
      <c r="N4" s="118" t="s">
        <v>64</v>
      </c>
      <c r="O4" s="113" t="s">
        <v>67</v>
      </c>
      <c r="P4" s="113" t="s">
        <v>53</v>
      </c>
      <c r="Q4" s="113" t="s">
        <v>42</v>
      </c>
      <c r="R4" s="113" t="s">
        <v>49</v>
      </c>
      <c r="S4" s="113"/>
      <c r="T4" s="113"/>
      <c r="U4" s="113"/>
      <c r="V4" s="105"/>
      <c r="W4" s="105"/>
      <c r="X4" s="105"/>
      <c r="Y4" s="105"/>
      <c r="Z4" s="113"/>
      <c r="AA4" s="113"/>
      <c r="AB4" s="115"/>
      <c r="AC4" s="115"/>
      <c r="AD4" s="115"/>
      <c r="AE4" s="115"/>
      <c r="AF4" s="115"/>
      <c r="AG4" s="115"/>
      <c r="AH4" s="115"/>
      <c r="AI4" s="115"/>
    </row>
    <row r="5" customFormat="false" ht="12.75" hidden="false" customHeight="false" outlineLevel="0" collapsed="false">
      <c r="A5" s="105"/>
      <c r="B5" s="119" t="e">
        <f aca="false">HLOOKUP(Count1,CurveTable1,5,FALSE())</f>
        <v>#N/A</v>
      </c>
      <c r="D5" s="109" t="s">
        <v>107</v>
      </c>
      <c r="E5" s="119" t="s">
        <v>108</v>
      </c>
      <c r="F5" s="119" t="s">
        <v>108</v>
      </c>
      <c r="G5" s="119" t="s">
        <v>108</v>
      </c>
      <c r="H5" s="119" t="s">
        <v>108</v>
      </c>
      <c r="I5" s="119" t="s">
        <v>108</v>
      </c>
      <c r="J5" s="119" t="s">
        <v>108</v>
      </c>
      <c r="K5" s="119" t="s">
        <v>108</v>
      </c>
      <c r="L5" s="119" t="s">
        <v>108</v>
      </c>
      <c r="M5" s="119" t="s">
        <v>108</v>
      </c>
      <c r="N5" s="119" t="s">
        <v>108</v>
      </c>
      <c r="O5" s="119" t="s">
        <v>108</v>
      </c>
      <c r="P5" s="119" t="s">
        <v>108</v>
      </c>
      <c r="Q5" s="119" t="s">
        <v>108</v>
      </c>
      <c r="R5" s="119" t="s">
        <v>108</v>
      </c>
      <c r="S5" s="119" t="s">
        <v>108</v>
      </c>
      <c r="T5" s="119" t="s">
        <v>108</v>
      </c>
      <c r="U5" s="119" t="s">
        <v>108</v>
      </c>
      <c r="V5" s="119" t="s">
        <v>108</v>
      </c>
      <c r="W5" s="119" t="s">
        <v>108</v>
      </c>
      <c r="X5" s="119" t="s">
        <v>108</v>
      </c>
      <c r="Y5" s="119" t="s">
        <v>108</v>
      </c>
      <c r="Z5" s="119" t="s">
        <v>108</v>
      </c>
      <c r="AA5" s="119" t="s">
        <v>108</v>
      </c>
      <c r="AB5" s="120" t="s">
        <v>108</v>
      </c>
      <c r="AC5" s="120" t="s">
        <v>108</v>
      </c>
      <c r="AD5" s="120" t="s">
        <v>108</v>
      </c>
      <c r="AE5" s="120" t="s">
        <v>108</v>
      </c>
      <c r="AF5" s="120" t="s">
        <v>108</v>
      </c>
      <c r="AG5" s="120" t="s">
        <v>108</v>
      </c>
      <c r="AH5" s="120" t="s">
        <v>108</v>
      </c>
      <c r="AI5" s="120" t="s">
        <v>109</v>
      </c>
    </row>
    <row r="6" customFormat="false" ht="12.75" hidden="false" customHeight="false" outlineLevel="0" collapsed="false">
      <c r="A6" s="105"/>
      <c r="B6" s="119" t="e">
        <f aca="false">HLOOKUP(Count1,CurveTable1,6,FALSE())</f>
        <v>#N/A</v>
      </c>
      <c r="D6" s="109" t="s">
        <v>110</v>
      </c>
      <c r="E6" s="119" t="s">
        <v>111</v>
      </c>
      <c r="F6" s="119" t="s">
        <v>111</v>
      </c>
      <c r="G6" s="119" t="s">
        <v>111</v>
      </c>
      <c r="H6" s="119" t="s">
        <v>111</v>
      </c>
      <c r="I6" s="119" t="s">
        <v>111</v>
      </c>
      <c r="J6" s="119" t="s">
        <v>111</v>
      </c>
      <c r="K6" s="119" t="s">
        <v>111</v>
      </c>
      <c r="L6" s="119" t="s">
        <v>111</v>
      </c>
      <c r="M6" s="119" t="s">
        <v>111</v>
      </c>
      <c r="N6" s="119" t="s">
        <v>111</v>
      </c>
      <c r="O6" s="119" t="s">
        <v>111</v>
      </c>
      <c r="P6" s="119" t="s">
        <v>111</v>
      </c>
      <c r="Q6" s="119" t="s">
        <v>111</v>
      </c>
      <c r="R6" s="119" t="s">
        <v>111</v>
      </c>
      <c r="S6" s="119" t="s">
        <v>111</v>
      </c>
      <c r="T6" s="119" t="s">
        <v>111</v>
      </c>
      <c r="U6" s="119" t="s">
        <v>111</v>
      </c>
      <c r="V6" s="119" t="s">
        <v>111</v>
      </c>
      <c r="W6" s="119" t="s">
        <v>111</v>
      </c>
      <c r="X6" s="119" t="s">
        <v>111</v>
      </c>
      <c r="Y6" s="119" t="s">
        <v>111</v>
      </c>
      <c r="Z6" s="119" t="s">
        <v>111</v>
      </c>
      <c r="AA6" s="119" t="s">
        <v>111</v>
      </c>
      <c r="AB6" s="120" t="s">
        <v>111</v>
      </c>
      <c r="AC6" s="120" t="s">
        <v>111</v>
      </c>
      <c r="AD6" s="120" t="s">
        <v>111</v>
      </c>
      <c r="AE6" s="120" t="s">
        <v>111</v>
      </c>
      <c r="AF6" s="120" t="s">
        <v>111</v>
      </c>
      <c r="AG6" s="120" t="s">
        <v>111</v>
      </c>
      <c r="AH6" s="120" t="s">
        <v>111</v>
      </c>
      <c r="AI6" s="120" t="s">
        <v>112</v>
      </c>
    </row>
    <row r="7" customFormat="false" ht="12.75" hidden="false" customHeight="false" outlineLevel="0" collapsed="false">
      <c r="A7" s="105"/>
      <c r="B7" s="119" t="e">
        <f aca="false">HLOOKUP(Count1,CurveTable1,7,FALSE())</f>
        <v>#N/A</v>
      </c>
      <c r="D7" s="109" t="s">
        <v>113</v>
      </c>
      <c r="E7" s="119" t="s">
        <v>114</v>
      </c>
      <c r="F7" s="119" t="s">
        <v>115</v>
      </c>
      <c r="G7" s="119" t="s">
        <v>116</v>
      </c>
      <c r="H7" s="119" t="s">
        <v>117</v>
      </c>
      <c r="I7" s="119" t="s">
        <v>118</v>
      </c>
      <c r="J7" s="119" t="s">
        <v>119</v>
      </c>
      <c r="K7" s="119" t="s">
        <v>120</v>
      </c>
      <c r="L7" s="119" t="s">
        <v>121</v>
      </c>
      <c r="M7" s="119" t="s">
        <v>122</v>
      </c>
      <c r="N7" s="119" t="s">
        <v>123</v>
      </c>
      <c r="O7" s="119" t="s">
        <v>124</v>
      </c>
      <c r="P7" s="119" t="s">
        <v>125</v>
      </c>
      <c r="Q7" s="119" t="s">
        <v>126</v>
      </c>
      <c r="R7" s="119" t="s">
        <v>127</v>
      </c>
      <c r="S7" s="119" t="s">
        <v>128</v>
      </c>
      <c r="T7" s="119" t="s">
        <v>129</v>
      </c>
      <c r="U7" s="119" t="s">
        <v>130</v>
      </c>
      <c r="V7" s="119" t="s">
        <v>131</v>
      </c>
      <c r="W7" s="119" t="s">
        <v>132</v>
      </c>
      <c r="X7" s="119" t="s">
        <v>133</v>
      </c>
      <c r="Y7" s="119" t="s">
        <v>134</v>
      </c>
      <c r="Z7" s="119" t="s">
        <v>135</v>
      </c>
      <c r="AA7" s="119" t="s">
        <v>136</v>
      </c>
      <c r="AB7" s="120" t="s">
        <v>137</v>
      </c>
      <c r="AC7" s="120" t="s">
        <v>138</v>
      </c>
      <c r="AD7" s="120" t="s">
        <v>139</v>
      </c>
      <c r="AE7" s="120" t="s">
        <v>140</v>
      </c>
      <c r="AF7" s="120" t="s">
        <v>141</v>
      </c>
      <c r="AG7" s="120" t="s">
        <v>142</v>
      </c>
      <c r="AH7" s="120" t="s">
        <v>143</v>
      </c>
      <c r="AI7" s="120" t="s">
        <v>144</v>
      </c>
    </row>
    <row r="8" customFormat="false" ht="12.75" hidden="false" customHeight="false" outlineLevel="0" collapsed="false">
      <c r="A8" s="105"/>
      <c r="B8" s="105"/>
      <c r="D8" s="121" t="n">
        <v>37196</v>
      </c>
      <c r="E8" s="122" t="n">
        <v>3.07</v>
      </c>
      <c r="F8" s="122" t="n">
        <v>3.072</v>
      </c>
      <c r="G8" s="122" t="n">
        <v>2.917</v>
      </c>
      <c r="H8" s="122" t="n">
        <v>2.95</v>
      </c>
      <c r="I8" s="122" t="n">
        <v>2.59</v>
      </c>
      <c r="J8" s="122" t="n">
        <v>2.852</v>
      </c>
      <c r="K8" s="122" t="n">
        <v>2.69</v>
      </c>
      <c r="L8" s="122" t="n">
        <v>2.95</v>
      </c>
      <c r="M8" s="122" t="n">
        <v>2.802</v>
      </c>
      <c r="N8" s="122" t="n">
        <v>2.6402</v>
      </c>
      <c r="O8" s="122" t="n">
        <v>2.53</v>
      </c>
      <c r="P8" s="122" t="n">
        <v>3.04</v>
      </c>
      <c r="Q8" s="122" t="n">
        <v>3.147</v>
      </c>
      <c r="R8" s="122" t="n">
        <v>2.79</v>
      </c>
      <c r="S8" s="122"/>
      <c r="T8" s="122"/>
      <c r="U8" s="122"/>
      <c r="V8" s="122"/>
      <c r="W8" s="122"/>
      <c r="X8" s="122"/>
      <c r="Y8" s="122"/>
      <c r="Z8" s="122"/>
      <c r="AA8" s="122"/>
      <c r="AB8" s="123"/>
    </row>
    <row r="9" customFormat="false" ht="12.75" hidden="false" customHeight="false" outlineLevel="0" collapsed="false">
      <c r="A9" s="105"/>
      <c r="B9" s="124"/>
      <c r="D9" s="121" t="n">
        <v>37197</v>
      </c>
      <c r="E9" s="122" t="n">
        <v>3.084</v>
      </c>
      <c r="F9" s="122" t="n">
        <v>3.01</v>
      </c>
      <c r="G9" s="122" t="n">
        <v>2.85</v>
      </c>
      <c r="H9" s="122" t="n">
        <v>2.95</v>
      </c>
      <c r="I9" s="122" t="n">
        <v>2.3</v>
      </c>
      <c r="J9" s="122" t="n">
        <v>2.75</v>
      </c>
      <c r="K9" s="122" t="n">
        <v>2.745</v>
      </c>
      <c r="L9" s="122" t="n">
        <v>2.85</v>
      </c>
      <c r="M9" s="122" t="n">
        <v>2.92</v>
      </c>
      <c r="N9" s="122" t="n">
        <v>2.547</v>
      </c>
      <c r="O9" s="122" t="n">
        <v>2.395</v>
      </c>
      <c r="P9" s="122" t="n">
        <v>3</v>
      </c>
      <c r="Q9" s="122" t="n">
        <v>2.865</v>
      </c>
      <c r="R9" s="122" t="n">
        <v>2.815</v>
      </c>
      <c r="S9" s="122"/>
      <c r="T9" s="122"/>
      <c r="U9" s="122"/>
      <c r="V9" s="122"/>
      <c r="W9" s="122"/>
      <c r="X9" s="122"/>
      <c r="Y9" s="122"/>
      <c r="Z9" s="122"/>
      <c r="AA9" s="122"/>
      <c r="AB9" s="123"/>
    </row>
    <row r="10" customFormat="false" ht="12.75" hidden="false" customHeight="false" outlineLevel="0" collapsed="false">
      <c r="D10" s="121" t="n">
        <v>37198</v>
      </c>
      <c r="E10" s="122" t="n">
        <v>3.0885</v>
      </c>
      <c r="F10" s="122" t="n">
        <v>2.97</v>
      </c>
      <c r="G10" s="122" t="n">
        <v>2.85</v>
      </c>
      <c r="H10" s="122" t="n">
        <v>2.97</v>
      </c>
      <c r="I10" s="122" t="n">
        <v>2.52</v>
      </c>
      <c r="J10" s="122" t="n">
        <v>2.75</v>
      </c>
      <c r="K10" s="122" t="n">
        <v>2.72</v>
      </c>
      <c r="L10" s="122" t="n">
        <v>2.84</v>
      </c>
      <c r="M10" s="122" t="n">
        <v>2.75</v>
      </c>
      <c r="N10" s="122" t="n">
        <v>2.646</v>
      </c>
      <c r="O10" s="122" t="n">
        <v>2.43</v>
      </c>
      <c r="P10" s="122" t="n">
        <v>3</v>
      </c>
      <c r="Q10" s="122" t="n">
        <v>2.95</v>
      </c>
      <c r="R10" s="122" t="n">
        <v>2.83</v>
      </c>
      <c r="S10" s="122"/>
      <c r="T10" s="122"/>
      <c r="U10" s="122"/>
      <c r="V10" s="122"/>
      <c r="W10" s="122"/>
      <c r="X10" s="122"/>
      <c r="Y10" s="122"/>
      <c r="Z10" s="122"/>
      <c r="AA10" s="122"/>
      <c r="AB10" s="123"/>
    </row>
    <row r="11" customFormat="false" ht="12.75" hidden="false" customHeight="false" outlineLevel="0" collapsed="false">
      <c r="D11" s="121" t="n">
        <v>37199</v>
      </c>
      <c r="E11" s="122" t="n">
        <v>3.093</v>
      </c>
      <c r="F11" s="122" t="n">
        <v>2.97</v>
      </c>
      <c r="G11" s="122" t="n">
        <v>2.85</v>
      </c>
      <c r="H11" s="122" t="n">
        <v>2.97</v>
      </c>
      <c r="I11" s="122" t="n">
        <v>2.52</v>
      </c>
      <c r="J11" s="122" t="n">
        <v>2.75</v>
      </c>
      <c r="K11" s="122" t="n">
        <v>2.72</v>
      </c>
      <c r="L11" s="122" t="n">
        <v>2.84</v>
      </c>
      <c r="M11" s="122" t="n">
        <v>2.75</v>
      </c>
      <c r="N11" s="122" t="n">
        <v>2.646</v>
      </c>
      <c r="O11" s="122" t="n">
        <v>2.43</v>
      </c>
      <c r="P11" s="122" t="n">
        <v>3</v>
      </c>
      <c r="Q11" s="122" t="n">
        <v>2.95</v>
      </c>
      <c r="R11" s="122" t="n">
        <v>2.83</v>
      </c>
      <c r="S11" s="122"/>
      <c r="T11" s="122"/>
      <c r="U11" s="122"/>
      <c r="V11" s="122"/>
      <c r="W11" s="122"/>
      <c r="X11" s="122"/>
      <c r="Y11" s="122"/>
      <c r="Z11" s="122"/>
      <c r="AA11" s="122"/>
      <c r="AB11" s="123"/>
    </row>
    <row r="12" customFormat="false" ht="12.75" hidden="false" customHeight="false" outlineLevel="0" collapsed="false">
      <c r="D12" s="121" t="n">
        <v>37200</v>
      </c>
      <c r="E12" s="122" t="n">
        <v>3.0975</v>
      </c>
      <c r="F12" s="122" t="n">
        <v>2.97</v>
      </c>
      <c r="G12" s="122" t="n">
        <v>2.85</v>
      </c>
      <c r="H12" s="122" t="n">
        <v>2.97</v>
      </c>
      <c r="I12" s="122" t="n">
        <v>2.52</v>
      </c>
      <c r="J12" s="122" t="n">
        <v>2.75</v>
      </c>
      <c r="K12" s="122" t="n">
        <v>2.72</v>
      </c>
      <c r="L12" s="122" t="n">
        <v>2.84</v>
      </c>
      <c r="M12" s="122" t="n">
        <v>2.75</v>
      </c>
      <c r="N12" s="122" t="n">
        <v>2.646</v>
      </c>
      <c r="O12" s="122" t="n">
        <v>2.43</v>
      </c>
      <c r="P12" s="122" t="n">
        <v>3</v>
      </c>
      <c r="Q12" s="122" t="n">
        <v>2.95</v>
      </c>
      <c r="R12" s="122" t="n">
        <v>2.83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3"/>
    </row>
    <row r="13" customFormat="false" ht="12.75" hidden="false" customHeight="false" outlineLevel="0" collapsed="false">
      <c r="D13" s="121" t="n">
        <v>37201</v>
      </c>
      <c r="E13" s="122" t="n">
        <v>3.102</v>
      </c>
      <c r="F13" s="122" t="n">
        <v>2.97</v>
      </c>
      <c r="G13" s="122" t="n">
        <v>2.85</v>
      </c>
      <c r="H13" s="122" t="n">
        <v>2.97</v>
      </c>
      <c r="I13" s="122" t="n">
        <v>2.52</v>
      </c>
      <c r="J13" s="122" t="n">
        <v>2.75</v>
      </c>
      <c r="K13" s="122" t="n">
        <v>2.72</v>
      </c>
      <c r="L13" s="122" t="n">
        <v>2.84</v>
      </c>
      <c r="M13" s="122" t="n">
        <v>2.75</v>
      </c>
      <c r="N13" s="122" t="n">
        <v>2.646</v>
      </c>
      <c r="O13" s="122" t="n">
        <v>2.43</v>
      </c>
      <c r="P13" s="122" t="n">
        <v>3</v>
      </c>
      <c r="Q13" s="122" t="n">
        <v>2.95</v>
      </c>
      <c r="R13" s="122" t="n">
        <v>2.83</v>
      </c>
      <c r="S13" s="122"/>
      <c r="T13" s="122"/>
      <c r="U13" s="122"/>
      <c r="V13" s="122"/>
      <c r="W13" s="122"/>
      <c r="X13" s="122"/>
      <c r="Y13" s="122"/>
      <c r="Z13" s="122"/>
      <c r="AA13" s="122"/>
      <c r="AB13" s="123"/>
    </row>
    <row r="14" customFormat="false" ht="12.75" hidden="false" customHeight="false" outlineLevel="0" collapsed="false">
      <c r="D14" s="121" t="n">
        <v>37202</v>
      </c>
      <c r="E14" s="122" t="n">
        <v>3.1065</v>
      </c>
      <c r="F14" s="122" t="n">
        <v>2.97</v>
      </c>
      <c r="G14" s="122" t="n">
        <v>2.85</v>
      </c>
      <c r="H14" s="122" t="n">
        <v>2.97</v>
      </c>
      <c r="I14" s="122" t="n">
        <v>2.52</v>
      </c>
      <c r="J14" s="122" t="n">
        <v>2.75</v>
      </c>
      <c r="K14" s="122" t="n">
        <v>2.72</v>
      </c>
      <c r="L14" s="122" t="n">
        <v>2.84</v>
      </c>
      <c r="M14" s="122" t="n">
        <v>2.75</v>
      </c>
      <c r="N14" s="122" t="n">
        <v>2.646</v>
      </c>
      <c r="O14" s="122" t="n">
        <v>2.43</v>
      </c>
      <c r="P14" s="122" t="n">
        <v>3</v>
      </c>
      <c r="Q14" s="122" t="n">
        <v>2.95</v>
      </c>
      <c r="R14" s="122" t="n">
        <v>2.83</v>
      </c>
      <c r="S14" s="122"/>
      <c r="T14" s="122"/>
      <c r="U14" s="122"/>
      <c r="V14" s="122"/>
      <c r="W14" s="122"/>
      <c r="X14" s="122"/>
      <c r="Y14" s="122"/>
      <c r="Z14" s="122"/>
      <c r="AA14" s="122"/>
      <c r="AB14" s="123"/>
    </row>
    <row r="15" customFormat="false" ht="12.75" hidden="false" customHeight="false" outlineLevel="0" collapsed="false">
      <c r="D15" s="121" t="n">
        <v>37203</v>
      </c>
      <c r="E15" s="122" t="n">
        <v>3.111</v>
      </c>
      <c r="F15" s="122" t="n">
        <v>2.97</v>
      </c>
      <c r="G15" s="122" t="n">
        <v>2.85</v>
      </c>
      <c r="H15" s="122" t="n">
        <v>2.97</v>
      </c>
      <c r="I15" s="122" t="n">
        <v>2.52</v>
      </c>
      <c r="J15" s="122" t="n">
        <v>2.75</v>
      </c>
      <c r="K15" s="122" t="n">
        <v>2.72</v>
      </c>
      <c r="L15" s="122" t="n">
        <v>2.84</v>
      </c>
      <c r="M15" s="122" t="n">
        <v>2.75</v>
      </c>
      <c r="N15" s="122" t="n">
        <v>2.646</v>
      </c>
      <c r="O15" s="122" t="n">
        <v>2.43</v>
      </c>
      <c r="P15" s="122" t="n">
        <v>3</v>
      </c>
      <c r="Q15" s="122" t="n">
        <v>2.95</v>
      </c>
      <c r="R15" s="122" t="n">
        <v>2.83</v>
      </c>
      <c r="S15" s="122"/>
      <c r="T15" s="122"/>
      <c r="U15" s="122"/>
      <c r="V15" s="122"/>
      <c r="W15" s="122"/>
      <c r="X15" s="122"/>
      <c r="Y15" s="122"/>
      <c r="Z15" s="122"/>
      <c r="AA15" s="122"/>
      <c r="AB15" s="123"/>
    </row>
    <row r="16" customFormat="false" ht="12.75" hidden="false" customHeight="false" outlineLevel="0" collapsed="false">
      <c r="D16" s="121" t="n">
        <v>37204</v>
      </c>
      <c r="E16" s="122" t="n">
        <v>3.1155</v>
      </c>
      <c r="F16" s="122" t="n">
        <v>2.97</v>
      </c>
      <c r="G16" s="122" t="n">
        <v>2.85</v>
      </c>
      <c r="H16" s="122" t="n">
        <v>2.97</v>
      </c>
      <c r="I16" s="122" t="n">
        <v>2.52</v>
      </c>
      <c r="J16" s="122" t="n">
        <v>2.75</v>
      </c>
      <c r="K16" s="122" t="n">
        <v>2.72</v>
      </c>
      <c r="L16" s="122" t="n">
        <v>2.84</v>
      </c>
      <c r="M16" s="122" t="n">
        <v>2.75</v>
      </c>
      <c r="N16" s="122" t="n">
        <v>2.646</v>
      </c>
      <c r="O16" s="122" t="n">
        <v>2.43</v>
      </c>
      <c r="P16" s="122" t="n">
        <v>3</v>
      </c>
      <c r="Q16" s="122" t="n">
        <v>2.95</v>
      </c>
      <c r="R16" s="122" t="n">
        <v>2.83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3"/>
    </row>
    <row r="17" customFormat="false" ht="12.75" hidden="false" customHeight="false" outlineLevel="0" collapsed="false">
      <c r="D17" s="121" t="n">
        <v>37205</v>
      </c>
      <c r="E17" s="122" t="n">
        <v>3.12</v>
      </c>
      <c r="F17" s="122" t="n">
        <v>2.97</v>
      </c>
      <c r="G17" s="122" t="n">
        <v>2.85</v>
      </c>
      <c r="H17" s="122" t="n">
        <v>2.97</v>
      </c>
      <c r="I17" s="122" t="n">
        <v>2.52</v>
      </c>
      <c r="J17" s="122" t="n">
        <v>2.75</v>
      </c>
      <c r="K17" s="122" t="n">
        <v>2.72</v>
      </c>
      <c r="L17" s="122" t="n">
        <v>2.84</v>
      </c>
      <c r="M17" s="122" t="n">
        <v>2.75</v>
      </c>
      <c r="N17" s="122" t="n">
        <v>2.646</v>
      </c>
      <c r="O17" s="122" t="n">
        <v>2.43</v>
      </c>
      <c r="P17" s="122" t="n">
        <v>3</v>
      </c>
      <c r="Q17" s="122" t="n">
        <v>2.95</v>
      </c>
      <c r="R17" s="122" t="n">
        <v>2.83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123"/>
    </row>
    <row r="18" customFormat="false" ht="12.75" hidden="false" customHeight="false" outlineLevel="0" collapsed="false">
      <c r="D18" s="121" t="n">
        <v>37206</v>
      </c>
      <c r="E18" s="122" t="n">
        <v>3.1245</v>
      </c>
      <c r="F18" s="122" t="n">
        <v>2.97</v>
      </c>
      <c r="G18" s="122" t="n">
        <v>2.85</v>
      </c>
      <c r="H18" s="122" t="n">
        <v>2.97</v>
      </c>
      <c r="I18" s="122" t="n">
        <v>2.52</v>
      </c>
      <c r="J18" s="122" t="n">
        <v>2.75</v>
      </c>
      <c r="K18" s="122" t="n">
        <v>2.72</v>
      </c>
      <c r="L18" s="122" t="n">
        <v>2.84</v>
      </c>
      <c r="M18" s="122" t="n">
        <v>2.75</v>
      </c>
      <c r="N18" s="122" t="n">
        <v>2.646</v>
      </c>
      <c r="O18" s="122" t="n">
        <v>2.43</v>
      </c>
      <c r="P18" s="122" t="n">
        <v>3</v>
      </c>
      <c r="Q18" s="122" t="n">
        <v>2.95</v>
      </c>
      <c r="R18" s="122" t="n">
        <v>2.83</v>
      </c>
      <c r="S18" s="122"/>
      <c r="T18" s="122"/>
      <c r="U18" s="122"/>
      <c r="V18" s="122"/>
      <c r="W18" s="122"/>
      <c r="X18" s="122"/>
      <c r="Y18" s="122"/>
      <c r="Z18" s="122"/>
      <c r="AA18" s="122"/>
      <c r="AB18" s="123"/>
    </row>
    <row r="19" customFormat="false" ht="12.75" hidden="false" customHeight="false" outlineLevel="0" collapsed="false">
      <c r="D19" s="121" t="n">
        <v>37207</v>
      </c>
      <c r="E19" s="122" t="n">
        <v>3.129</v>
      </c>
      <c r="F19" s="122" t="n">
        <v>2.97</v>
      </c>
      <c r="G19" s="122" t="n">
        <v>2.85</v>
      </c>
      <c r="H19" s="122" t="n">
        <v>2.97</v>
      </c>
      <c r="I19" s="122" t="n">
        <v>2.52</v>
      </c>
      <c r="J19" s="122" t="n">
        <v>2.75</v>
      </c>
      <c r="K19" s="122" t="n">
        <v>2.72</v>
      </c>
      <c r="L19" s="122" t="n">
        <v>2.84</v>
      </c>
      <c r="M19" s="122" t="n">
        <v>2.75</v>
      </c>
      <c r="N19" s="122" t="n">
        <v>2.646</v>
      </c>
      <c r="O19" s="122" t="n">
        <v>2.43</v>
      </c>
      <c r="P19" s="122" t="n">
        <v>3</v>
      </c>
      <c r="Q19" s="122" t="n">
        <v>2.95</v>
      </c>
      <c r="R19" s="122" t="n">
        <v>2.83</v>
      </c>
      <c r="S19" s="122"/>
      <c r="T19" s="122"/>
      <c r="U19" s="122"/>
      <c r="V19" s="122"/>
      <c r="W19" s="122"/>
      <c r="X19" s="122"/>
      <c r="Y19" s="122"/>
      <c r="Z19" s="122"/>
      <c r="AA19" s="122"/>
      <c r="AB19" s="123"/>
    </row>
    <row r="20" customFormat="false" ht="12.75" hidden="false" customHeight="false" outlineLevel="0" collapsed="false">
      <c r="D20" s="121" t="n">
        <v>37208</v>
      </c>
      <c r="E20" s="122" t="n">
        <v>3.1335</v>
      </c>
      <c r="F20" s="122" t="n">
        <v>2.97</v>
      </c>
      <c r="G20" s="122" t="n">
        <v>2.85</v>
      </c>
      <c r="H20" s="122" t="n">
        <v>2.97</v>
      </c>
      <c r="I20" s="122" t="n">
        <v>2.52</v>
      </c>
      <c r="J20" s="122" t="n">
        <v>2.75</v>
      </c>
      <c r="K20" s="122" t="n">
        <v>2.72</v>
      </c>
      <c r="L20" s="122" t="n">
        <v>2.84</v>
      </c>
      <c r="M20" s="122" t="n">
        <v>2.75</v>
      </c>
      <c r="N20" s="122" t="n">
        <v>2.646</v>
      </c>
      <c r="O20" s="122" t="n">
        <v>2.43</v>
      </c>
      <c r="P20" s="122" t="n">
        <v>3</v>
      </c>
      <c r="Q20" s="122" t="n">
        <v>2.95</v>
      </c>
      <c r="R20" s="122" t="n">
        <v>2.83</v>
      </c>
      <c r="S20" s="122"/>
      <c r="T20" s="122"/>
      <c r="U20" s="122"/>
      <c r="V20" s="122"/>
      <c r="W20" s="122"/>
      <c r="X20" s="122"/>
      <c r="Y20" s="122"/>
      <c r="Z20" s="122"/>
      <c r="AA20" s="122"/>
      <c r="AB20" s="123"/>
    </row>
    <row r="21" customFormat="false" ht="12.75" hidden="false" customHeight="false" outlineLevel="0" collapsed="false">
      <c r="D21" s="121" t="n">
        <v>37209</v>
      </c>
      <c r="E21" s="122" t="n">
        <v>3.138</v>
      </c>
      <c r="F21" s="122" t="n">
        <v>2.97</v>
      </c>
      <c r="G21" s="122" t="n">
        <v>2.85</v>
      </c>
      <c r="H21" s="122" t="n">
        <v>2.97</v>
      </c>
      <c r="I21" s="122" t="n">
        <v>2.52</v>
      </c>
      <c r="J21" s="122" t="n">
        <v>2.75</v>
      </c>
      <c r="K21" s="122" t="n">
        <v>2.72</v>
      </c>
      <c r="L21" s="122" t="n">
        <v>2.84</v>
      </c>
      <c r="M21" s="122" t="n">
        <v>2.75</v>
      </c>
      <c r="N21" s="122" t="n">
        <v>2.646</v>
      </c>
      <c r="O21" s="122" t="n">
        <v>2.43</v>
      </c>
      <c r="P21" s="122" t="n">
        <v>3</v>
      </c>
      <c r="Q21" s="122" t="n">
        <v>2.95</v>
      </c>
      <c r="R21" s="122" t="n">
        <v>2.83</v>
      </c>
      <c r="S21" s="122"/>
      <c r="T21" s="122"/>
      <c r="U21" s="122"/>
      <c r="V21" s="122"/>
      <c r="W21" s="122"/>
      <c r="X21" s="122"/>
      <c r="Y21" s="122"/>
      <c r="Z21" s="122"/>
      <c r="AA21" s="122"/>
      <c r="AB21" s="123"/>
    </row>
    <row r="22" customFormat="false" ht="12.75" hidden="false" customHeight="false" outlineLevel="0" collapsed="false">
      <c r="D22" s="121" t="n">
        <v>37210</v>
      </c>
      <c r="E22" s="122" t="n">
        <v>3.1425</v>
      </c>
      <c r="F22" s="122" t="n">
        <v>2.97</v>
      </c>
      <c r="G22" s="122" t="n">
        <v>2.85</v>
      </c>
      <c r="H22" s="122" t="n">
        <v>2.97</v>
      </c>
      <c r="I22" s="122" t="n">
        <v>2.52</v>
      </c>
      <c r="J22" s="122" t="n">
        <v>2.75</v>
      </c>
      <c r="K22" s="122" t="n">
        <v>2.72</v>
      </c>
      <c r="L22" s="122" t="n">
        <v>2.84</v>
      </c>
      <c r="M22" s="122" t="n">
        <v>2.75</v>
      </c>
      <c r="N22" s="122" t="n">
        <v>2.646</v>
      </c>
      <c r="O22" s="122" t="n">
        <v>2.43</v>
      </c>
      <c r="P22" s="122" t="n">
        <v>3</v>
      </c>
      <c r="Q22" s="122" t="n">
        <v>2.95</v>
      </c>
      <c r="R22" s="122" t="n">
        <v>2.83</v>
      </c>
      <c r="S22" s="122"/>
      <c r="T22" s="122"/>
      <c r="U22" s="122"/>
      <c r="V22" s="122"/>
      <c r="W22" s="122"/>
      <c r="X22" s="122"/>
      <c r="Y22" s="122"/>
      <c r="Z22" s="122"/>
      <c r="AA22" s="122"/>
      <c r="AB22" s="123"/>
    </row>
    <row r="23" customFormat="false" ht="12.75" hidden="false" customHeight="false" outlineLevel="0" collapsed="false">
      <c r="D23" s="121" t="n">
        <v>37211</v>
      </c>
      <c r="E23" s="122" t="n">
        <v>3.147</v>
      </c>
      <c r="F23" s="122" t="n">
        <v>2.97</v>
      </c>
      <c r="G23" s="122" t="n">
        <v>2.85</v>
      </c>
      <c r="H23" s="122" t="n">
        <v>2.97</v>
      </c>
      <c r="I23" s="122" t="n">
        <v>2.52</v>
      </c>
      <c r="J23" s="122" t="n">
        <v>2.75</v>
      </c>
      <c r="K23" s="122" t="n">
        <v>2.72</v>
      </c>
      <c r="L23" s="122" t="n">
        <v>2.84</v>
      </c>
      <c r="M23" s="122" t="n">
        <v>2.75</v>
      </c>
      <c r="N23" s="122" t="n">
        <v>2.646</v>
      </c>
      <c r="O23" s="122" t="n">
        <v>2.43</v>
      </c>
      <c r="P23" s="122" t="n">
        <v>3</v>
      </c>
      <c r="Q23" s="122" t="n">
        <v>2.95</v>
      </c>
      <c r="R23" s="122" t="n">
        <v>2.83</v>
      </c>
      <c r="S23" s="122"/>
      <c r="T23" s="122"/>
      <c r="U23" s="122"/>
      <c r="V23" s="122"/>
      <c r="W23" s="122"/>
      <c r="X23" s="122"/>
      <c r="Y23" s="122"/>
      <c r="Z23" s="122"/>
      <c r="AA23" s="122"/>
      <c r="AB23" s="123"/>
    </row>
    <row r="24" customFormat="false" ht="12.75" hidden="false" customHeight="false" outlineLevel="0" collapsed="false">
      <c r="D24" s="121" t="n">
        <v>37212</v>
      </c>
      <c r="E24" s="122" t="n">
        <v>3.1515</v>
      </c>
      <c r="F24" s="122" t="n">
        <v>2.97</v>
      </c>
      <c r="G24" s="122" t="n">
        <v>2.85</v>
      </c>
      <c r="H24" s="122" t="n">
        <v>2.97</v>
      </c>
      <c r="I24" s="122" t="n">
        <v>2.52</v>
      </c>
      <c r="J24" s="122" t="n">
        <v>2.75</v>
      </c>
      <c r="K24" s="122" t="n">
        <v>2.72</v>
      </c>
      <c r="L24" s="122" t="n">
        <v>2.84</v>
      </c>
      <c r="M24" s="122" t="n">
        <v>2.75</v>
      </c>
      <c r="N24" s="122" t="n">
        <v>2.646</v>
      </c>
      <c r="O24" s="122" t="n">
        <v>2.43</v>
      </c>
      <c r="P24" s="122" t="n">
        <v>3</v>
      </c>
      <c r="Q24" s="122" t="n">
        <v>2.95</v>
      </c>
      <c r="R24" s="122" t="n">
        <v>2.83</v>
      </c>
      <c r="S24" s="122"/>
      <c r="T24" s="122"/>
      <c r="U24" s="122"/>
      <c r="V24" s="122"/>
      <c r="W24" s="122"/>
      <c r="X24" s="122"/>
      <c r="Y24" s="122"/>
      <c r="Z24" s="122"/>
      <c r="AA24" s="122"/>
      <c r="AB24" s="123"/>
    </row>
    <row r="25" customFormat="false" ht="12.75" hidden="false" customHeight="false" outlineLevel="0" collapsed="false">
      <c r="D25" s="121" t="n">
        <v>37213</v>
      </c>
      <c r="E25" s="122" t="n">
        <v>3.156</v>
      </c>
      <c r="F25" s="122" t="n">
        <v>2.97</v>
      </c>
      <c r="G25" s="122" t="n">
        <v>2.85</v>
      </c>
      <c r="H25" s="122" t="n">
        <v>2.97</v>
      </c>
      <c r="I25" s="122" t="n">
        <v>2.52</v>
      </c>
      <c r="J25" s="122" t="n">
        <v>2.75</v>
      </c>
      <c r="K25" s="122" t="n">
        <v>2.72</v>
      </c>
      <c r="L25" s="122" t="n">
        <v>2.84</v>
      </c>
      <c r="M25" s="122" t="n">
        <v>2.75</v>
      </c>
      <c r="N25" s="122" t="n">
        <v>2.646</v>
      </c>
      <c r="O25" s="122" t="n">
        <v>2.43</v>
      </c>
      <c r="P25" s="122" t="n">
        <v>3</v>
      </c>
      <c r="Q25" s="122" t="n">
        <v>2.95</v>
      </c>
      <c r="R25" s="122" t="n">
        <v>2.83</v>
      </c>
      <c r="S25" s="122"/>
      <c r="T25" s="122"/>
      <c r="U25" s="122"/>
      <c r="V25" s="122"/>
      <c r="W25" s="122"/>
      <c r="X25" s="122"/>
      <c r="Y25" s="122"/>
      <c r="Z25" s="122"/>
      <c r="AA25" s="122"/>
      <c r="AB25" s="123"/>
    </row>
    <row r="26" customFormat="false" ht="12.75" hidden="false" customHeight="false" outlineLevel="0" collapsed="false">
      <c r="D26" s="121" t="n">
        <v>37214</v>
      </c>
      <c r="E26" s="122" t="n">
        <v>3.1605</v>
      </c>
      <c r="F26" s="122" t="n">
        <v>2.97</v>
      </c>
      <c r="G26" s="122" t="n">
        <v>2.85</v>
      </c>
      <c r="H26" s="122" t="n">
        <v>2.97</v>
      </c>
      <c r="I26" s="122" t="n">
        <v>2.52</v>
      </c>
      <c r="J26" s="122" t="n">
        <v>2.75</v>
      </c>
      <c r="K26" s="122" t="n">
        <v>2.72</v>
      </c>
      <c r="L26" s="122" t="n">
        <v>2.84</v>
      </c>
      <c r="M26" s="122" t="n">
        <v>2.75</v>
      </c>
      <c r="N26" s="122" t="n">
        <v>2.646</v>
      </c>
      <c r="O26" s="122" t="n">
        <v>2.43</v>
      </c>
      <c r="P26" s="122" t="n">
        <v>3</v>
      </c>
      <c r="Q26" s="122" t="n">
        <v>2.95</v>
      </c>
      <c r="R26" s="122" t="n">
        <v>2.83</v>
      </c>
      <c r="S26" s="122"/>
      <c r="T26" s="122"/>
      <c r="U26" s="122"/>
      <c r="V26" s="122"/>
      <c r="W26" s="122"/>
      <c r="X26" s="122"/>
      <c r="Y26" s="122"/>
      <c r="Z26" s="122"/>
      <c r="AA26" s="122"/>
      <c r="AB26" s="123"/>
    </row>
    <row r="27" customFormat="false" ht="12.75" hidden="false" customHeight="false" outlineLevel="0" collapsed="false">
      <c r="D27" s="121" t="n">
        <v>37215</v>
      </c>
      <c r="E27" s="122" t="n">
        <v>3.165</v>
      </c>
      <c r="F27" s="122" t="n">
        <v>2.97</v>
      </c>
      <c r="G27" s="122" t="n">
        <v>2.85</v>
      </c>
      <c r="H27" s="122" t="n">
        <v>2.97</v>
      </c>
      <c r="I27" s="122" t="n">
        <v>2.52</v>
      </c>
      <c r="J27" s="122" t="n">
        <v>2.75</v>
      </c>
      <c r="K27" s="122" t="n">
        <v>2.72</v>
      </c>
      <c r="L27" s="122" t="n">
        <v>2.84</v>
      </c>
      <c r="M27" s="122" t="n">
        <v>2.75</v>
      </c>
      <c r="N27" s="122" t="n">
        <v>2.646</v>
      </c>
      <c r="O27" s="122" t="n">
        <v>2.43</v>
      </c>
      <c r="P27" s="122" t="n">
        <v>3</v>
      </c>
      <c r="Q27" s="122" t="n">
        <v>2.95</v>
      </c>
      <c r="R27" s="122" t="n">
        <v>2.83</v>
      </c>
      <c r="S27" s="122"/>
      <c r="T27" s="122"/>
      <c r="U27" s="122"/>
      <c r="V27" s="122"/>
      <c r="W27" s="122"/>
      <c r="X27" s="122"/>
      <c r="Y27" s="122"/>
      <c r="Z27" s="122"/>
      <c r="AA27" s="122"/>
      <c r="AB27" s="123"/>
    </row>
    <row r="28" customFormat="false" ht="12.75" hidden="false" customHeight="false" outlineLevel="0" collapsed="false">
      <c r="D28" s="121" t="n">
        <v>37216</v>
      </c>
      <c r="E28" s="122" t="n">
        <v>3.1695</v>
      </c>
      <c r="F28" s="122" t="n">
        <v>2.97</v>
      </c>
      <c r="G28" s="122" t="n">
        <v>2.85</v>
      </c>
      <c r="H28" s="122" t="n">
        <v>2.97</v>
      </c>
      <c r="I28" s="122" t="n">
        <v>2.52</v>
      </c>
      <c r="J28" s="122" t="n">
        <v>2.75</v>
      </c>
      <c r="K28" s="122" t="n">
        <v>2.72</v>
      </c>
      <c r="L28" s="122" t="n">
        <v>2.84</v>
      </c>
      <c r="M28" s="122" t="n">
        <v>2.75</v>
      </c>
      <c r="N28" s="122" t="n">
        <v>2.646</v>
      </c>
      <c r="O28" s="122" t="n">
        <v>2.43</v>
      </c>
      <c r="P28" s="122" t="n">
        <v>3</v>
      </c>
      <c r="Q28" s="122" t="n">
        <v>2.95</v>
      </c>
      <c r="R28" s="122" t="n">
        <v>2.83</v>
      </c>
      <c r="S28" s="122"/>
      <c r="T28" s="122"/>
      <c r="U28" s="122"/>
      <c r="V28" s="122"/>
      <c r="W28" s="122"/>
      <c r="X28" s="122"/>
      <c r="Y28" s="122"/>
      <c r="Z28" s="122"/>
      <c r="AA28" s="122"/>
      <c r="AB28" s="123"/>
    </row>
    <row r="29" customFormat="false" ht="12.75" hidden="false" customHeight="false" outlineLevel="0" collapsed="false">
      <c r="D29" s="121" t="n">
        <v>37217</v>
      </c>
      <c r="E29" s="122" t="n">
        <v>3.174</v>
      </c>
      <c r="F29" s="122" t="n">
        <v>2.97</v>
      </c>
      <c r="G29" s="122" t="n">
        <v>2.85</v>
      </c>
      <c r="H29" s="122" t="n">
        <v>2.97</v>
      </c>
      <c r="I29" s="122" t="n">
        <v>2.52</v>
      </c>
      <c r="J29" s="122" t="n">
        <v>2.75</v>
      </c>
      <c r="K29" s="122" t="n">
        <v>2.72</v>
      </c>
      <c r="L29" s="122" t="n">
        <v>2.84</v>
      </c>
      <c r="M29" s="122" t="n">
        <v>2.75</v>
      </c>
      <c r="N29" s="122" t="n">
        <v>2.646</v>
      </c>
      <c r="O29" s="122" t="n">
        <v>2.43</v>
      </c>
      <c r="P29" s="122" t="n">
        <v>3</v>
      </c>
      <c r="Q29" s="122" t="n">
        <v>2.95</v>
      </c>
      <c r="R29" s="122" t="n">
        <v>2.83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3"/>
    </row>
    <row r="30" customFormat="false" ht="12.75" hidden="false" customHeight="false" outlineLevel="0" collapsed="false">
      <c r="D30" s="121" t="n">
        <v>37218</v>
      </c>
      <c r="E30" s="122" t="n">
        <v>3.1785</v>
      </c>
      <c r="F30" s="122" t="n">
        <v>2.97</v>
      </c>
      <c r="G30" s="122" t="n">
        <v>2.85</v>
      </c>
      <c r="H30" s="122" t="n">
        <v>2.97</v>
      </c>
      <c r="I30" s="122" t="n">
        <v>2.52</v>
      </c>
      <c r="J30" s="122" t="n">
        <v>2.75</v>
      </c>
      <c r="K30" s="122" t="n">
        <v>2.72</v>
      </c>
      <c r="L30" s="122" t="n">
        <v>2.84</v>
      </c>
      <c r="M30" s="122" t="n">
        <v>2.75</v>
      </c>
      <c r="N30" s="122" t="n">
        <v>2.646</v>
      </c>
      <c r="O30" s="122" t="n">
        <v>2.43</v>
      </c>
      <c r="P30" s="122" t="n">
        <v>3</v>
      </c>
      <c r="Q30" s="122" t="n">
        <v>2.95</v>
      </c>
      <c r="R30" s="122" t="n">
        <v>2.83</v>
      </c>
      <c r="S30" s="122"/>
      <c r="T30" s="122"/>
      <c r="U30" s="122"/>
      <c r="V30" s="122"/>
      <c r="W30" s="122"/>
      <c r="X30" s="122"/>
      <c r="Y30" s="122"/>
      <c r="Z30" s="122"/>
      <c r="AA30" s="122"/>
      <c r="AB30" s="123"/>
    </row>
    <row r="31" customFormat="false" ht="12.75" hidden="false" customHeight="false" outlineLevel="0" collapsed="false">
      <c r="D31" s="121" t="n">
        <v>37219</v>
      </c>
      <c r="E31" s="122" t="n">
        <v>3.183</v>
      </c>
      <c r="F31" s="122" t="n">
        <v>2.97</v>
      </c>
      <c r="G31" s="122" t="n">
        <v>2.85</v>
      </c>
      <c r="H31" s="122" t="n">
        <v>2.97</v>
      </c>
      <c r="I31" s="122" t="n">
        <v>2.52</v>
      </c>
      <c r="J31" s="122" t="n">
        <v>2.75</v>
      </c>
      <c r="K31" s="122" t="n">
        <v>2.72</v>
      </c>
      <c r="L31" s="122" t="n">
        <v>2.84</v>
      </c>
      <c r="M31" s="122" t="n">
        <v>2.75</v>
      </c>
      <c r="N31" s="122" t="n">
        <v>2.646</v>
      </c>
      <c r="O31" s="122" t="n">
        <v>2.43</v>
      </c>
      <c r="P31" s="122" t="n">
        <v>3</v>
      </c>
      <c r="Q31" s="122" t="n">
        <v>2.95</v>
      </c>
      <c r="R31" s="122" t="n">
        <v>2.83</v>
      </c>
      <c r="S31" s="122"/>
      <c r="T31" s="122"/>
      <c r="U31" s="122"/>
      <c r="V31" s="122"/>
      <c r="W31" s="122"/>
      <c r="X31" s="122"/>
      <c r="Y31" s="122"/>
      <c r="Z31" s="122"/>
      <c r="AA31" s="122"/>
      <c r="AB31" s="123"/>
    </row>
    <row r="32" customFormat="false" ht="12.75" hidden="false" customHeight="false" outlineLevel="0" collapsed="false">
      <c r="D32" s="121" t="n">
        <v>37220</v>
      </c>
      <c r="E32" s="122" t="n">
        <v>3.1875</v>
      </c>
      <c r="F32" s="122" t="n">
        <v>2.97</v>
      </c>
      <c r="G32" s="122" t="n">
        <v>2.85</v>
      </c>
      <c r="H32" s="122" t="n">
        <v>2.97</v>
      </c>
      <c r="I32" s="122" t="n">
        <v>2.52</v>
      </c>
      <c r="J32" s="122" t="n">
        <v>2.75</v>
      </c>
      <c r="K32" s="122" t="n">
        <v>2.72</v>
      </c>
      <c r="L32" s="122" t="n">
        <v>2.84</v>
      </c>
      <c r="M32" s="122" t="n">
        <v>2.75</v>
      </c>
      <c r="N32" s="122" t="n">
        <v>2.646</v>
      </c>
      <c r="O32" s="122" t="n">
        <v>2.43</v>
      </c>
      <c r="P32" s="122" t="n">
        <v>3</v>
      </c>
      <c r="Q32" s="122" t="n">
        <v>2.95</v>
      </c>
      <c r="R32" s="122" t="n">
        <v>2.83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3"/>
    </row>
    <row r="33" customFormat="false" ht="12.75" hidden="false" customHeight="false" outlineLevel="0" collapsed="false">
      <c r="D33" s="121" t="n">
        <v>37221</v>
      </c>
      <c r="E33" s="122" t="n">
        <v>3.192</v>
      </c>
      <c r="F33" s="122" t="n">
        <v>2.97</v>
      </c>
      <c r="G33" s="122" t="n">
        <v>2.85</v>
      </c>
      <c r="H33" s="122" t="n">
        <v>2.97</v>
      </c>
      <c r="I33" s="122" t="n">
        <v>2.52</v>
      </c>
      <c r="J33" s="122" t="n">
        <v>2.75</v>
      </c>
      <c r="K33" s="122" t="n">
        <v>2.72</v>
      </c>
      <c r="L33" s="122" t="n">
        <v>2.84</v>
      </c>
      <c r="M33" s="122" t="n">
        <v>2.75</v>
      </c>
      <c r="N33" s="122" t="n">
        <v>2.646</v>
      </c>
      <c r="O33" s="122" t="n">
        <v>2.43</v>
      </c>
      <c r="P33" s="122" t="n">
        <v>3</v>
      </c>
      <c r="Q33" s="122" t="n">
        <v>2.95</v>
      </c>
      <c r="R33" s="122" t="n">
        <v>2.83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3"/>
    </row>
    <row r="34" customFormat="false" ht="12.75" hidden="false" customHeight="false" outlineLevel="0" collapsed="false">
      <c r="D34" s="121" t="n">
        <v>37222</v>
      </c>
      <c r="E34" s="122" t="n">
        <v>3.1965</v>
      </c>
      <c r="F34" s="122" t="n">
        <v>2.97</v>
      </c>
      <c r="G34" s="122" t="n">
        <v>2.85</v>
      </c>
      <c r="H34" s="122" t="n">
        <v>2.97</v>
      </c>
      <c r="I34" s="122" t="n">
        <v>2.52</v>
      </c>
      <c r="J34" s="122" t="n">
        <v>2.75</v>
      </c>
      <c r="K34" s="122" t="n">
        <v>2.72</v>
      </c>
      <c r="L34" s="122" t="n">
        <v>2.84</v>
      </c>
      <c r="M34" s="122" t="n">
        <v>2.75</v>
      </c>
      <c r="N34" s="122" t="n">
        <v>2.646</v>
      </c>
      <c r="O34" s="122" t="n">
        <v>2.43</v>
      </c>
      <c r="P34" s="122" t="n">
        <v>3</v>
      </c>
      <c r="Q34" s="122" t="n">
        <v>2.95</v>
      </c>
      <c r="R34" s="122" t="n">
        <v>2.83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3"/>
    </row>
    <row r="35" customFormat="false" ht="12.75" hidden="false" customHeight="false" outlineLevel="0" collapsed="false">
      <c r="D35" s="121" t="n">
        <v>37223</v>
      </c>
      <c r="E35" s="122" t="n">
        <v>3.201</v>
      </c>
      <c r="F35" s="122" t="n">
        <v>2.97</v>
      </c>
      <c r="G35" s="122" t="n">
        <v>2.85</v>
      </c>
      <c r="H35" s="122" t="n">
        <v>2.97</v>
      </c>
      <c r="I35" s="122" t="n">
        <v>2.52</v>
      </c>
      <c r="J35" s="122" t="n">
        <v>2.75</v>
      </c>
      <c r="K35" s="122" t="n">
        <v>2.72</v>
      </c>
      <c r="L35" s="122" t="n">
        <v>2.84</v>
      </c>
      <c r="M35" s="122" t="n">
        <v>2.75</v>
      </c>
      <c r="N35" s="122" t="n">
        <v>2.646</v>
      </c>
      <c r="O35" s="122" t="n">
        <v>2.43</v>
      </c>
      <c r="P35" s="122" t="n">
        <v>3</v>
      </c>
      <c r="Q35" s="122" t="n">
        <v>2.95</v>
      </c>
      <c r="R35" s="122" t="n">
        <v>2.83</v>
      </c>
      <c r="S35" s="122"/>
      <c r="T35" s="122"/>
      <c r="U35" s="122"/>
      <c r="V35" s="122"/>
      <c r="W35" s="122"/>
      <c r="X35" s="122"/>
      <c r="Y35" s="122"/>
      <c r="Z35" s="122"/>
      <c r="AA35" s="122"/>
      <c r="AB35" s="123"/>
    </row>
    <row r="36" customFormat="false" ht="12.75" hidden="false" customHeight="false" outlineLevel="0" collapsed="false">
      <c r="D36" s="121" t="n">
        <v>37224</v>
      </c>
      <c r="E36" s="122" t="n">
        <v>3.2055</v>
      </c>
      <c r="F36" s="122" t="n">
        <v>2.97</v>
      </c>
      <c r="G36" s="122" t="n">
        <v>2.85</v>
      </c>
      <c r="H36" s="122" t="n">
        <v>2.97</v>
      </c>
      <c r="I36" s="122" t="n">
        <v>2.52</v>
      </c>
      <c r="J36" s="122" t="n">
        <v>2.75</v>
      </c>
      <c r="K36" s="122" t="n">
        <v>2.72</v>
      </c>
      <c r="L36" s="122" t="n">
        <v>2.84</v>
      </c>
      <c r="M36" s="122" t="n">
        <v>2.75</v>
      </c>
      <c r="N36" s="122" t="n">
        <v>2.646</v>
      </c>
      <c r="O36" s="122" t="n">
        <v>2.43</v>
      </c>
      <c r="P36" s="122" t="n">
        <v>3</v>
      </c>
      <c r="Q36" s="122" t="n">
        <v>2.95</v>
      </c>
      <c r="R36" s="122" t="n">
        <v>2.83</v>
      </c>
      <c r="S36" s="122"/>
      <c r="T36" s="122"/>
      <c r="U36" s="122"/>
      <c r="V36" s="122"/>
      <c r="W36" s="122"/>
      <c r="X36" s="122"/>
      <c r="Y36" s="122"/>
      <c r="Z36" s="122"/>
      <c r="AA36" s="122"/>
      <c r="AB36" s="123"/>
    </row>
    <row r="37" customFormat="false" ht="12.75" hidden="false" customHeight="false" outlineLevel="0" collapsed="false">
      <c r="D37" s="121" t="n">
        <v>37225</v>
      </c>
      <c r="E37" s="122" t="n">
        <v>3.21</v>
      </c>
      <c r="F37" s="122" t="n">
        <v>2.97</v>
      </c>
      <c r="G37" s="122" t="n">
        <v>2.85</v>
      </c>
      <c r="H37" s="122" t="n">
        <v>2.97</v>
      </c>
      <c r="I37" s="122" t="n">
        <v>2.52</v>
      </c>
      <c r="J37" s="122" t="n">
        <v>2.75</v>
      </c>
      <c r="K37" s="122" t="n">
        <v>2.72</v>
      </c>
      <c r="L37" s="122" t="n">
        <v>2.84</v>
      </c>
      <c r="M37" s="122" t="n">
        <v>2.75</v>
      </c>
      <c r="N37" s="122" t="n">
        <v>2.646</v>
      </c>
      <c r="O37" s="122" t="n">
        <v>2.43</v>
      </c>
      <c r="P37" s="122" t="n">
        <v>3</v>
      </c>
      <c r="Q37" s="122" t="n">
        <v>2.95</v>
      </c>
      <c r="R37" s="122" t="n">
        <v>2.83</v>
      </c>
      <c r="S37" s="122"/>
      <c r="T37" s="122"/>
      <c r="U37" s="122"/>
      <c r="V37" s="122"/>
      <c r="W37" s="122"/>
      <c r="X37" s="122"/>
      <c r="Y37" s="122"/>
      <c r="Z37" s="122"/>
      <c r="AA37" s="122"/>
      <c r="AB37" s="123"/>
    </row>
    <row r="38" customFormat="false" ht="12.75" hidden="false" customHeight="false" outlineLevel="0" collapsed="false">
      <c r="D38" s="121"/>
      <c r="E38" s="122"/>
      <c r="F38" s="122" t="n">
        <v>3.072</v>
      </c>
      <c r="G38" s="122" t="n">
        <v>2.917</v>
      </c>
      <c r="H38" s="122" t="n">
        <v>2.95</v>
      </c>
      <c r="I38" s="122" t="n">
        <v>2.59</v>
      </c>
      <c r="J38" s="122" t="n">
        <v>2.852</v>
      </c>
      <c r="K38" s="122" t="n">
        <v>2.69</v>
      </c>
      <c r="L38" s="122"/>
      <c r="M38" s="122" t="n">
        <v>2.802</v>
      </c>
      <c r="N38" s="122" t="n">
        <v>2.646</v>
      </c>
      <c r="O38" s="122" t="n">
        <v>2.53</v>
      </c>
      <c r="P38" s="122" t="n">
        <v>3</v>
      </c>
      <c r="Q38" s="122" t="n">
        <v>3.147</v>
      </c>
      <c r="R38" s="122" t="n">
        <v>2.79</v>
      </c>
      <c r="S38" s="122"/>
      <c r="T38" s="122"/>
      <c r="U38" s="122"/>
      <c r="V38" s="122"/>
      <c r="W38" s="122"/>
      <c r="X38" s="122"/>
      <c r="Y38" s="122"/>
      <c r="Z38" s="122"/>
      <c r="AA38" s="122"/>
      <c r="AB38" s="123"/>
    </row>
    <row r="39" customFormat="false" ht="12.75" hidden="false" customHeight="false" outlineLevel="0" collapsed="false">
      <c r="D39" s="121"/>
      <c r="E39" s="122"/>
      <c r="F39" s="122" t="n">
        <v>3.072</v>
      </c>
      <c r="G39" s="122" t="n">
        <v>2.917</v>
      </c>
      <c r="H39" s="122" t="n">
        <v>2.95</v>
      </c>
      <c r="I39" s="122" t="n">
        <v>2.59</v>
      </c>
      <c r="J39" s="122" t="n">
        <v>2.852</v>
      </c>
      <c r="K39" s="122" t="n">
        <v>2.69</v>
      </c>
      <c r="L39" s="122"/>
      <c r="M39" s="122" t="n">
        <v>2.802</v>
      </c>
      <c r="N39" s="122" t="n">
        <v>2.646</v>
      </c>
      <c r="O39" s="122" t="n">
        <v>2.53</v>
      </c>
      <c r="P39" s="122" t="n">
        <v>3</v>
      </c>
      <c r="Q39" s="122" t="n">
        <v>3.147</v>
      </c>
      <c r="R39" s="122" t="n">
        <v>2.79</v>
      </c>
      <c r="S39" s="122"/>
      <c r="T39" s="122"/>
      <c r="U39" s="122"/>
      <c r="V39" s="122"/>
      <c r="W39" s="122"/>
      <c r="X39" s="122"/>
      <c r="Y39" s="122"/>
      <c r="Z39" s="122"/>
      <c r="AA39" s="122"/>
      <c r="AB39" s="123"/>
    </row>
    <row r="40" customFormat="false" ht="12.75" hidden="false" customHeight="false" outlineLevel="0" collapsed="false">
      <c r="D40" s="121"/>
      <c r="E40" s="122"/>
      <c r="F40" s="122" t="n">
        <v>3.072</v>
      </c>
      <c r="G40" s="122" t="n">
        <v>2.917</v>
      </c>
      <c r="H40" s="122" t="n">
        <v>2.95</v>
      </c>
      <c r="I40" s="122" t="n">
        <v>2.59</v>
      </c>
      <c r="J40" s="122" t="n">
        <v>2.852</v>
      </c>
      <c r="K40" s="122" t="n">
        <v>2.69</v>
      </c>
      <c r="L40" s="122"/>
      <c r="M40" s="122" t="n">
        <v>2.802</v>
      </c>
      <c r="N40" s="122" t="n">
        <v>2.646</v>
      </c>
      <c r="O40" s="122" t="n">
        <v>2.53</v>
      </c>
      <c r="P40" s="122" t="n">
        <v>3</v>
      </c>
      <c r="Q40" s="122" t="n">
        <v>3.147</v>
      </c>
      <c r="R40" s="122" t="n">
        <v>2.79</v>
      </c>
      <c r="S40" s="122"/>
      <c r="T40" s="122"/>
      <c r="U40" s="122"/>
      <c r="V40" s="122"/>
      <c r="W40" s="122"/>
      <c r="X40" s="122"/>
      <c r="Y40" s="122"/>
      <c r="Z40" s="122"/>
      <c r="AA40" s="122"/>
      <c r="AB40" s="123"/>
    </row>
    <row r="41" customFormat="false" ht="12.75" hidden="false" customHeight="false" outlineLevel="0" collapsed="false">
      <c r="D41" s="121"/>
      <c r="E41" s="122"/>
      <c r="F41" s="122" t="n">
        <v>3.072</v>
      </c>
      <c r="G41" s="122" t="n">
        <v>2.917</v>
      </c>
      <c r="H41" s="122" t="n">
        <v>2.95</v>
      </c>
      <c r="I41" s="122" t="n">
        <v>2.59</v>
      </c>
      <c r="J41" s="122" t="n">
        <v>2.852</v>
      </c>
      <c r="K41" s="122" t="n">
        <v>2.69</v>
      </c>
      <c r="L41" s="122"/>
      <c r="M41" s="122" t="n">
        <v>2.802</v>
      </c>
      <c r="N41" s="122" t="n">
        <v>2.646</v>
      </c>
      <c r="O41" s="122" t="n">
        <v>2.53</v>
      </c>
      <c r="P41" s="122" t="n">
        <v>3</v>
      </c>
      <c r="Q41" s="122" t="n">
        <v>3.147</v>
      </c>
      <c r="R41" s="122" t="n">
        <v>2.79</v>
      </c>
      <c r="S41" s="122"/>
      <c r="T41" s="122"/>
      <c r="U41" s="122"/>
      <c r="V41" s="122"/>
      <c r="W41" s="122"/>
      <c r="X41" s="122"/>
      <c r="Y41" s="122"/>
      <c r="Z41" s="122"/>
      <c r="AA41" s="122"/>
      <c r="AB41" s="123"/>
    </row>
    <row r="42" customFormat="false" ht="12.75" hidden="false" customHeight="false" outlineLevel="0" collapsed="false">
      <c r="D42" s="121"/>
      <c r="E42" s="122"/>
      <c r="F42" s="122" t="n">
        <v>3.072</v>
      </c>
      <c r="G42" s="122" t="n">
        <v>2.917</v>
      </c>
      <c r="H42" s="122" t="n">
        <v>2.95</v>
      </c>
      <c r="I42" s="122" t="n">
        <v>2.59</v>
      </c>
      <c r="J42" s="122" t="n">
        <v>2.852</v>
      </c>
      <c r="K42" s="122" t="n">
        <v>2.69</v>
      </c>
      <c r="L42" s="122"/>
      <c r="M42" s="122" t="n">
        <v>2.802</v>
      </c>
      <c r="N42" s="122" t="n">
        <v>2.646</v>
      </c>
      <c r="O42" s="122" t="n">
        <v>2.53</v>
      </c>
      <c r="P42" s="122" t="n">
        <v>3</v>
      </c>
      <c r="Q42" s="122" t="n">
        <v>3.147</v>
      </c>
      <c r="R42" s="122" t="n">
        <v>2.79</v>
      </c>
      <c r="S42" s="122"/>
      <c r="T42" s="122"/>
      <c r="U42" s="122"/>
      <c r="V42" s="122"/>
      <c r="W42" s="122"/>
      <c r="X42" s="122"/>
      <c r="Y42" s="122"/>
      <c r="Z42" s="122"/>
      <c r="AA42" s="122"/>
      <c r="AB42" s="123"/>
    </row>
    <row r="43" customFormat="false" ht="12.75" hidden="false" customHeight="false" outlineLevel="0" collapsed="false">
      <c r="D43" s="121"/>
      <c r="E43" s="122"/>
      <c r="F43" s="122" t="n">
        <v>3.072</v>
      </c>
      <c r="G43" s="122" t="n">
        <v>2.917</v>
      </c>
      <c r="H43" s="122" t="n">
        <v>2.95</v>
      </c>
      <c r="I43" s="122" t="n">
        <v>2.59</v>
      </c>
      <c r="J43" s="122" t="n">
        <v>2.852</v>
      </c>
      <c r="K43" s="122" t="n">
        <v>2.69</v>
      </c>
      <c r="L43" s="122"/>
      <c r="M43" s="122" t="n">
        <v>2.802</v>
      </c>
      <c r="N43" s="122" t="n">
        <v>2.646</v>
      </c>
      <c r="O43" s="122" t="n">
        <v>2.53</v>
      </c>
      <c r="P43" s="122" t="n">
        <v>3</v>
      </c>
      <c r="Q43" s="122" t="n">
        <v>3.147</v>
      </c>
      <c r="R43" s="122" t="n">
        <v>2.79</v>
      </c>
      <c r="S43" s="122"/>
      <c r="T43" s="122"/>
      <c r="U43" s="122"/>
      <c r="V43" s="122"/>
      <c r="W43" s="122"/>
      <c r="X43" s="122"/>
      <c r="Y43" s="122"/>
      <c r="Z43" s="122"/>
      <c r="AA43" s="122"/>
      <c r="AB43" s="123"/>
    </row>
    <row r="44" customFormat="false" ht="12.75" hidden="false" customHeight="false" outlineLevel="0" collapsed="false">
      <c r="D44" s="121"/>
      <c r="E44" s="122"/>
      <c r="F44" s="122" t="n">
        <v>3.072</v>
      </c>
      <c r="G44" s="122" t="n">
        <v>2.917</v>
      </c>
      <c r="H44" s="122" t="n">
        <v>2.95</v>
      </c>
      <c r="I44" s="122" t="n">
        <v>2.59</v>
      </c>
      <c r="J44" s="122" t="n">
        <v>2.852</v>
      </c>
      <c r="K44" s="122" t="n">
        <v>2.69</v>
      </c>
      <c r="L44" s="122"/>
      <c r="M44" s="122" t="n">
        <v>2.802</v>
      </c>
      <c r="N44" s="122" t="n">
        <v>2.646</v>
      </c>
      <c r="O44" s="122" t="n">
        <v>2.53</v>
      </c>
      <c r="P44" s="122" t="n">
        <v>3</v>
      </c>
      <c r="Q44" s="122" t="n">
        <v>3.147</v>
      </c>
      <c r="R44" s="122" t="n">
        <v>2.79</v>
      </c>
      <c r="S44" s="122"/>
      <c r="T44" s="122"/>
      <c r="U44" s="122"/>
      <c r="V44" s="122"/>
      <c r="W44" s="122"/>
      <c r="X44" s="122"/>
      <c r="Y44" s="122"/>
      <c r="Z44" s="122"/>
      <c r="AA44" s="122"/>
      <c r="AB44" s="123"/>
    </row>
    <row r="45" customFormat="false" ht="12.75" hidden="false" customHeight="false" outlineLevel="0" collapsed="false">
      <c r="D45" s="121"/>
      <c r="E45" s="122"/>
      <c r="F45" s="122" t="n">
        <v>3.072</v>
      </c>
      <c r="G45" s="122" t="n">
        <v>2.917</v>
      </c>
      <c r="H45" s="122" t="n">
        <v>2.95</v>
      </c>
      <c r="I45" s="122" t="n">
        <v>2.59</v>
      </c>
      <c r="J45" s="122" t="n">
        <v>2.852</v>
      </c>
      <c r="K45" s="122" t="n">
        <v>2.69</v>
      </c>
      <c r="L45" s="122"/>
      <c r="M45" s="122" t="n">
        <v>2.802</v>
      </c>
      <c r="N45" s="122" t="n">
        <v>2.646</v>
      </c>
      <c r="O45" s="122" t="n">
        <v>2.53</v>
      </c>
      <c r="P45" s="122" t="n">
        <v>3</v>
      </c>
      <c r="Q45" s="122" t="n">
        <v>3.147</v>
      </c>
      <c r="R45" s="122" t="n">
        <v>2.79</v>
      </c>
      <c r="S45" s="122"/>
      <c r="T45" s="122"/>
      <c r="U45" s="122"/>
      <c r="V45" s="122"/>
      <c r="W45" s="122"/>
      <c r="X45" s="122"/>
      <c r="Y45" s="122"/>
      <c r="Z45" s="122"/>
      <c r="AA45" s="122"/>
      <c r="AB45" s="123"/>
    </row>
    <row r="46" customFormat="false" ht="12.75" hidden="false" customHeight="false" outlineLevel="0" collapsed="false">
      <c r="D46" s="121"/>
      <c r="E46" s="122"/>
      <c r="F46" s="122" t="n">
        <v>3.072</v>
      </c>
      <c r="G46" s="122" t="n">
        <v>2.917</v>
      </c>
      <c r="H46" s="122" t="n">
        <v>2.95</v>
      </c>
      <c r="I46" s="122" t="n">
        <v>2.59</v>
      </c>
      <c r="J46" s="122" t="n">
        <v>2.852</v>
      </c>
      <c r="K46" s="122" t="n">
        <v>2.69</v>
      </c>
      <c r="L46" s="122"/>
      <c r="M46" s="122" t="n">
        <v>2.802</v>
      </c>
      <c r="N46" s="122" t="n">
        <v>2.646</v>
      </c>
      <c r="O46" s="122" t="n">
        <v>2.53</v>
      </c>
      <c r="P46" s="122" t="n">
        <v>3</v>
      </c>
      <c r="Q46" s="122" t="n">
        <v>3.147</v>
      </c>
      <c r="R46" s="122" t="n">
        <v>2.79</v>
      </c>
      <c r="S46" s="122"/>
      <c r="T46" s="122"/>
      <c r="U46" s="122"/>
      <c r="V46" s="122"/>
      <c r="W46" s="122"/>
      <c r="X46" s="122"/>
      <c r="Y46" s="122"/>
      <c r="Z46" s="122"/>
      <c r="AA46" s="122"/>
      <c r="AB46" s="123"/>
    </row>
    <row r="47" customFormat="false" ht="12.75" hidden="false" customHeight="false" outlineLevel="0" collapsed="false">
      <c r="D47" s="121"/>
      <c r="E47" s="122"/>
      <c r="F47" s="122" t="n">
        <v>3.072</v>
      </c>
      <c r="G47" s="122" t="n">
        <v>2.917</v>
      </c>
      <c r="H47" s="122" t="n">
        <v>2.95</v>
      </c>
      <c r="I47" s="122" t="n">
        <v>2.59</v>
      </c>
      <c r="J47" s="122" t="n">
        <v>2.852</v>
      </c>
      <c r="K47" s="122" t="n">
        <v>2.69</v>
      </c>
      <c r="L47" s="122"/>
      <c r="M47" s="122" t="n">
        <v>2.802</v>
      </c>
      <c r="N47" s="122" t="n">
        <v>2.646</v>
      </c>
      <c r="O47" s="122" t="n">
        <v>2.53</v>
      </c>
      <c r="P47" s="122" t="n">
        <v>3</v>
      </c>
      <c r="Q47" s="122" t="n">
        <v>3.147</v>
      </c>
      <c r="R47" s="122" t="n">
        <v>2.79</v>
      </c>
      <c r="S47" s="122"/>
      <c r="T47" s="122"/>
      <c r="U47" s="122"/>
      <c r="V47" s="122"/>
      <c r="W47" s="122"/>
      <c r="X47" s="122"/>
      <c r="Y47" s="122"/>
      <c r="Z47" s="122"/>
      <c r="AA47" s="122"/>
      <c r="AB47" s="123"/>
    </row>
    <row r="48" customFormat="false" ht="12.75" hidden="false" customHeight="false" outlineLevel="0" collapsed="false">
      <c r="D48" s="121"/>
      <c r="E48" s="122"/>
      <c r="F48" s="122" t="n">
        <v>3.072</v>
      </c>
      <c r="G48" s="122" t="n">
        <v>2.917</v>
      </c>
      <c r="H48" s="122" t="n">
        <v>2.95</v>
      </c>
      <c r="I48" s="122" t="n">
        <v>2.59</v>
      </c>
      <c r="J48" s="122" t="n">
        <v>2.852</v>
      </c>
      <c r="K48" s="122" t="n">
        <v>2.69</v>
      </c>
      <c r="L48" s="122"/>
      <c r="M48" s="122" t="n">
        <v>2.802</v>
      </c>
      <c r="N48" s="122" t="n">
        <v>2.646</v>
      </c>
      <c r="O48" s="122" t="n">
        <v>2.53</v>
      </c>
      <c r="P48" s="122" t="n">
        <v>3</v>
      </c>
      <c r="Q48" s="122" t="n">
        <v>3.147</v>
      </c>
      <c r="R48" s="122" t="n">
        <v>2.79</v>
      </c>
      <c r="S48" s="122"/>
      <c r="T48" s="122"/>
      <c r="U48" s="122"/>
      <c r="V48" s="122"/>
      <c r="W48" s="122"/>
      <c r="X48" s="122"/>
      <c r="Y48" s="122"/>
      <c r="Z48" s="122"/>
      <c r="AA48" s="122"/>
      <c r="AB48" s="123"/>
    </row>
    <row r="49" customFormat="false" ht="12.75" hidden="false" customHeight="false" outlineLevel="0" collapsed="false">
      <c r="D49" s="121"/>
      <c r="E49" s="122"/>
      <c r="F49" s="122" t="n">
        <v>3.072</v>
      </c>
      <c r="G49" s="122" t="n">
        <v>2.917</v>
      </c>
      <c r="H49" s="122" t="n">
        <v>2.95</v>
      </c>
      <c r="I49" s="122" t="n">
        <v>2.59</v>
      </c>
      <c r="J49" s="122" t="n">
        <v>2.852</v>
      </c>
      <c r="K49" s="122" t="n">
        <v>2.69</v>
      </c>
      <c r="L49" s="122"/>
      <c r="M49" s="122" t="n">
        <v>2.802</v>
      </c>
      <c r="N49" s="122" t="n">
        <v>2.646</v>
      </c>
      <c r="O49" s="122" t="n">
        <v>2.53</v>
      </c>
      <c r="P49" s="122" t="n">
        <v>3</v>
      </c>
      <c r="Q49" s="122" t="n">
        <v>3.147</v>
      </c>
      <c r="R49" s="122" t="n">
        <v>2.79</v>
      </c>
      <c r="S49" s="122"/>
      <c r="T49" s="122"/>
      <c r="U49" s="122"/>
      <c r="V49" s="122"/>
      <c r="W49" s="122"/>
      <c r="X49" s="122"/>
      <c r="Y49" s="122"/>
      <c r="Z49" s="122"/>
      <c r="AA49" s="122"/>
      <c r="AB49" s="123"/>
    </row>
    <row r="50" customFormat="false" ht="12.75" hidden="false" customHeight="false" outlineLevel="0" collapsed="false">
      <c r="D50" s="121"/>
      <c r="E50" s="122"/>
      <c r="F50" s="122" t="n">
        <v>3.072</v>
      </c>
      <c r="G50" s="122" t="n">
        <v>2.917</v>
      </c>
      <c r="H50" s="122" t="n">
        <v>2.95</v>
      </c>
      <c r="I50" s="122" t="n">
        <v>2.59</v>
      </c>
      <c r="J50" s="122" t="n">
        <v>2.852</v>
      </c>
      <c r="K50" s="122" t="n">
        <v>2.69</v>
      </c>
      <c r="L50" s="122"/>
      <c r="M50" s="122" t="n">
        <v>2.802</v>
      </c>
      <c r="N50" s="122" t="n">
        <v>2.646</v>
      </c>
      <c r="O50" s="122" t="n">
        <v>2.53</v>
      </c>
      <c r="P50" s="122" t="n">
        <v>3</v>
      </c>
      <c r="Q50" s="122" t="n">
        <v>3.147</v>
      </c>
      <c r="R50" s="122" t="n">
        <v>2.79</v>
      </c>
      <c r="S50" s="122"/>
      <c r="T50" s="122"/>
      <c r="U50" s="122"/>
      <c r="V50" s="122"/>
      <c r="W50" s="122"/>
      <c r="X50" s="122"/>
      <c r="Y50" s="122"/>
      <c r="Z50" s="122"/>
      <c r="AA50" s="122"/>
      <c r="AB50" s="123"/>
    </row>
    <row r="51" customFormat="false" ht="12.75" hidden="false" customHeight="false" outlineLevel="0" collapsed="false">
      <c r="D51" s="121"/>
      <c r="E51" s="122"/>
      <c r="F51" s="122" t="n">
        <v>3.072</v>
      </c>
      <c r="G51" s="122" t="n">
        <v>2.917</v>
      </c>
      <c r="H51" s="122" t="n">
        <v>2.95</v>
      </c>
      <c r="I51" s="122" t="n">
        <v>2.59</v>
      </c>
      <c r="J51" s="122" t="n">
        <v>2.852</v>
      </c>
      <c r="K51" s="122" t="n">
        <v>2.69</v>
      </c>
      <c r="L51" s="122"/>
      <c r="M51" s="122" t="n">
        <v>2.802</v>
      </c>
      <c r="N51" s="122" t="n">
        <v>2.646</v>
      </c>
      <c r="O51" s="122" t="n">
        <v>2.53</v>
      </c>
      <c r="P51" s="122" t="n">
        <v>3</v>
      </c>
      <c r="Q51" s="122" t="n">
        <v>3.147</v>
      </c>
      <c r="R51" s="122" t="n">
        <v>2.79</v>
      </c>
      <c r="S51" s="122"/>
      <c r="T51" s="122"/>
      <c r="U51" s="122"/>
      <c r="V51" s="122"/>
      <c r="W51" s="122"/>
      <c r="X51" s="122"/>
      <c r="Y51" s="122"/>
      <c r="Z51" s="122"/>
      <c r="AA51" s="122"/>
      <c r="AB51" s="123"/>
    </row>
    <row r="52" customFormat="false" ht="12.75" hidden="false" customHeight="false" outlineLevel="0" collapsed="false">
      <c r="D52" s="121"/>
      <c r="E52" s="122"/>
      <c r="F52" s="122" t="n">
        <v>3.072</v>
      </c>
      <c r="G52" s="122" t="n">
        <v>2.917</v>
      </c>
      <c r="H52" s="122" t="n">
        <v>2.95</v>
      </c>
      <c r="I52" s="122" t="n">
        <v>2.59</v>
      </c>
      <c r="J52" s="122" t="n">
        <v>2.852</v>
      </c>
      <c r="K52" s="122" t="n">
        <v>2.69</v>
      </c>
      <c r="L52" s="122"/>
      <c r="M52" s="122" t="n">
        <v>2.802</v>
      </c>
      <c r="N52" s="122" t="n">
        <v>2.646</v>
      </c>
      <c r="O52" s="122" t="n">
        <v>2.53</v>
      </c>
      <c r="P52" s="122" t="n">
        <v>3</v>
      </c>
      <c r="Q52" s="122" t="n">
        <v>3.147</v>
      </c>
      <c r="R52" s="122" t="n">
        <v>2.79</v>
      </c>
      <c r="S52" s="122"/>
      <c r="T52" s="122"/>
      <c r="U52" s="122"/>
      <c r="V52" s="122"/>
      <c r="W52" s="122"/>
      <c r="X52" s="122"/>
      <c r="Y52" s="122"/>
      <c r="Z52" s="122"/>
      <c r="AA52" s="122"/>
      <c r="AB52" s="123"/>
    </row>
    <row r="53" customFormat="false" ht="12.75" hidden="false" customHeight="false" outlineLevel="0" collapsed="false">
      <c r="D53" s="121"/>
      <c r="E53" s="122"/>
      <c r="F53" s="122" t="n">
        <v>3.072</v>
      </c>
      <c r="G53" s="122" t="n">
        <v>2.917</v>
      </c>
      <c r="H53" s="122" t="n">
        <v>2.95</v>
      </c>
      <c r="I53" s="122" t="n">
        <v>2.59</v>
      </c>
      <c r="J53" s="122" t="n">
        <v>2.852</v>
      </c>
      <c r="K53" s="122" t="n">
        <v>2.69</v>
      </c>
      <c r="L53" s="122"/>
      <c r="M53" s="122" t="n">
        <v>2.802</v>
      </c>
      <c r="N53" s="122" t="n">
        <v>2.646</v>
      </c>
      <c r="O53" s="122" t="n">
        <v>2.53</v>
      </c>
      <c r="P53" s="122" t="n">
        <v>3</v>
      </c>
      <c r="Q53" s="122" t="n">
        <v>3.147</v>
      </c>
      <c r="R53" s="122" t="n">
        <v>2.79</v>
      </c>
      <c r="S53" s="122"/>
      <c r="T53" s="122"/>
      <c r="U53" s="122"/>
      <c r="V53" s="122"/>
      <c r="W53" s="122"/>
      <c r="X53" s="122"/>
      <c r="Y53" s="122"/>
      <c r="Z53" s="122"/>
      <c r="AA53" s="122"/>
      <c r="AB53" s="123"/>
    </row>
    <row r="54" customFormat="false" ht="12.75" hidden="false" customHeight="false" outlineLevel="0" collapsed="false">
      <c r="D54" s="121"/>
      <c r="E54" s="122"/>
      <c r="F54" s="122" t="n">
        <v>3.072</v>
      </c>
      <c r="G54" s="122" t="n">
        <v>2.917</v>
      </c>
      <c r="H54" s="122" t="n">
        <v>2.95</v>
      </c>
      <c r="I54" s="122" t="n">
        <v>2.59</v>
      </c>
      <c r="J54" s="122" t="n">
        <v>2.852</v>
      </c>
      <c r="K54" s="122" t="n">
        <v>2.69</v>
      </c>
      <c r="L54" s="122"/>
      <c r="M54" s="122" t="n">
        <v>2.802</v>
      </c>
      <c r="N54" s="122" t="n">
        <v>2.646</v>
      </c>
      <c r="O54" s="122" t="n">
        <v>2.53</v>
      </c>
      <c r="P54" s="122" t="n">
        <v>3</v>
      </c>
      <c r="Q54" s="122" t="n">
        <v>3.147</v>
      </c>
      <c r="R54" s="122" t="n">
        <v>2.79</v>
      </c>
      <c r="S54" s="122"/>
      <c r="T54" s="122"/>
      <c r="U54" s="122"/>
      <c r="V54" s="122"/>
      <c r="W54" s="122"/>
      <c r="X54" s="122"/>
      <c r="Y54" s="122"/>
      <c r="Z54" s="122"/>
      <c r="AA54" s="122"/>
      <c r="AB54" s="123"/>
    </row>
    <row r="55" customFormat="false" ht="12.75" hidden="false" customHeight="false" outlineLevel="0" collapsed="false">
      <c r="D55" s="121"/>
      <c r="E55" s="122"/>
      <c r="F55" s="122" t="n">
        <v>3.072</v>
      </c>
      <c r="G55" s="122" t="n">
        <v>2.917</v>
      </c>
      <c r="H55" s="122" t="n">
        <v>2.95</v>
      </c>
      <c r="I55" s="122" t="n">
        <v>2.59</v>
      </c>
      <c r="J55" s="122" t="n">
        <v>2.852</v>
      </c>
      <c r="K55" s="122" t="n">
        <v>2.69</v>
      </c>
      <c r="L55" s="122"/>
      <c r="M55" s="122" t="n">
        <v>2.802</v>
      </c>
      <c r="N55" s="122" t="n">
        <v>2.646</v>
      </c>
      <c r="O55" s="122" t="n">
        <v>2.53</v>
      </c>
      <c r="P55" s="122" t="n">
        <v>3</v>
      </c>
      <c r="Q55" s="122" t="n">
        <v>3.147</v>
      </c>
      <c r="R55" s="122" t="n">
        <v>2.79</v>
      </c>
      <c r="S55" s="122"/>
      <c r="T55" s="122"/>
      <c r="U55" s="122"/>
      <c r="V55" s="122"/>
      <c r="W55" s="122"/>
      <c r="X55" s="122"/>
      <c r="Y55" s="122"/>
      <c r="Z55" s="122"/>
      <c r="AA55" s="122"/>
      <c r="AB55" s="123"/>
    </row>
    <row r="56" customFormat="false" ht="12.75" hidden="false" customHeight="false" outlineLevel="0" collapsed="false">
      <c r="D56" s="121"/>
      <c r="E56" s="122"/>
      <c r="F56" s="122" t="n">
        <v>3.072</v>
      </c>
      <c r="G56" s="122" t="n">
        <v>2.917</v>
      </c>
      <c r="H56" s="122" t="n">
        <v>2.95</v>
      </c>
      <c r="I56" s="122" t="n">
        <v>2.59</v>
      </c>
      <c r="J56" s="122" t="n">
        <v>2.852</v>
      </c>
      <c r="K56" s="122" t="n">
        <v>2.69</v>
      </c>
      <c r="L56" s="122"/>
      <c r="M56" s="122" t="n">
        <v>2.802</v>
      </c>
      <c r="N56" s="122" t="n">
        <v>2.646</v>
      </c>
      <c r="O56" s="122" t="n">
        <v>2.53</v>
      </c>
      <c r="P56" s="122" t="n">
        <v>3</v>
      </c>
      <c r="Q56" s="122" t="n">
        <v>3.147</v>
      </c>
      <c r="R56" s="122" t="n">
        <v>2.79</v>
      </c>
      <c r="S56" s="122"/>
      <c r="T56" s="122"/>
      <c r="U56" s="122"/>
      <c r="V56" s="122"/>
      <c r="W56" s="122"/>
      <c r="X56" s="122"/>
      <c r="Y56" s="122"/>
      <c r="Z56" s="122"/>
      <c r="AA56" s="122"/>
      <c r="AB56" s="123"/>
    </row>
    <row r="57" customFormat="false" ht="12.75" hidden="false" customHeight="false" outlineLevel="0" collapsed="false">
      <c r="D57" s="121"/>
      <c r="E57" s="122"/>
      <c r="F57" s="122" t="n">
        <v>3.072</v>
      </c>
      <c r="G57" s="122" t="n">
        <v>2.917</v>
      </c>
      <c r="H57" s="122" t="n">
        <v>2.95</v>
      </c>
      <c r="I57" s="122" t="n">
        <v>2.59</v>
      </c>
      <c r="J57" s="122" t="n">
        <v>2.852</v>
      </c>
      <c r="K57" s="122" t="n">
        <v>2.69</v>
      </c>
      <c r="L57" s="122"/>
      <c r="M57" s="122" t="n">
        <v>2.802</v>
      </c>
      <c r="N57" s="122" t="n">
        <v>2.646</v>
      </c>
      <c r="O57" s="122" t="n">
        <v>2.53</v>
      </c>
      <c r="P57" s="122" t="n">
        <v>3</v>
      </c>
      <c r="Q57" s="122" t="n">
        <v>3.147</v>
      </c>
      <c r="R57" s="122" t="n">
        <v>2.79</v>
      </c>
      <c r="S57" s="122"/>
      <c r="T57" s="122"/>
      <c r="U57" s="122"/>
      <c r="V57" s="122"/>
      <c r="W57" s="122"/>
      <c r="X57" s="122"/>
      <c r="Y57" s="122"/>
      <c r="Z57" s="122"/>
      <c r="AA57" s="122"/>
      <c r="AB57" s="123"/>
    </row>
    <row r="58" customFormat="false" ht="12.75" hidden="false" customHeight="false" outlineLevel="0" collapsed="false">
      <c r="D58" s="121"/>
      <c r="E58" s="122"/>
      <c r="F58" s="122" t="n">
        <v>3.072</v>
      </c>
      <c r="G58" s="122" t="n">
        <v>2.917</v>
      </c>
      <c r="H58" s="122" t="n">
        <v>2.95</v>
      </c>
      <c r="I58" s="122" t="n">
        <v>2.59</v>
      </c>
      <c r="J58" s="122" t="n">
        <v>2.852</v>
      </c>
      <c r="K58" s="122" t="n">
        <v>2.69</v>
      </c>
      <c r="L58" s="122"/>
      <c r="M58" s="122" t="n">
        <v>2.802</v>
      </c>
      <c r="N58" s="122" t="n">
        <v>2.646</v>
      </c>
      <c r="O58" s="122" t="n">
        <v>2.53</v>
      </c>
      <c r="P58" s="122" t="n">
        <v>3</v>
      </c>
      <c r="Q58" s="122" t="n">
        <v>3.147</v>
      </c>
      <c r="R58" s="122" t="n">
        <v>2.79</v>
      </c>
      <c r="S58" s="122"/>
      <c r="T58" s="122"/>
      <c r="U58" s="122"/>
      <c r="V58" s="122"/>
      <c r="W58" s="122"/>
      <c r="X58" s="122"/>
      <c r="Y58" s="122"/>
      <c r="Z58" s="122"/>
      <c r="AA58" s="122"/>
      <c r="AB58" s="123"/>
    </row>
    <row r="59" customFormat="false" ht="12.75" hidden="false" customHeight="false" outlineLevel="0" collapsed="false">
      <c r="D59" s="121"/>
      <c r="E59" s="122"/>
      <c r="F59" s="122" t="n">
        <v>3.072</v>
      </c>
      <c r="G59" s="122" t="n">
        <v>2.917</v>
      </c>
      <c r="H59" s="122" t="n">
        <v>2.95</v>
      </c>
      <c r="I59" s="122" t="n">
        <v>2.59</v>
      </c>
      <c r="J59" s="122" t="n">
        <v>2.852</v>
      </c>
      <c r="K59" s="122" t="n">
        <v>2.69</v>
      </c>
      <c r="L59" s="122"/>
      <c r="M59" s="122" t="n">
        <v>2.802</v>
      </c>
      <c r="N59" s="122" t="n">
        <v>2.646</v>
      </c>
      <c r="O59" s="122" t="n">
        <v>2.53</v>
      </c>
      <c r="P59" s="122" t="n">
        <v>3</v>
      </c>
      <c r="Q59" s="122" t="n">
        <v>3.147</v>
      </c>
      <c r="R59" s="122" t="n">
        <v>2.79</v>
      </c>
      <c r="S59" s="122"/>
      <c r="T59" s="122"/>
      <c r="U59" s="122"/>
      <c r="V59" s="122"/>
      <c r="W59" s="122"/>
      <c r="X59" s="122"/>
      <c r="Y59" s="122"/>
      <c r="Z59" s="122"/>
      <c r="AA59" s="122"/>
      <c r="AB59" s="123"/>
    </row>
    <row r="60" customFormat="false" ht="12.75" hidden="false" customHeight="false" outlineLevel="0" collapsed="false">
      <c r="D60" s="121"/>
      <c r="E60" s="122"/>
      <c r="F60" s="122" t="n">
        <v>3.072</v>
      </c>
      <c r="G60" s="122" t="n">
        <v>2.917</v>
      </c>
      <c r="H60" s="122" t="n">
        <v>2.95</v>
      </c>
      <c r="I60" s="122" t="n">
        <v>2.59</v>
      </c>
      <c r="J60" s="122" t="n">
        <v>2.852</v>
      </c>
      <c r="K60" s="122" t="n">
        <v>2.69</v>
      </c>
      <c r="L60" s="122"/>
      <c r="M60" s="122" t="n">
        <v>2.802</v>
      </c>
      <c r="N60" s="122" t="n">
        <v>2.646</v>
      </c>
      <c r="O60" s="122" t="n">
        <v>2.53</v>
      </c>
      <c r="P60" s="122" t="n">
        <v>3</v>
      </c>
      <c r="Q60" s="122" t="n">
        <v>3.147</v>
      </c>
      <c r="R60" s="122" t="n">
        <v>2.79</v>
      </c>
      <c r="S60" s="122"/>
      <c r="T60" s="122"/>
      <c r="U60" s="122"/>
      <c r="V60" s="122"/>
      <c r="W60" s="122"/>
      <c r="X60" s="122"/>
      <c r="Y60" s="122"/>
      <c r="Z60" s="122"/>
      <c r="AA60" s="122"/>
      <c r="AB60" s="123"/>
    </row>
    <row r="61" customFormat="false" ht="12.75" hidden="false" customHeight="false" outlineLevel="0" collapsed="false">
      <c r="D61" s="121"/>
      <c r="E61" s="122"/>
      <c r="F61" s="122" t="n">
        <v>3.072</v>
      </c>
      <c r="G61" s="122" t="n">
        <v>2.917</v>
      </c>
      <c r="H61" s="122" t="n">
        <v>2.95</v>
      </c>
      <c r="I61" s="122" t="n">
        <v>2.59</v>
      </c>
      <c r="J61" s="122" t="n">
        <v>2.852</v>
      </c>
      <c r="K61" s="122" t="n">
        <v>2.69</v>
      </c>
      <c r="L61" s="122"/>
      <c r="M61" s="122" t="n">
        <v>2.802</v>
      </c>
      <c r="N61" s="122" t="n">
        <v>2.646</v>
      </c>
      <c r="O61" s="122" t="n">
        <v>2.53</v>
      </c>
      <c r="P61" s="122" t="n">
        <v>3</v>
      </c>
      <c r="Q61" s="122" t="n">
        <v>3.147</v>
      </c>
      <c r="R61" s="122" t="n">
        <v>2.79</v>
      </c>
      <c r="S61" s="122"/>
      <c r="T61" s="122"/>
      <c r="U61" s="122"/>
      <c r="V61" s="122"/>
      <c r="W61" s="122"/>
      <c r="X61" s="122"/>
      <c r="Y61" s="122"/>
      <c r="Z61" s="122"/>
      <c r="AA61" s="122"/>
      <c r="AB61" s="123"/>
    </row>
    <row r="62" customFormat="false" ht="12.75" hidden="false" customHeight="false" outlineLevel="0" collapsed="false">
      <c r="D62" s="121"/>
      <c r="E62" s="122"/>
      <c r="F62" s="122" t="n">
        <v>3.072</v>
      </c>
      <c r="G62" s="122" t="n">
        <v>2.917</v>
      </c>
      <c r="H62" s="122" t="n">
        <v>2.95</v>
      </c>
      <c r="I62" s="122" t="n">
        <v>2.59</v>
      </c>
      <c r="J62" s="122" t="n">
        <v>2.852</v>
      </c>
      <c r="K62" s="122" t="n">
        <v>2.69</v>
      </c>
      <c r="L62" s="122"/>
      <c r="M62" s="122" t="n">
        <v>2.802</v>
      </c>
      <c r="N62" s="122" t="n">
        <v>2.646</v>
      </c>
      <c r="O62" s="122" t="n">
        <v>2.53</v>
      </c>
      <c r="P62" s="122" t="n">
        <v>3</v>
      </c>
      <c r="Q62" s="122" t="n">
        <v>3.147</v>
      </c>
      <c r="R62" s="122" t="n">
        <v>2.79</v>
      </c>
      <c r="S62" s="122"/>
      <c r="T62" s="122"/>
      <c r="U62" s="122"/>
      <c r="V62" s="122"/>
      <c r="W62" s="122"/>
      <c r="X62" s="122"/>
      <c r="Y62" s="122"/>
      <c r="Z62" s="122"/>
      <c r="AA62" s="122"/>
      <c r="AB62" s="123"/>
    </row>
    <row r="63" customFormat="false" ht="12.75" hidden="false" customHeight="false" outlineLevel="0" collapsed="false">
      <c r="D63" s="121"/>
      <c r="E63" s="122"/>
      <c r="F63" s="122" t="n">
        <v>3.072</v>
      </c>
      <c r="G63" s="122" t="n">
        <v>2.917</v>
      </c>
      <c r="H63" s="122" t="n">
        <v>2.95</v>
      </c>
      <c r="I63" s="122" t="n">
        <v>2.59</v>
      </c>
      <c r="J63" s="122" t="n">
        <v>2.852</v>
      </c>
      <c r="K63" s="122" t="n">
        <v>2.69</v>
      </c>
      <c r="L63" s="122"/>
      <c r="M63" s="122" t="n">
        <v>2.802</v>
      </c>
      <c r="N63" s="122" t="n">
        <v>2.646</v>
      </c>
      <c r="O63" s="122" t="n">
        <v>2.53</v>
      </c>
      <c r="P63" s="122" t="n">
        <v>3</v>
      </c>
      <c r="Q63" s="122" t="n">
        <v>3.147</v>
      </c>
      <c r="R63" s="122" t="n">
        <v>2.79</v>
      </c>
      <c r="S63" s="122"/>
      <c r="T63" s="122"/>
      <c r="U63" s="122"/>
      <c r="V63" s="122"/>
      <c r="W63" s="122"/>
      <c r="X63" s="122"/>
      <c r="Y63" s="122"/>
      <c r="Z63" s="122"/>
      <c r="AA63" s="122"/>
      <c r="AB63" s="123"/>
    </row>
    <row r="64" customFormat="false" ht="12.75" hidden="false" customHeight="false" outlineLevel="0" collapsed="false">
      <c r="D64" s="121"/>
      <c r="E64" s="122"/>
      <c r="F64" s="122" t="n">
        <v>3.072</v>
      </c>
      <c r="G64" s="122" t="n">
        <v>2.917</v>
      </c>
      <c r="H64" s="122" t="n">
        <v>2.95</v>
      </c>
      <c r="I64" s="122" t="n">
        <v>2.59</v>
      </c>
      <c r="J64" s="122" t="n">
        <v>2.852</v>
      </c>
      <c r="K64" s="122" t="n">
        <v>2.69</v>
      </c>
      <c r="L64" s="122"/>
      <c r="M64" s="122" t="n">
        <v>2.802</v>
      </c>
      <c r="N64" s="122" t="n">
        <v>2.646</v>
      </c>
      <c r="O64" s="122" t="n">
        <v>2.53</v>
      </c>
      <c r="P64" s="122" t="n">
        <v>3</v>
      </c>
      <c r="Q64" s="122" t="n">
        <v>3.147</v>
      </c>
      <c r="R64" s="122" t="n">
        <v>2.79</v>
      </c>
      <c r="S64" s="122"/>
      <c r="T64" s="122"/>
      <c r="U64" s="122"/>
      <c r="V64" s="122"/>
      <c r="W64" s="122"/>
      <c r="X64" s="122"/>
      <c r="Y64" s="122"/>
      <c r="Z64" s="122"/>
      <c r="AA64" s="122"/>
      <c r="AB64" s="123"/>
    </row>
    <row r="65" customFormat="false" ht="12.75" hidden="false" customHeight="false" outlineLevel="0" collapsed="false">
      <c r="D65" s="121"/>
      <c r="E65" s="122"/>
      <c r="F65" s="122" t="n">
        <v>3.072</v>
      </c>
      <c r="G65" s="122" t="n">
        <v>2.917</v>
      </c>
      <c r="H65" s="122" t="n">
        <v>2.95</v>
      </c>
      <c r="I65" s="122" t="n">
        <v>2.59</v>
      </c>
      <c r="J65" s="122" t="n">
        <v>2.852</v>
      </c>
      <c r="K65" s="122" t="n">
        <v>2.69</v>
      </c>
      <c r="L65" s="122"/>
      <c r="M65" s="122" t="n">
        <v>2.802</v>
      </c>
      <c r="N65" s="122" t="n">
        <v>2.646</v>
      </c>
      <c r="O65" s="122" t="n">
        <v>2.53</v>
      </c>
      <c r="P65" s="122" t="n">
        <v>3</v>
      </c>
      <c r="Q65" s="122" t="n">
        <v>3.147</v>
      </c>
      <c r="R65" s="122" t="n">
        <v>2.79</v>
      </c>
      <c r="S65" s="122"/>
      <c r="T65" s="122"/>
      <c r="U65" s="122"/>
      <c r="V65" s="122"/>
      <c r="W65" s="122"/>
      <c r="X65" s="122"/>
      <c r="Y65" s="122"/>
      <c r="Z65" s="122"/>
      <c r="AA65" s="122"/>
      <c r="AB65" s="123"/>
    </row>
    <row r="66" customFormat="false" ht="12.75" hidden="false" customHeight="false" outlineLevel="0" collapsed="false">
      <c r="D66" s="121"/>
      <c r="E66" s="122"/>
      <c r="F66" s="122" t="n">
        <v>3.072</v>
      </c>
      <c r="G66" s="122" t="n">
        <v>2.917</v>
      </c>
      <c r="H66" s="122" t="n">
        <v>2.95</v>
      </c>
      <c r="I66" s="122" t="n">
        <v>2.59</v>
      </c>
      <c r="J66" s="122" t="n">
        <v>2.852</v>
      </c>
      <c r="K66" s="122" t="n">
        <v>2.69</v>
      </c>
      <c r="L66" s="122"/>
      <c r="M66" s="122" t="n">
        <v>2.802</v>
      </c>
      <c r="N66" s="122" t="n">
        <v>2.646</v>
      </c>
      <c r="O66" s="122" t="n">
        <v>2.53</v>
      </c>
      <c r="P66" s="122" t="n">
        <v>3</v>
      </c>
      <c r="Q66" s="122" t="n">
        <v>3.147</v>
      </c>
      <c r="R66" s="122" t="n">
        <v>2.79</v>
      </c>
      <c r="S66" s="122"/>
      <c r="T66" s="122"/>
      <c r="U66" s="122"/>
      <c r="V66" s="122"/>
      <c r="W66" s="122"/>
      <c r="X66" s="122"/>
      <c r="Y66" s="122"/>
      <c r="Z66" s="122"/>
      <c r="AA66" s="122"/>
      <c r="AB66" s="123"/>
    </row>
    <row r="67" customFormat="false" ht="12.75" hidden="false" customHeight="false" outlineLevel="0" collapsed="false">
      <c r="D67" s="121"/>
      <c r="E67" s="122"/>
      <c r="F67" s="122" t="n">
        <v>3.072</v>
      </c>
      <c r="G67" s="122" t="n">
        <v>2.917</v>
      </c>
      <c r="H67" s="122" t="n">
        <v>2.95</v>
      </c>
      <c r="I67" s="122" t="n">
        <v>2.59</v>
      </c>
      <c r="J67" s="122" t="n">
        <v>2.852</v>
      </c>
      <c r="K67" s="122" t="n">
        <v>2.69</v>
      </c>
      <c r="L67" s="122"/>
      <c r="M67" s="122" t="n">
        <v>2.802</v>
      </c>
      <c r="N67" s="122" t="n">
        <v>2.646</v>
      </c>
      <c r="O67" s="122" t="n">
        <v>2.53</v>
      </c>
      <c r="P67" s="122" t="n">
        <v>3</v>
      </c>
      <c r="Q67" s="122" t="n">
        <v>3.147</v>
      </c>
      <c r="R67" s="122" t="n">
        <v>2.79</v>
      </c>
      <c r="S67" s="122"/>
      <c r="T67" s="122"/>
      <c r="U67" s="122"/>
      <c r="V67" s="122"/>
      <c r="W67" s="122"/>
      <c r="X67" s="122"/>
      <c r="Y67" s="122"/>
      <c r="Z67" s="122"/>
      <c r="AA67" s="122"/>
      <c r="AB67" s="123"/>
    </row>
    <row r="68" customFormat="false" ht="12.75" hidden="false" customHeight="false" outlineLevel="0" collapsed="false">
      <c r="D68" s="121"/>
      <c r="E68" s="122"/>
      <c r="F68" s="122" t="n">
        <v>3.072</v>
      </c>
      <c r="G68" s="122" t="n">
        <v>2.917</v>
      </c>
      <c r="H68" s="122" t="n">
        <v>2.95</v>
      </c>
      <c r="I68" s="122" t="n">
        <v>2.59</v>
      </c>
      <c r="J68" s="122" t="n">
        <v>2.852</v>
      </c>
      <c r="K68" s="122" t="n">
        <v>2.69</v>
      </c>
      <c r="L68" s="122"/>
      <c r="M68" s="122" t="n">
        <v>2.802</v>
      </c>
      <c r="N68" s="122" t="n">
        <v>2.646</v>
      </c>
      <c r="O68" s="122" t="n">
        <v>2.53</v>
      </c>
      <c r="P68" s="122" t="n">
        <v>3</v>
      </c>
      <c r="Q68" s="122" t="n">
        <v>3.147</v>
      </c>
      <c r="R68" s="122" t="n">
        <v>2.79</v>
      </c>
      <c r="S68" s="122"/>
      <c r="T68" s="122"/>
      <c r="U68" s="122"/>
      <c r="V68" s="122"/>
      <c r="W68" s="122"/>
      <c r="X68" s="122"/>
      <c r="Y68" s="122"/>
      <c r="Z68" s="122"/>
      <c r="AA68" s="122"/>
      <c r="AB68" s="123"/>
    </row>
    <row r="69" customFormat="false" ht="12.75" hidden="false" customHeight="false" outlineLevel="0" collapsed="false">
      <c r="D69" s="121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3"/>
    </row>
    <row r="70" customFormat="false" ht="12.75" hidden="false" customHeight="false" outlineLevel="0" collapsed="false">
      <c r="D70" s="121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</row>
    <row r="71" customFormat="false" ht="12.75" hidden="false" customHeight="false" outlineLevel="0" collapsed="false">
      <c r="D71" s="121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3"/>
    </row>
    <row r="72" customFormat="false" ht="12.75" hidden="false" customHeight="false" outlineLevel="0" collapsed="false">
      <c r="D72" s="121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3"/>
    </row>
    <row r="73" customFormat="false" ht="12.75" hidden="false" customHeight="false" outlineLevel="0" collapsed="false">
      <c r="D73" s="121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3"/>
    </row>
    <row r="74" customFormat="false" ht="12.75" hidden="false" customHeight="false" outlineLevel="0" collapsed="false">
      <c r="D74" s="121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3"/>
    </row>
    <row r="75" customFormat="false" ht="12.75" hidden="false" customHeight="false" outlineLevel="0" collapsed="false">
      <c r="D75" s="121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3"/>
    </row>
    <row r="76" customFormat="false" ht="12.75" hidden="false" customHeight="false" outlineLevel="0" collapsed="false">
      <c r="D76" s="121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</row>
    <row r="77" customFormat="false" ht="12.75" hidden="false" customHeight="false" outlineLevel="0" collapsed="false">
      <c r="D77" s="121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3"/>
    </row>
    <row r="78" customFormat="false" ht="12.75" hidden="false" customHeight="false" outlineLevel="0" collapsed="false">
      <c r="D78" s="121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3"/>
    </row>
    <row r="79" customFormat="false" ht="12.75" hidden="false" customHeight="false" outlineLevel="0" collapsed="false">
      <c r="D79" s="121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3"/>
    </row>
    <row r="80" customFormat="false" ht="12.75" hidden="false" customHeight="false" outlineLevel="0" collapsed="false">
      <c r="D80" s="121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3"/>
    </row>
    <row r="81" customFormat="false" ht="12.75" hidden="false" customHeight="false" outlineLevel="0" collapsed="false">
      <c r="D81" s="121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3"/>
    </row>
    <row r="82" customFormat="false" ht="12.75" hidden="false" customHeight="false" outlineLevel="0" collapsed="false">
      <c r="D82" s="121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3"/>
    </row>
    <row r="83" customFormat="false" ht="12.75" hidden="false" customHeight="false" outlineLevel="0" collapsed="false">
      <c r="D83" s="121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3"/>
    </row>
    <row r="84" customFormat="false" ht="12.75" hidden="false" customHeight="false" outlineLevel="0" collapsed="false">
      <c r="D84" s="121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3"/>
    </row>
    <row r="85" customFormat="false" ht="12.75" hidden="false" customHeight="false" outlineLevel="0" collapsed="false">
      <c r="D85" s="121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3"/>
    </row>
    <row r="86" customFormat="false" ht="12.75" hidden="false" customHeight="false" outlineLevel="0" collapsed="false">
      <c r="D86" s="121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3"/>
    </row>
    <row r="87" customFormat="false" ht="12.75" hidden="false" customHeight="false" outlineLevel="0" collapsed="false">
      <c r="D87" s="121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3"/>
    </row>
    <row r="88" customFormat="false" ht="12.75" hidden="false" customHeight="false" outlineLevel="0" collapsed="false">
      <c r="D88" s="121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3"/>
    </row>
    <row r="89" customFormat="false" ht="12.75" hidden="false" customHeight="false" outlineLevel="0" collapsed="false">
      <c r="D89" s="121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3"/>
    </row>
    <row r="90" customFormat="false" ht="12.75" hidden="false" customHeight="false" outlineLevel="0" collapsed="false">
      <c r="D90" s="121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3"/>
    </row>
    <row r="91" customFormat="false" ht="12.75" hidden="false" customHeight="false" outlineLevel="0" collapsed="false">
      <c r="D91" s="121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3"/>
    </row>
    <row r="92" customFormat="false" ht="12.75" hidden="false" customHeight="false" outlineLevel="0" collapsed="false">
      <c r="D92" s="121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3"/>
    </row>
    <row r="93" customFormat="false" ht="12.75" hidden="false" customHeight="false" outlineLevel="0" collapsed="false">
      <c r="D93" s="121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3"/>
    </row>
    <row r="94" customFormat="false" ht="12.75" hidden="false" customHeight="false" outlineLevel="0" collapsed="false">
      <c r="D94" s="121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3"/>
    </row>
    <row r="95" customFormat="false" ht="12.75" hidden="false" customHeight="false" outlineLevel="0" collapsed="false">
      <c r="D95" s="121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3"/>
    </row>
    <row r="96" customFormat="false" ht="12.75" hidden="false" customHeight="false" outlineLevel="0" collapsed="false">
      <c r="D96" s="121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3"/>
    </row>
    <row r="97" customFormat="false" ht="12.75" hidden="false" customHeight="false" outlineLevel="0" collapsed="false">
      <c r="D97" s="121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3"/>
    </row>
    <row r="98" customFormat="false" ht="12.75" hidden="false" customHeight="false" outlineLevel="0" collapsed="false">
      <c r="D98" s="121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3"/>
    </row>
    <row r="99" customFormat="false" ht="12.75" hidden="false" customHeight="false" outlineLevel="0" collapsed="false">
      <c r="D99" s="121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3"/>
    </row>
    <row r="100" customFormat="false" ht="12.75" hidden="false" customHeight="false" outlineLevel="0" collapsed="false">
      <c r="D100" s="121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3"/>
    </row>
    <row r="101" customFormat="false" ht="12.75" hidden="false" customHeight="false" outlineLevel="0" collapsed="false">
      <c r="D101" s="121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3"/>
    </row>
    <row r="102" customFormat="false" ht="12.75" hidden="false" customHeight="false" outlineLevel="0" collapsed="false">
      <c r="D102" s="121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3"/>
    </row>
    <row r="103" customFormat="false" ht="12.75" hidden="false" customHeight="false" outlineLevel="0" collapsed="false">
      <c r="D103" s="121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3"/>
    </row>
    <row r="104" customFormat="false" ht="12.75" hidden="false" customHeight="false" outlineLevel="0" collapsed="false">
      <c r="D104" s="121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3"/>
    </row>
    <row r="105" customFormat="false" ht="12.75" hidden="false" customHeight="false" outlineLevel="0" collapsed="false">
      <c r="D105" s="121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3"/>
    </row>
    <row r="106" customFormat="false" ht="12.75" hidden="false" customHeight="false" outlineLevel="0" collapsed="false">
      <c r="D106" s="121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3"/>
    </row>
    <row r="107" customFormat="false" ht="12.75" hidden="false" customHeight="false" outlineLevel="0" collapsed="false">
      <c r="D107" s="121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3"/>
    </row>
    <row r="108" customFormat="false" ht="12.75" hidden="false" customHeight="false" outlineLevel="0" collapsed="false">
      <c r="D108" s="121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3"/>
    </row>
    <row r="109" customFormat="false" ht="12.75" hidden="false" customHeight="false" outlineLevel="0" collapsed="false">
      <c r="D109" s="121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3"/>
    </row>
    <row r="110" customFormat="false" ht="12.75" hidden="false" customHeight="false" outlineLevel="0" collapsed="false">
      <c r="D110" s="121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3"/>
    </row>
    <row r="111" customFormat="false" ht="12.75" hidden="false" customHeight="false" outlineLevel="0" collapsed="false">
      <c r="D111" s="121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3"/>
    </row>
    <row r="112" customFormat="false" ht="12.75" hidden="false" customHeight="false" outlineLevel="0" collapsed="false">
      <c r="D112" s="121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3"/>
    </row>
    <row r="113" customFormat="false" ht="12.75" hidden="false" customHeight="false" outlineLevel="0" collapsed="false">
      <c r="D113" s="121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3"/>
    </row>
    <row r="114" customFormat="false" ht="12.75" hidden="false" customHeight="false" outlineLevel="0" collapsed="false">
      <c r="D114" s="121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3"/>
    </row>
    <row r="115" customFormat="false" ht="12.75" hidden="false" customHeight="false" outlineLevel="0" collapsed="false">
      <c r="D115" s="121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3"/>
    </row>
    <row r="116" customFormat="false" ht="12.75" hidden="false" customHeight="false" outlineLevel="0" collapsed="false">
      <c r="D116" s="121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3"/>
    </row>
    <row r="117" customFormat="false" ht="12.75" hidden="false" customHeight="false" outlineLevel="0" collapsed="false">
      <c r="D117" s="121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3"/>
    </row>
    <row r="118" customFormat="false" ht="12.75" hidden="false" customHeight="false" outlineLevel="0" collapsed="false">
      <c r="D118" s="121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3"/>
    </row>
    <row r="119" customFormat="false" ht="12.75" hidden="false" customHeight="false" outlineLevel="0" collapsed="false">
      <c r="D119" s="121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3"/>
    </row>
    <row r="120" customFormat="false" ht="12.75" hidden="false" customHeight="false" outlineLevel="0" collapsed="false">
      <c r="D120" s="121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3"/>
    </row>
    <row r="121" customFormat="false" ht="12.75" hidden="false" customHeight="false" outlineLevel="0" collapsed="false">
      <c r="D121" s="121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3"/>
    </row>
    <row r="122" customFormat="false" ht="12.75" hidden="false" customHeight="false" outlineLevel="0" collapsed="false">
      <c r="D122" s="121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3"/>
    </row>
    <row r="123" customFormat="false" ht="12.75" hidden="false" customHeight="false" outlineLevel="0" collapsed="false">
      <c r="D123" s="121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3"/>
    </row>
    <row r="124" customFormat="false" ht="12.75" hidden="false" customHeight="false" outlineLevel="0" collapsed="false">
      <c r="D124" s="121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3"/>
    </row>
    <row r="125" customFormat="false" ht="12.75" hidden="false" customHeight="false" outlineLevel="0" collapsed="false">
      <c r="D125" s="121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3"/>
    </row>
    <row r="126" customFormat="false" ht="12.75" hidden="false" customHeight="false" outlineLevel="0" collapsed="false">
      <c r="D126" s="121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3"/>
    </row>
    <row r="127" customFormat="false" ht="12.75" hidden="false" customHeight="false" outlineLevel="0" collapsed="false">
      <c r="D127" s="121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3"/>
    </row>
    <row r="128" customFormat="false" ht="12.75" hidden="false" customHeight="false" outlineLevel="0" collapsed="false">
      <c r="D128" s="121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3"/>
    </row>
    <row r="129" customFormat="false" ht="12.75" hidden="false" customHeight="false" outlineLevel="0" collapsed="false">
      <c r="D129" s="121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3"/>
    </row>
    <row r="130" customFormat="false" ht="12.75" hidden="false" customHeight="false" outlineLevel="0" collapsed="false">
      <c r="D130" s="121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3"/>
    </row>
    <row r="131" customFormat="false" ht="12.75" hidden="false" customHeight="false" outlineLevel="0" collapsed="false">
      <c r="D131" s="121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3"/>
    </row>
    <row r="132" customFormat="false" ht="12.75" hidden="false" customHeight="false" outlineLevel="0" collapsed="false">
      <c r="D132" s="121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3"/>
    </row>
    <row r="133" customFormat="false" ht="12.75" hidden="false" customHeight="false" outlineLevel="0" collapsed="false">
      <c r="D133" s="121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3"/>
    </row>
    <row r="134" customFormat="false" ht="12.75" hidden="false" customHeight="false" outlineLevel="0" collapsed="false">
      <c r="D134" s="121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3"/>
    </row>
    <row r="135" customFormat="false" ht="12.75" hidden="false" customHeight="false" outlineLevel="0" collapsed="false">
      <c r="D135" s="121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3"/>
    </row>
    <row r="136" customFormat="false" ht="12.75" hidden="false" customHeight="false" outlineLevel="0" collapsed="false">
      <c r="D136" s="121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3"/>
    </row>
    <row r="137" customFormat="false" ht="12.75" hidden="false" customHeight="false" outlineLevel="0" collapsed="false">
      <c r="D137" s="121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3"/>
    </row>
    <row r="138" customFormat="false" ht="12.75" hidden="false" customHeight="false" outlineLevel="0" collapsed="false">
      <c r="D138" s="121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3"/>
    </row>
    <row r="139" customFormat="false" ht="12.75" hidden="false" customHeight="false" outlineLevel="0" collapsed="false">
      <c r="D139" s="121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3"/>
    </row>
    <row r="140" customFormat="false" ht="12.75" hidden="false" customHeight="false" outlineLevel="0" collapsed="false">
      <c r="D140" s="121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3"/>
    </row>
    <row r="141" customFormat="false" ht="12.75" hidden="false" customHeight="false" outlineLevel="0" collapsed="false">
      <c r="D141" s="121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3"/>
    </row>
    <row r="142" customFormat="false" ht="12.75" hidden="false" customHeight="false" outlineLevel="0" collapsed="false">
      <c r="D142" s="121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3"/>
    </row>
    <row r="143" customFormat="false" ht="12.75" hidden="false" customHeight="false" outlineLevel="0" collapsed="false">
      <c r="D143" s="121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3"/>
    </row>
    <row r="144" customFormat="false" ht="12.75" hidden="false" customHeight="false" outlineLevel="0" collapsed="false">
      <c r="D144" s="121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3"/>
    </row>
    <row r="145" customFormat="false" ht="12.75" hidden="false" customHeight="false" outlineLevel="0" collapsed="false">
      <c r="D145" s="121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3"/>
    </row>
    <row r="146" customFormat="false" ht="12.75" hidden="false" customHeight="false" outlineLevel="0" collapsed="false">
      <c r="D146" s="121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3"/>
    </row>
    <row r="147" customFormat="false" ht="12.75" hidden="false" customHeight="false" outlineLevel="0" collapsed="false">
      <c r="D147" s="121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3"/>
    </row>
    <row r="148" customFormat="false" ht="12.75" hidden="false" customHeight="false" outlineLevel="0" collapsed="false">
      <c r="D148" s="121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3"/>
    </row>
    <row r="149" customFormat="false" ht="12.75" hidden="false" customHeight="false" outlineLevel="0" collapsed="false">
      <c r="D149" s="121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3"/>
    </row>
    <row r="150" customFormat="false" ht="12.75" hidden="false" customHeight="false" outlineLevel="0" collapsed="false">
      <c r="D150" s="121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3"/>
    </row>
    <row r="151" customFormat="false" ht="12.75" hidden="false" customHeight="false" outlineLevel="0" collapsed="false">
      <c r="D151" s="121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3"/>
    </row>
    <row r="152" customFormat="false" ht="12.75" hidden="false" customHeight="false" outlineLevel="0" collapsed="false">
      <c r="D152" s="121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3"/>
    </row>
    <row r="153" customFormat="false" ht="12.75" hidden="false" customHeight="false" outlineLevel="0" collapsed="false">
      <c r="D153" s="121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3"/>
    </row>
    <row r="154" customFormat="false" ht="12.75" hidden="false" customHeight="false" outlineLevel="0" collapsed="false">
      <c r="D154" s="121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3"/>
    </row>
    <row r="155" customFormat="false" ht="12.75" hidden="false" customHeight="false" outlineLevel="0" collapsed="false">
      <c r="D155" s="121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3"/>
    </row>
    <row r="156" customFormat="false" ht="12.75" hidden="false" customHeight="false" outlineLevel="0" collapsed="false">
      <c r="D156" s="121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3"/>
    </row>
    <row r="157" customFormat="false" ht="12.75" hidden="false" customHeight="false" outlineLevel="0" collapsed="false">
      <c r="D157" s="121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3"/>
    </row>
    <row r="158" customFormat="false" ht="12.75" hidden="false" customHeight="false" outlineLevel="0" collapsed="false">
      <c r="D158" s="121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3"/>
    </row>
    <row r="159" customFormat="false" ht="12.75" hidden="false" customHeight="false" outlineLevel="0" collapsed="false">
      <c r="D159" s="121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3"/>
    </row>
    <row r="160" customFormat="false" ht="12.75" hidden="false" customHeight="false" outlineLevel="0" collapsed="false">
      <c r="D160" s="121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3"/>
    </row>
    <row r="161" customFormat="false" ht="12.75" hidden="false" customHeight="false" outlineLevel="0" collapsed="false">
      <c r="D161" s="121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3"/>
    </row>
    <row r="162" customFormat="false" ht="12.75" hidden="false" customHeight="false" outlineLevel="0" collapsed="false">
      <c r="D162" s="121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3"/>
    </row>
    <row r="163" customFormat="false" ht="12.75" hidden="false" customHeight="false" outlineLevel="0" collapsed="false">
      <c r="D163" s="121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3"/>
    </row>
    <row r="164" customFormat="false" ht="12.75" hidden="false" customHeight="false" outlineLevel="0" collapsed="false">
      <c r="D164" s="121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3"/>
    </row>
    <row r="165" customFormat="false" ht="12.75" hidden="false" customHeight="false" outlineLevel="0" collapsed="false">
      <c r="D165" s="121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3"/>
    </row>
    <row r="166" customFormat="false" ht="12.75" hidden="false" customHeight="false" outlineLevel="0" collapsed="false">
      <c r="D166" s="121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3"/>
    </row>
    <row r="167" customFormat="false" ht="12.75" hidden="false" customHeight="false" outlineLevel="0" collapsed="false">
      <c r="D167" s="121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3"/>
    </row>
    <row r="168" customFormat="false" ht="12.75" hidden="false" customHeight="false" outlineLevel="0" collapsed="false">
      <c r="D168" s="121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3"/>
    </row>
    <row r="169" customFormat="false" ht="12.75" hidden="false" customHeight="false" outlineLevel="0" collapsed="false">
      <c r="D169" s="121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3"/>
    </row>
    <row r="170" customFormat="false" ht="12.75" hidden="false" customHeight="false" outlineLevel="0" collapsed="false">
      <c r="D170" s="121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3"/>
    </row>
    <row r="171" customFormat="false" ht="12.75" hidden="false" customHeight="false" outlineLevel="0" collapsed="false">
      <c r="D171" s="121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3"/>
    </row>
    <row r="172" customFormat="false" ht="12.75" hidden="false" customHeight="false" outlineLevel="0" collapsed="false">
      <c r="D172" s="121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3"/>
    </row>
    <row r="173" customFormat="false" ht="12.75" hidden="false" customHeight="false" outlineLevel="0" collapsed="false">
      <c r="D173" s="121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3"/>
    </row>
    <row r="174" customFormat="false" ht="12.75" hidden="false" customHeight="false" outlineLevel="0" collapsed="false">
      <c r="D174" s="121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3"/>
    </row>
    <row r="175" customFormat="false" ht="12.75" hidden="false" customHeight="false" outlineLevel="0" collapsed="false">
      <c r="D175" s="121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3"/>
    </row>
    <row r="176" customFormat="false" ht="12.75" hidden="false" customHeight="false" outlineLevel="0" collapsed="false">
      <c r="D176" s="121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3"/>
    </row>
    <row r="177" customFormat="false" ht="12.75" hidden="false" customHeight="false" outlineLevel="0" collapsed="false">
      <c r="D177" s="121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3"/>
    </row>
    <row r="178" customFormat="false" ht="12.75" hidden="false" customHeight="false" outlineLevel="0" collapsed="false">
      <c r="D178" s="121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3"/>
    </row>
    <row r="179" customFormat="false" ht="12.75" hidden="false" customHeight="false" outlineLevel="0" collapsed="false">
      <c r="D179" s="121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3"/>
    </row>
    <row r="180" customFormat="false" ht="12.75" hidden="false" customHeight="false" outlineLevel="0" collapsed="false">
      <c r="D180" s="121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3"/>
    </row>
    <row r="181" customFormat="false" ht="12.75" hidden="false" customHeight="false" outlineLevel="0" collapsed="false">
      <c r="D181" s="121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3"/>
    </row>
    <row r="182" customFormat="false" ht="12.75" hidden="false" customHeight="false" outlineLevel="0" collapsed="false">
      <c r="D182" s="121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3"/>
    </row>
    <row r="183" customFormat="false" ht="12.75" hidden="false" customHeight="false" outlineLevel="0" collapsed="false">
      <c r="D183" s="121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3"/>
    </row>
    <row r="184" customFormat="false" ht="12.75" hidden="false" customHeight="false" outlineLevel="0" collapsed="false">
      <c r="D184" s="121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3"/>
    </row>
    <row r="185" customFormat="false" ht="12.75" hidden="false" customHeight="false" outlineLevel="0" collapsed="false">
      <c r="D185" s="121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3"/>
    </row>
    <row r="186" customFormat="false" ht="12.75" hidden="false" customHeight="false" outlineLevel="0" collapsed="false">
      <c r="D186" s="121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3"/>
    </row>
    <row r="187" customFormat="false" ht="12.75" hidden="false" customHeight="false" outlineLevel="0" collapsed="false">
      <c r="D187" s="121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3"/>
    </row>
    <row r="188" customFormat="false" ht="12.75" hidden="false" customHeight="false" outlineLevel="0" collapsed="false">
      <c r="D188" s="121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3"/>
    </row>
    <row r="189" customFormat="false" ht="12.75" hidden="false" customHeight="false" outlineLevel="0" collapsed="false">
      <c r="D189" s="121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3"/>
    </row>
    <row r="190" customFormat="false" ht="12.75" hidden="false" customHeight="false" outlineLevel="0" collapsed="false">
      <c r="D190" s="121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3"/>
    </row>
    <row r="191" customFormat="false" ht="12.75" hidden="false" customHeight="false" outlineLevel="0" collapsed="false">
      <c r="D191" s="121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3"/>
    </row>
    <row r="192" customFormat="false" ht="12.75" hidden="false" customHeight="false" outlineLevel="0" collapsed="false">
      <c r="D192" s="121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3"/>
    </row>
    <row r="193" customFormat="false" ht="12.75" hidden="false" customHeight="false" outlineLevel="0" collapsed="false">
      <c r="D193" s="121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3"/>
    </row>
    <row r="194" customFormat="false" ht="12.75" hidden="false" customHeight="false" outlineLevel="0" collapsed="false">
      <c r="D194" s="121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3"/>
    </row>
    <row r="195" customFormat="false" ht="12.75" hidden="false" customHeight="false" outlineLevel="0" collapsed="false">
      <c r="D195" s="121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3"/>
    </row>
    <row r="196" customFormat="false" ht="12.75" hidden="false" customHeight="false" outlineLevel="0" collapsed="false">
      <c r="D196" s="121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3"/>
    </row>
    <row r="197" customFormat="false" ht="12.75" hidden="false" customHeight="false" outlineLevel="0" collapsed="false">
      <c r="D197" s="121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3"/>
    </row>
    <row r="198" customFormat="false" ht="12.75" hidden="false" customHeight="false" outlineLevel="0" collapsed="false">
      <c r="D198" s="121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3"/>
    </row>
    <row r="199" customFormat="false" ht="12.75" hidden="false" customHeight="false" outlineLevel="0" collapsed="false">
      <c r="D199" s="121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3"/>
    </row>
    <row r="200" customFormat="false" ht="12.75" hidden="false" customHeight="false" outlineLevel="0" collapsed="false">
      <c r="D200" s="121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3"/>
    </row>
    <row r="201" customFormat="false" ht="12.75" hidden="false" customHeight="false" outlineLevel="0" collapsed="false">
      <c r="D201" s="121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3"/>
    </row>
    <row r="202" customFormat="false" ht="12.75" hidden="false" customHeight="false" outlineLevel="0" collapsed="false">
      <c r="D202" s="121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3"/>
    </row>
    <row r="203" customFormat="false" ht="12.75" hidden="false" customHeight="false" outlineLevel="0" collapsed="false">
      <c r="D203" s="121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3"/>
    </row>
    <row r="204" customFormat="false" ht="12.75" hidden="false" customHeight="false" outlineLevel="0" collapsed="false">
      <c r="D204" s="121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3"/>
    </row>
    <row r="205" customFormat="false" ht="12.75" hidden="false" customHeight="false" outlineLevel="0" collapsed="false">
      <c r="D205" s="121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3"/>
    </row>
    <row r="206" customFormat="false" ht="12.75" hidden="false" customHeight="false" outlineLevel="0" collapsed="false">
      <c r="D206" s="121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3"/>
    </row>
    <row r="207" customFormat="false" ht="12.75" hidden="false" customHeight="false" outlineLevel="0" collapsed="false">
      <c r="D207" s="121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3"/>
    </row>
    <row r="208" customFormat="false" ht="12.75" hidden="false" customHeight="false" outlineLevel="0" collapsed="false">
      <c r="D208" s="121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3"/>
    </row>
    <row r="209" customFormat="false" ht="12.75" hidden="false" customHeight="false" outlineLevel="0" collapsed="false">
      <c r="D209" s="121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3"/>
    </row>
    <row r="210" customFormat="false" ht="12.75" hidden="false" customHeight="false" outlineLevel="0" collapsed="false">
      <c r="D210" s="121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3"/>
    </row>
    <row r="211" customFormat="false" ht="12.75" hidden="false" customHeight="false" outlineLevel="0" collapsed="false">
      <c r="D211" s="121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3"/>
    </row>
    <row r="212" customFormat="false" ht="12.75" hidden="false" customHeight="false" outlineLevel="0" collapsed="false">
      <c r="D212" s="121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3"/>
    </row>
    <row r="213" customFormat="false" ht="12.75" hidden="false" customHeight="false" outlineLevel="0" collapsed="false">
      <c r="D213" s="121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3"/>
    </row>
    <row r="214" customFormat="false" ht="12.75" hidden="false" customHeight="false" outlineLevel="0" collapsed="false">
      <c r="D214" s="121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3"/>
    </row>
    <row r="215" customFormat="false" ht="12.75" hidden="false" customHeight="false" outlineLevel="0" collapsed="false">
      <c r="D215" s="121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3"/>
    </row>
    <row r="216" customFormat="false" ht="12.75" hidden="false" customHeight="false" outlineLevel="0" collapsed="false">
      <c r="D216" s="121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3"/>
    </row>
    <row r="217" customFormat="false" ht="12.75" hidden="false" customHeight="false" outlineLevel="0" collapsed="false">
      <c r="D217" s="121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3"/>
    </row>
    <row r="218" customFormat="false" ht="12.75" hidden="false" customHeight="false" outlineLevel="0" collapsed="false">
      <c r="D218" s="121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3"/>
    </row>
    <row r="219" customFormat="false" ht="12.75" hidden="false" customHeight="false" outlineLevel="0" collapsed="false">
      <c r="D219" s="121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3"/>
    </row>
    <row r="220" customFormat="false" ht="12.75" hidden="false" customHeight="false" outlineLevel="0" collapsed="false">
      <c r="D220" s="121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3"/>
    </row>
    <row r="221" customFormat="false" ht="12.75" hidden="false" customHeight="false" outlineLevel="0" collapsed="false">
      <c r="D221" s="121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3"/>
    </row>
    <row r="222" customFormat="false" ht="12.75" hidden="false" customHeight="false" outlineLevel="0" collapsed="false">
      <c r="D222" s="121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3"/>
    </row>
    <row r="223" customFormat="false" ht="12.75" hidden="false" customHeight="false" outlineLevel="0" collapsed="false">
      <c r="D223" s="121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3"/>
    </row>
    <row r="224" customFormat="false" ht="12.75" hidden="false" customHeight="false" outlineLevel="0" collapsed="false">
      <c r="D224" s="121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3"/>
    </row>
    <row r="225" customFormat="false" ht="12.75" hidden="false" customHeight="false" outlineLevel="0" collapsed="false">
      <c r="D225" s="121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3"/>
    </row>
    <row r="226" customFormat="false" ht="12.75" hidden="false" customHeight="false" outlineLevel="0" collapsed="false">
      <c r="D226" s="121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3"/>
    </row>
    <row r="227" customFormat="false" ht="12.75" hidden="false" customHeight="false" outlineLevel="0" collapsed="false">
      <c r="D227" s="121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3"/>
    </row>
    <row r="228" customFormat="false" ht="12.75" hidden="false" customHeight="false" outlineLevel="0" collapsed="false">
      <c r="D228" s="121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3"/>
    </row>
    <row r="229" customFormat="false" ht="12.75" hidden="false" customHeight="false" outlineLevel="0" collapsed="false">
      <c r="D229" s="121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3"/>
    </row>
    <row r="230" customFormat="false" ht="12.75" hidden="false" customHeight="false" outlineLevel="0" collapsed="false">
      <c r="D230" s="121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3"/>
    </row>
    <row r="231" customFormat="false" ht="12.75" hidden="false" customHeight="false" outlineLevel="0" collapsed="false">
      <c r="D231" s="121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3"/>
    </row>
    <row r="232" customFormat="false" ht="12.75" hidden="false" customHeight="false" outlineLevel="0" collapsed="false">
      <c r="D232" s="121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3"/>
    </row>
    <row r="233" customFormat="false" ht="12.75" hidden="false" customHeight="false" outlineLevel="0" collapsed="false">
      <c r="D233" s="121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3"/>
    </row>
    <row r="234" customFormat="false" ht="12.75" hidden="false" customHeight="false" outlineLevel="0" collapsed="false">
      <c r="D234" s="121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3"/>
    </row>
    <row r="235" customFormat="false" ht="12.75" hidden="false" customHeight="false" outlineLevel="0" collapsed="false">
      <c r="D235" s="121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3"/>
    </row>
    <row r="236" customFormat="false" ht="12.75" hidden="false" customHeight="false" outlineLevel="0" collapsed="false">
      <c r="D236" s="121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3"/>
    </row>
    <row r="237" customFormat="false" ht="12.75" hidden="false" customHeight="false" outlineLevel="0" collapsed="false">
      <c r="D237" s="121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3"/>
    </row>
    <row r="238" customFormat="false" ht="12.75" hidden="false" customHeight="false" outlineLevel="0" collapsed="false">
      <c r="D238" s="121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3"/>
    </row>
    <row r="239" customFormat="false" ht="12.75" hidden="false" customHeight="false" outlineLevel="0" collapsed="false">
      <c r="D239" s="121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3"/>
    </row>
    <row r="240" customFormat="false" ht="12.75" hidden="false" customHeight="false" outlineLevel="0" collapsed="false">
      <c r="D240" s="121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3"/>
    </row>
    <row r="241" customFormat="false" ht="12.75" hidden="false" customHeight="false" outlineLevel="0" collapsed="false">
      <c r="D241" s="121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3"/>
    </row>
    <row r="242" customFormat="false" ht="12.75" hidden="false" customHeight="false" outlineLevel="0" collapsed="false">
      <c r="D242" s="121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3"/>
    </row>
    <row r="243" customFormat="false" ht="12.75" hidden="false" customHeight="false" outlineLevel="0" collapsed="false">
      <c r="D243" s="121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3"/>
    </row>
    <row r="244" customFormat="false" ht="12.75" hidden="false" customHeight="false" outlineLevel="0" collapsed="false">
      <c r="D244" s="121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3"/>
    </row>
    <row r="245" customFormat="false" ht="12.75" hidden="false" customHeight="false" outlineLevel="0" collapsed="false">
      <c r="D245" s="121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3"/>
    </row>
    <row r="246" customFormat="false" ht="12.75" hidden="false" customHeight="false" outlineLevel="0" collapsed="false">
      <c r="D246" s="121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3"/>
    </row>
    <row r="247" customFormat="false" ht="12.75" hidden="false" customHeight="false" outlineLevel="0" collapsed="false">
      <c r="D247" s="121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3"/>
    </row>
    <row r="248" customFormat="false" ht="12.75" hidden="false" customHeight="false" outlineLevel="0" collapsed="false">
      <c r="D248" s="121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3"/>
    </row>
    <row r="249" customFormat="false" ht="12.75" hidden="false" customHeight="false" outlineLevel="0" collapsed="false">
      <c r="D249" s="121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3"/>
    </row>
    <row r="250" customFormat="false" ht="12.75" hidden="false" customHeight="false" outlineLevel="0" collapsed="false">
      <c r="D250" s="121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3"/>
    </row>
    <row r="251" customFormat="false" ht="12.75" hidden="false" customHeight="false" outlineLevel="0" collapsed="false">
      <c r="D251" s="121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3"/>
    </row>
    <row r="252" customFormat="false" ht="12.75" hidden="false" customHeight="false" outlineLevel="0" collapsed="false"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3"/>
    </row>
    <row r="253" customFormat="false" ht="12.75" hidden="false" customHeight="false" outlineLevel="0" collapsed="false">
      <c r="D253" s="121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3"/>
    </row>
    <row r="254" customFormat="false" ht="12.75" hidden="false" customHeight="false" outlineLevel="0" collapsed="false">
      <c r="D254" s="121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3"/>
    </row>
    <row r="255" customFormat="false" ht="12.75" hidden="false" customHeight="false" outlineLevel="0" collapsed="false">
      <c r="D255" s="121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3"/>
    </row>
    <row r="256" customFormat="false" ht="12.75" hidden="false" customHeight="false" outlineLevel="0" collapsed="false">
      <c r="D256" s="121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3"/>
    </row>
    <row r="257" customFormat="false" ht="12.75" hidden="false" customHeight="false" outlineLevel="0" collapsed="false">
      <c r="D257" s="121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3"/>
    </row>
    <row r="258" customFormat="false" ht="12.75" hidden="false" customHeight="false" outlineLevel="0" collapsed="false">
      <c r="D258" s="121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3"/>
    </row>
    <row r="259" customFormat="false" ht="12.75" hidden="false" customHeight="false" outlineLevel="0" collapsed="false">
      <c r="D259" s="121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3"/>
    </row>
    <row r="260" customFormat="false" ht="12.75" hidden="false" customHeight="false" outlineLevel="0" collapsed="false">
      <c r="D260" s="121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3"/>
    </row>
    <row r="261" customFormat="false" ht="12.75" hidden="false" customHeight="false" outlineLevel="0" collapsed="false">
      <c r="D261" s="121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3"/>
    </row>
    <row r="262" customFormat="false" ht="12.75" hidden="false" customHeight="false" outlineLevel="0" collapsed="false">
      <c r="D262" s="121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3"/>
    </row>
    <row r="263" customFormat="false" ht="12.75" hidden="false" customHeight="false" outlineLevel="0" collapsed="false">
      <c r="D263" s="121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3"/>
    </row>
    <row r="264" customFormat="false" ht="12.75" hidden="false" customHeight="false" outlineLevel="0" collapsed="false"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3"/>
    </row>
    <row r="265" customFormat="false" ht="12.75" hidden="false" customHeight="false" outlineLevel="0" collapsed="false">
      <c r="D265" s="121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3"/>
    </row>
    <row r="266" customFormat="false" ht="12.75" hidden="false" customHeight="false" outlineLevel="0" collapsed="false">
      <c r="D266" s="121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3"/>
    </row>
    <row r="267" customFormat="false" ht="12.75" hidden="false" customHeight="false" outlineLevel="0" collapsed="false">
      <c r="D267" s="121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3"/>
    </row>
    <row r="268" customFormat="false" ht="12.75" hidden="false" customHeight="false" outlineLevel="0" collapsed="false">
      <c r="D268" s="121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3"/>
    </row>
    <row r="269" customFormat="false" ht="12.75" hidden="false" customHeight="false" outlineLevel="0" collapsed="false">
      <c r="D269" s="121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3"/>
    </row>
    <row r="270" customFormat="false" ht="12.75" hidden="false" customHeight="false" outlineLevel="0" collapsed="false">
      <c r="D270" s="121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3"/>
    </row>
    <row r="271" customFormat="false" ht="12.75" hidden="false" customHeight="false" outlineLevel="0" collapsed="false">
      <c r="D271" s="121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3"/>
    </row>
    <row r="272" customFormat="false" ht="12.75" hidden="false" customHeight="false" outlineLevel="0" collapsed="false">
      <c r="D272" s="121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3"/>
    </row>
    <row r="273" customFormat="false" ht="12.75" hidden="false" customHeight="false" outlineLevel="0" collapsed="false">
      <c r="D273" s="121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3"/>
    </row>
    <row r="274" customFormat="false" ht="12.75" hidden="false" customHeight="false" outlineLevel="0" collapsed="false">
      <c r="D274" s="121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3"/>
    </row>
    <row r="275" customFormat="false" ht="12.75" hidden="false" customHeight="false" outlineLevel="0" collapsed="false">
      <c r="D275" s="121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3"/>
    </row>
    <row r="276" customFormat="false" ht="12.75" hidden="false" customHeight="false" outlineLevel="0" collapsed="false">
      <c r="D276" s="121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3"/>
    </row>
    <row r="277" customFormat="false" ht="12.75" hidden="false" customHeight="false" outlineLevel="0" collapsed="false">
      <c r="D277" s="121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3"/>
    </row>
    <row r="278" customFormat="false" ht="12.75" hidden="false" customHeight="false" outlineLevel="0" collapsed="false">
      <c r="D278" s="121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3"/>
    </row>
    <row r="279" customFormat="false" ht="12.75" hidden="false" customHeight="false" outlineLevel="0" collapsed="false">
      <c r="D279" s="121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3"/>
    </row>
    <row r="280" customFormat="false" ht="12.75" hidden="false" customHeight="false" outlineLevel="0" collapsed="false">
      <c r="D280" s="121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3"/>
    </row>
    <row r="281" customFormat="false" ht="12.75" hidden="false" customHeight="false" outlineLevel="0" collapsed="false">
      <c r="D281" s="121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3"/>
    </row>
    <row r="282" customFormat="false" ht="12.75" hidden="false" customHeight="false" outlineLevel="0" collapsed="false">
      <c r="D282" s="121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3"/>
    </row>
    <row r="283" customFormat="false" ht="12.75" hidden="false" customHeight="false" outlineLevel="0" collapsed="false">
      <c r="D283" s="121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3"/>
    </row>
    <row r="284" customFormat="false" ht="12.75" hidden="false" customHeight="false" outlineLevel="0" collapsed="false">
      <c r="D284" s="121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3"/>
    </row>
    <row r="285" customFormat="false" ht="12.75" hidden="false" customHeight="false" outlineLevel="0" collapsed="false">
      <c r="D285" s="121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3"/>
    </row>
    <row r="286" customFormat="false" ht="12.75" hidden="false" customHeight="false" outlineLevel="0" collapsed="false"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3"/>
    </row>
    <row r="287" customFormat="false" ht="12.75" hidden="false" customHeight="false" outlineLevel="0" collapsed="false">
      <c r="D287" s="121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3"/>
    </row>
    <row r="288" customFormat="false" ht="12.75" hidden="false" customHeight="false" outlineLevel="0" collapsed="false">
      <c r="D288" s="121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3"/>
    </row>
    <row r="289" customFormat="false" ht="12.75" hidden="false" customHeight="false" outlineLevel="0" collapsed="false">
      <c r="D289" s="121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3"/>
    </row>
    <row r="290" customFormat="false" ht="12.75" hidden="false" customHeight="false" outlineLevel="0" collapsed="false">
      <c r="D290" s="121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3"/>
    </row>
    <row r="291" customFormat="false" ht="12.75" hidden="false" customHeight="false" outlineLevel="0" collapsed="false">
      <c r="D291" s="121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3"/>
    </row>
    <row r="292" customFormat="false" ht="12.75" hidden="false" customHeight="false" outlineLevel="0" collapsed="false">
      <c r="D292" s="121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3"/>
    </row>
    <row r="293" customFormat="false" ht="12.75" hidden="false" customHeight="false" outlineLevel="0" collapsed="false">
      <c r="D293" s="121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3"/>
    </row>
    <row r="294" customFormat="false" ht="12.75" hidden="false" customHeight="false" outlineLevel="0" collapsed="false">
      <c r="D294" s="121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3"/>
    </row>
    <row r="295" customFormat="false" ht="12.75" hidden="false" customHeight="false" outlineLevel="0" collapsed="false">
      <c r="D295" s="121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3"/>
    </row>
    <row r="296" customFormat="false" ht="12.75" hidden="false" customHeight="false" outlineLevel="0" collapsed="false">
      <c r="D296" s="121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3"/>
    </row>
    <row r="297" customFormat="false" ht="12.75" hidden="false" customHeight="false" outlineLevel="0" collapsed="false">
      <c r="D297" s="121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3"/>
    </row>
    <row r="298" customFormat="false" ht="12.75" hidden="false" customHeight="false" outlineLevel="0" collapsed="false">
      <c r="D298" s="121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3"/>
    </row>
    <row r="299" customFormat="false" ht="12.75" hidden="false" customHeight="false" outlineLevel="0" collapsed="false">
      <c r="D299" s="121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3"/>
    </row>
    <row r="300" customFormat="false" ht="12.75" hidden="false" customHeight="false" outlineLevel="0" collapsed="false">
      <c r="D300" s="121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3"/>
    </row>
    <row r="301" customFormat="false" ht="12.75" hidden="false" customHeight="false" outlineLevel="0" collapsed="false">
      <c r="D301" s="121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3"/>
    </row>
    <row r="302" customFormat="false" ht="12.75" hidden="false" customHeight="false" outlineLevel="0" collapsed="false">
      <c r="D302" s="121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3"/>
    </row>
    <row r="303" customFormat="false" ht="12.75" hidden="false" customHeight="false" outlineLevel="0" collapsed="false">
      <c r="D303" s="121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3"/>
    </row>
    <row r="304" customFormat="false" ht="12.75" hidden="false" customHeight="false" outlineLevel="0" collapsed="false">
      <c r="D304" s="121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3"/>
    </row>
    <row r="305" customFormat="false" ht="12.75" hidden="false" customHeight="false" outlineLevel="0" collapsed="false">
      <c r="D305" s="121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3"/>
    </row>
    <row r="306" customFormat="false" ht="12.75" hidden="false" customHeight="false" outlineLevel="0" collapsed="false">
      <c r="D306" s="121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3"/>
    </row>
    <row r="307" customFormat="false" ht="12.75" hidden="false" customHeight="false" outlineLevel="0" collapsed="false">
      <c r="D307" s="121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3"/>
    </row>
    <row r="308" customFormat="false" ht="12.75" hidden="false" customHeight="false" outlineLevel="0" collapsed="false">
      <c r="D308" s="121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3"/>
    </row>
    <row r="309" customFormat="false" ht="12.75" hidden="false" customHeight="false" outlineLevel="0" collapsed="false">
      <c r="D309" s="121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3"/>
    </row>
    <row r="310" customFormat="false" ht="12.75" hidden="false" customHeight="false" outlineLevel="0" collapsed="false">
      <c r="D310" s="121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3"/>
    </row>
    <row r="311" customFormat="false" ht="12.75" hidden="false" customHeight="false" outlineLevel="0" collapsed="false">
      <c r="D311" s="121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3"/>
    </row>
    <row r="312" customFormat="false" ht="12.75" hidden="false" customHeight="false" outlineLevel="0" collapsed="false">
      <c r="D312" s="121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3"/>
    </row>
    <row r="313" customFormat="false" ht="12.75" hidden="false" customHeight="false" outlineLevel="0" collapsed="false">
      <c r="D313" s="121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3"/>
    </row>
    <row r="314" customFormat="false" ht="12.75" hidden="false" customHeight="false" outlineLevel="0" collapsed="false">
      <c r="D314" s="121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3"/>
    </row>
    <row r="315" customFormat="false" ht="12.75" hidden="false" customHeight="false" outlineLevel="0" collapsed="false">
      <c r="D315" s="121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3"/>
    </row>
    <row r="316" customFormat="false" ht="12.75" hidden="false" customHeight="false" outlineLevel="0" collapsed="false">
      <c r="D316" s="121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3"/>
    </row>
    <row r="317" customFormat="false" ht="12.75" hidden="false" customHeight="false" outlineLevel="0" collapsed="false">
      <c r="D317" s="121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3"/>
    </row>
    <row r="318" customFormat="false" ht="12.75" hidden="false" customHeight="false" outlineLevel="0" collapsed="false">
      <c r="D318" s="121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3"/>
    </row>
    <row r="319" customFormat="false" ht="12.75" hidden="false" customHeight="false" outlineLevel="0" collapsed="false">
      <c r="D319" s="121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3"/>
    </row>
    <row r="320" customFormat="false" ht="12.75" hidden="false" customHeight="false" outlineLevel="0" collapsed="false">
      <c r="D320" s="121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3"/>
    </row>
    <row r="321" customFormat="false" ht="12.75" hidden="false" customHeight="false" outlineLevel="0" collapsed="false">
      <c r="D321" s="121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3"/>
    </row>
    <row r="322" customFormat="false" ht="12.75" hidden="false" customHeight="false" outlineLevel="0" collapsed="false">
      <c r="D322" s="121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3"/>
    </row>
    <row r="323" customFormat="false" ht="12.75" hidden="false" customHeight="false" outlineLevel="0" collapsed="false">
      <c r="D323" s="121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3"/>
    </row>
    <row r="324" customFormat="false" ht="12.75" hidden="false" customHeight="false" outlineLevel="0" collapsed="false">
      <c r="D324" s="121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3"/>
    </row>
    <row r="325" customFormat="false" ht="12.75" hidden="false" customHeight="false" outlineLevel="0" collapsed="false">
      <c r="D325" s="121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3"/>
    </row>
    <row r="326" customFormat="false" ht="12.75" hidden="false" customHeight="false" outlineLevel="0" collapsed="false">
      <c r="D326" s="121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3"/>
    </row>
    <row r="327" customFormat="false" ht="12.75" hidden="false" customHeight="false" outlineLevel="0" collapsed="false">
      <c r="D327" s="121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3"/>
    </row>
    <row r="328" customFormat="false" ht="12.75" hidden="false" customHeight="false" outlineLevel="0" collapsed="false">
      <c r="D328" s="121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3"/>
    </row>
    <row r="329" customFormat="false" ht="12.75" hidden="false" customHeight="false" outlineLevel="0" collapsed="false">
      <c r="D329" s="121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3"/>
    </row>
    <row r="330" customFormat="false" ht="12.75" hidden="false" customHeight="false" outlineLevel="0" collapsed="false">
      <c r="D330" s="121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3"/>
    </row>
    <row r="331" customFormat="false" ht="12.75" hidden="false" customHeight="false" outlineLevel="0" collapsed="false">
      <c r="D331" s="121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  <c r="AB331" s="123"/>
    </row>
    <row r="332" customFormat="false" ht="12.75" hidden="false" customHeight="false" outlineLevel="0" collapsed="false">
      <c r="D332" s="121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  <c r="AB332" s="123"/>
    </row>
    <row r="333" customFormat="false" ht="12.75" hidden="false" customHeight="false" outlineLevel="0" collapsed="false">
      <c r="D333" s="121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3"/>
    </row>
    <row r="334" customFormat="false" ht="12.75" hidden="false" customHeight="false" outlineLevel="0" collapsed="false">
      <c r="D334" s="121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  <c r="AB334" s="123"/>
    </row>
    <row r="335" customFormat="false" ht="12.75" hidden="false" customHeight="false" outlineLevel="0" collapsed="false">
      <c r="D335" s="121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  <c r="AB335" s="123"/>
    </row>
    <row r="336" customFormat="false" ht="12.75" hidden="false" customHeight="false" outlineLevel="0" collapsed="false">
      <c r="D336" s="121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3"/>
    </row>
    <row r="337" customFormat="false" ht="12.75" hidden="false" customHeight="false" outlineLevel="0" collapsed="false">
      <c r="D337" s="121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  <c r="AB337" s="123"/>
    </row>
    <row r="338" customFormat="false" ht="12.75" hidden="false" customHeight="false" outlineLevel="0" collapsed="false">
      <c r="D338" s="121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  <c r="AB338" s="123"/>
    </row>
    <row r="339" customFormat="false" ht="12.75" hidden="false" customHeight="false" outlineLevel="0" collapsed="false">
      <c r="D339" s="121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3"/>
    </row>
    <row r="340" customFormat="false" ht="12.75" hidden="false" customHeight="false" outlineLevel="0" collapsed="false">
      <c r="D340" s="121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  <c r="AB340" s="123"/>
    </row>
    <row r="341" customFormat="false" ht="12.75" hidden="false" customHeight="false" outlineLevel="0" collapsed="false">
      <c r="D341" s="121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  <c r="AB341" s="123"/>
    </row>
    <row r="342" customFormat="false" ht="12.75" hidden="false" customHeight="false" outlineLevel="0" collapsed="false">
      <c r="D342" s="121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  <c r="AB342" s="123"/>
    </row>
    <row r="343" customFormat="false" ht="12.75" hidden="false" customHeight="false" outlineLevel="0" collapsed="false">
      <c r="D343" s="121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  <c r="AB343" s="123"/>
    </row>
    <row r="344" customFormat="false" ht="12.75" hidden="false" customHeight="false" outlineLevel="0" collapsed="false">
      <c r="D344" s="121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  <c r="AB344" s="123"/>
    </row>
    <row r="345" customFormat="false" ht="12.75" hidden="false" customHeight="false" outlineLevel="0" collapsed="false">
      <c r="D345" s="121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  <c r="AB345" s="123"/>
    </row>
    <row r="346" customFormat="false" ht="12.75" hidden="false" customHeight="false" outlineLevel="0" collapsed="false">
      <c r="D346" s="121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  <c r="AB346" s="123"/>
    </row>
    <row r="347" customFormat="false" ht="12.75" hidden="false" customHeight="false" outlineLevel="0" collapsed="false">
      <c r="D347" s="121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3"/>
    </row>
    <row r="348" customFormat="false" ht="12.75" hidden="false" customHeight="false" outlineLevel="0" collapsed="false">
      <c r="D348" s="121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3"/>
    </row>
    <row r="349" customFormat="false" ht="12.75" hidden="false" customHeight="false" outlineLevel="0" collapsed="false">
      <c r="D349" s="121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  <c r="AB349" s="123"/>
    </row>
    <row r="350" customFormat="false" ht="12.75" hidden="false" customHeight="false" outlineLevel="0" collapsed="false">
      <c r="D350" s="121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  <c r="AB350" s="123"/>
    </row>
    <row r="351" customFormat="false" ht="12.75" hidden="false" customHeight="false" outlineLevel="0" collapsed="false">
      <c r="D351" s="121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  <c r="AB351" s="123"/>
    </row>
    <row r="352" customFormat="false" ht="12.75" hidden="false" customHeight="false" outlineLevel="0" collapsed="false">
      <c r="D352" s="121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  <c r="AB352" s="123"/>
    </row>
    <row r="353" customFormat="false" ht="12.75" hidden="false" customHeight="false" outlineLevel="0" collapsed="false">
      <c r="D353" s="121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  <c r="AB353" s="123"/>
    </row>
    <row r="354" customFormat="false" ht="12.75" hidden="false" customHeight="false" outlineLevel="0" collapsed="false">
      <c r="D354" s="121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  <c r="AB354" s="123"/>
    </row>
    <row r="355" customFormat="false" ht="12.75" hidden="false" customHeight="false" outlineLevel="0" collapsed="false">
      <c r="D355" s="121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  <c r="AB355" s="123"/>
    </row>
    <row r="356" customFormat="false" ht="12.75" hidden="false" customHeight="false" outlineLevel="0" collapsed="false">
      <c r="D356" s="121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  <c r="AB356" s="123"/>
    </row>
    <row r="357" customFormat="false" ht="12.75" hidden="false" customHeight="false" outlineLevel="0" collapsed="false">
      <c r="D357" s="121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  <c r="AB357" s="123"/>
    </row>
    <row r="358" customFormat="false" ht="12.75" hidden="false" customHeight="false" outlineLevel="0" collapsed="false">
      <c r="D358" s="121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  <c r="AB358" s="123"/>
    </row>
    <row r="359" customFormat="false" ht="12.75" hidden="false" customHeight="false" outlineLevel="0" collapsed="false">
      <c r="D359" s="121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3"/>
    </row>
    <row r="360" customFormat="false" ht="12.75" hidden="false" customHeight="false" outlineLevel="0" collapsed="false">
      <c r="D360" s="121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3"/>
    </row>
    <row r="361" customFormat="false" ht="12.75" hidden="false" customHeight="false" outlineLevel="0" collapsed="false">
      <c r="D361" s="121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3"/>
    </row>
    <row r="362" customFormat="false" ht="12.75" hidden="false" customHeight="false" outlineLevel="0" collapsed="false">
      <c r="D362" s="121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3"/>
    </row>
    <row r="363" customFormat="false" ht="12.75" hidden="false" customHeight="false" outlineLevel="0" collapsed="false">
      <c r="D363" s="121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3"/>
    </row>
    <row r="364" customFormat="false" ht="12.75" hidden="false" customHeight="false" outlineLevel="0" collapsed="false">
      <c r="D364" s="121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3"/>
    </row>
    <row r="365" customFormat="false" ht="12.75" hidden="false" customHeight="false" outlineLevel="0" collapsed="false">
      <c r="D365" s="121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3"/>
    </row>
    <row r="366" customFormat="false" ht="12.75" hidden="false" customHeight="false" outlineLevel="0" collapsed="false">
      <c r="D366" s="121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3"/>
    </row>
    <row r="367" customFormat="false" ht="12.75" hidden="false" customHeight="false" outlineLevel="0" collapsed="false">
      <c r="D367" s="121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3"/>
    </row>
    <row r="368" customFormat="false" ht="12.75" hidden="false" customHeight="false" outlineLevel="0" collapsed="false">
      <c r="D368" s="121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  <c r="AB368" s="123"/>
    </row>
    <row r="369" customFormat="false" ht="12.75" hidden="false" customHeight="false" outlineLevel="0" collapsed="false">
      <c r="D369" s="121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3"/>
    </row>
    <row r="370" customFormat="false" ht="12.75" hidden="false" customHeight="false" outlineLevel="0" collapsed="false">
      <c r="D370" s="121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3"/>
    </row>
    <row r="371" customFormat="false" ht="12.75" hidden="false" customHeight="false" outlineLevel="0" collapsed="false">
      <c r="D371" s="121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  <c r="AB371" s="123"/>
    </row>
    <row r="372" customFormat="false" ht="12.75" hidden="false" customHeight="false" outlineLevel="0" collapsed="false">
      <c r="D372" s="121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3"/>
    </row>
    <row r="373" customFormat="false" ht="12.75" hidden="false" customHeight="false" outlineLevel="0" collapsed="false">
      <c r="D373" s="121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3"/>
    </row>
    <row r="374" customFormat="false" ht="12.75" hidden="false" customHeight="false" outlineLevel="0" collapsed="false">
      <c r="D374" s="121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3"/>
    </row>
    <row r="375" customFormat="false" ht="12.75" hidden="false" customHeight="false" outlineLevel="0" collapsed="false">
      <c r="D375" s="121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3"/>
    </row>
    <row r="376" customFormat="false" ht="12.75" hidden="false" customHeight="false" outlineLevel="0" collapsed="false">
      <c r="D376" s="121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3"/>
    </row>
    <row r="377" customFormat="false" ht="12.75" hidden="false" customHeight="false" outlineLevel="0" collapsed="false">
      <c r="D377" s="121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  <c r="AB377" s="123"/>
    </row>
    <row r="378" customFormat="false" ht="12.75" hidden="false" customHeight="false" outlineLevel="0" collapsed="false">
      <c r="D378" s="121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3"/>
    </row>
    <row r="379" customFormat="false" ht="12.75" hidden="false" customHeight="false" outlineLevel="0" collapsed="false">
      <c r="D379" s="121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3"/>
    </row>
    <row r="380" customFormat="false" ht="12.75" hidden="false" customHeight="false" outlineLevel="0" collapsed="false">
      <c r="D380" s="121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  <c r="AB380" s="123"/>
    </row>
    <row r="381" customFormat="false" ht="12.75" hidden="false" customHeight="false" outlineLevel="0" collapsed="false">
      <c r="D381" s="121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3"/>
    </row>
    <row r="382" customFormat="false" ht="12.75" hidden="false" customHeight="false" outlineLevel="0" collapsed="false">
      <c r="D382" s="121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3"/>
    </row>
    <row r="383" customFormat="false" ht="12.75" hidden="false" customHeight="false" outlineLevel="0" collapsed="false">
      <c r="D383" s="121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3"/>
    </row>
    <row r="384" customFormat="false" ht="12.75" hidden="false" customHeight="false" outlineLevel="0" collapsed="false">
      <c r="D384" s="121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3"/>
    </row>
    <row r="385" customFormat="false" ht="12.75" hidden="false" customHeight="false" outlineLevel="0" collapsed="false">
      <c r="D385" s="121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3"/>
    </row>
    <row r="386" customFormat="false" ht="12.75" hidden="false" customHeight="false" outlineLevel="0" collapsed="false">
      <c r="D386" s="121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  <c r="AB386" s="123"/>
    </row>
    <row r="387" customFormat="false" ht="12.75" hidden="false" customHeight="false" outlineLevel="0" collapsed="false">
      <c r="D387" s="121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3"/>
    </row>
    <row r="388" customFormat="false" ht="12.75" hidden="false" customHeight="false" outlineLevel="0" collapsed="false">
      <c r="D388" s="121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3"/>
    </row>
    <row r="389" customFormat="false" ht="12.75" hidden="false" customHeight="false" outlineLevel="0" collapsed="false">
      <c r="D389" s="121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  <c r="AB389" s="123"/>
    </row>
    <row r="390" customFormat="false" ht="12.75" hidden="false" customHeight="false" outlineLevel="0" collapsed="false">
      <c r="D390" s="121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3"/>
    </row>
    <row r="391" customFormat="false" ht="12.75" hidden="false" customHeight="false" outlineLevel="0" collapsed="false">
      <c r="D391" s="121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3"/>
    </row>
    <row r="392" customFormat="false" ht="12.75" hidden="false" customHeight="false" outlineLevel="0" collapsed="false">
      <c r="D392" s="121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3"/>
    </row>
    <row r="393" customFormat="false" ht="12.75" hidden="false" customHeight="false" outlineLevel="0" collapsed="false">
      <c r="D393" s="121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3"/>
    </row>
    <row r="394" customFormat="false" ht="12.75" hidden="false" customHeight="false" outlineLevel="0" collapsed="false">
      <c r="D394" s="121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3"/>
    </row>
    <row r="395" customFormat="false" ht="12.75" hidden="false" customHeight="false" outlineLevel="0" collapsed="false">
      <c r="D395" s="121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  <c r="AB395" s="123"/>
    </row>
    <row r="396" customFormat="false" ht="12.75" hidden="false" customHeight="false" outlineLevel="0" collapsed="false">
      <c r="D396" s="121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3"/>
    </row>
    <row r="397" customFormat="false" ht="12.75" hidden="false" customHeight="false" outlineLevel="0" collapsed="false">
      <c r="D397" s="121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3"/>
    </row>
    <row r="398" customFormat="false" ht="12.75" hidden="false" customHeight="false" outlineLevel="0" collapsed="false">
      <c r="D398" s="121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3"/>
    </row>
    <row r="399" customFormat="false" ht="12.75" hidden="false" customHeight="false" outlineLevel="0" collapsed="false">
      <c r="D399" s="121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3"/>
    </row>
    <row r="400" customFormat="false" ht="12.75" hidden="false" customHeight="false" outlineLevel="0" collapsed="false">
      <c r="D400" s="121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3"/>
    </row>
    <row r="401" customFormat="false" ht="12.75" hidden="false" customHeight="false" outlineLevel="0" collapsed="false">
      <c r="D401" s="121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  <c r="AB401" s="123"/>
    </row>
    <row r="402" customFormat="false" ht="12.75" hidden="false" customHeight="false" outlineLevel="0" collapsed="false">
      <c r="D402" s="121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3"/>
    </row>
    <row r="403" customFormat="false" ht="12.75" hidden="false" customHeight="false" outlineLevel="0" collapsed="false">
      <c r="D403" s="121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  <c r="AB403" s="123"/>
    </row>
    <row r="404" customFormat="false" ht="12.75" hidden="false" customHeight="false" outlineLevel="0" collapsed="false">
      <c r="D404" s="121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  <c r="AB404" s="123"/>
    </row>
    <row r="405" customFormat="false" ht="12.75" hidden="false" customHeight="false" outlineLevel="0" collapsed="false">
      <c r="D405" s="121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  <c r="AB405" s="123"/>
    </row>
    <row r="406" customFormat="false" ht="12.75" hidden="false" customHeight="false" outlineLevel="0" collapsed="false">
      <c r="D406" s="121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  <c r="AB406" s="123"/>
    </row>
    <row r="407" customFormat="false" ht="12.75" hidden="false" customHeight="false" outlineLevel="0" collapsed="false">
      <c r="D407" s="121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  <c r="AB407" s="123"/>
    </row>
    <row r="408" customFormat="false" ht="12.75" hidden="false" customHeight="false" outlineLevel="0" collapsed="false">
      <c r="D408" s="121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  <c r="AB408" s="123"/>
    </row>
    <row r="409" customFormat="false" ht="12.75" hidden="false" customHeight="false" outlineLevel="0" collapsed="false">
      <c r="D409" s="121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3"/>
    </row>
    <row r="410" customFormat="false" ht="12.75" hidden="false" customHeight="false" outlineLevel="0" collapsed="false">
      <c r="D410" s="121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  <c r="AB410" s="123"/>
    </row>
    <row r="411" customFormat="false" ht="12.75" hidden="false" customHeight="false" outlineLevel="0" collapsed="false">
      <c r="D411" s="121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3"/>
    </row>
    <row r="412" customFormat="false" ht="12.75" hidden="false" customHeight="false" outlineLevel="0" collapsed="false">
      <c r="D412" s="121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3"/>
    </row>
    <row r="413" customFormat="false" ht="12.75" hidden="false" customHeight="false" outlineLevel="0" collapsed="false">
      <c r="D413" s="121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  <c r="AB413" s="123"/>
    </row>
    <row r="414" customFormat="false" ht="12.75" hidden="false" customHeight="false" outlineLevel="0" collapsed="false">
      <c r="D414" s="121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  <c r="AB414" s="123"/>
    </row>
    <row r="415" customFormat="false" ht="12.75" hidden="false" customHeight="false" outlineLevel="0" collapsed="false">
      <c r="D415" s="121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  <c r="AB415" s="123"/>
    </row>
    <row r="416" customFormat="false" ht="12.75" hidden="false" customHeight="false" outlineLevel="0" collapsed="false">
      <c r="D416" s="121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3"/>
    </row>
    <row r="417" customFormat="false" ht="12.75" hidden="false" customHeight="false" outlineLevel="0" collapsed="false">
      <c r="D417" s="121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3"/>
    </row>
    <row r="418" customFormat="false" ht="12.75" hidden="false" customHeight="false" outlineLevel="0" collapsed="false">
      <c r="D418" s="121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3"/>
    </row>
    <row r="419" customFormat="false" ht="12.75" hidden="false" customHeight="false" outlineLevel="0" collapsed="false">
      <c r="D419" s="121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  <c r="AB419" s="123"/>
    </row>
    <row r="420" customFormat="false" ht="12.75" hidden="false" customHeight="false" outlineLevel="0" collapsed="false">
      <c r="D420" s="121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3"/>
    </row>
    <row r="421" customFormat="false" ht="12.75" hidden="false" customHeight="false" outlineLevel="0" collapsed="false">
      <c r="D421" s="121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  <c r="AB421" s="123"/>
    </row>
    <row r="422" customFormat="false" ht="12.75" hidden="false" customHeight="false" outlineLevel="0" collapsed="false">
      <c r="D422" s="121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  <c r="AB422" s="123"/>
    </row>
    <row r="423" customFormat="false" ht="12.75" hidden="false" customHeight="false" outlineLevel="0" collapsed="false">
      <c r="D423" s="121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  <c r="AB423" s="123"/>
    </row>
    <row r="424" customFormat="false" ht="12.75" hidden="false" customHeight="false" outlineLevel="0" collapsed="false">
      <c r="D424" s="121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  <c r="AB424" s="123"/>
    </row>
    <row r="425" customFormat="false" ht="12.75" hidden="false" customHeight="false" outlineLevel="0" collapsed="false">
      <c r="D425" s="121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  <c r="AB425" s="123"/>
    </row>
    <row r="426" customFormat="false" ht="12.75" hidden="false" customHeight="false" outlineLevel="0" collapsed="false">
      <c r="D426" s="121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  <c r="AB426" s="123"/>
    </row>
    <row r="427" customFormat="false" ht="12.75" hidden="false" customHeight="false" outlineLevel="0" collapsed="false">
      <c r="D427" s="121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  <c r="AB427" s="123"/>
    </row>
    <row r="428" customFormat="false" ht="12.75" hidden="false" customHeight="false" outlineLevel="0" collapsed="false">
      <c r="D428" s="121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  <c r="AB428" s="123"/>
    </row>
    <row r="429" customFormat="false" ht="12.75" hidden="false" customHeight="false" outlineLevel="0" collapsed="false">
      <c r="D429" s="121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3"/>
    </row>
    <row r="430" customFormat="false" ht="12.75" hidden="false" customHeight="false" outlineLevel="0" collapsed="false">
      <c r="D430" s="121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3"/>
    </row>
    <row r="431" customFormat="false" ht="12.75" hidden="false" customHeight="false" outlineLevel="0" collapsed="false">
      <c r="D431" s="121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3"/>
    </row>
    <row r="432" customFormat="false" ht="12.75" hidden="false" customHeight="false" outlineLevel="0" collapsed="false">
      <c r="D432" s="121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3"/>
    </row>
    <row r="433" customFormat="false" ht="12.75" hidden="false" customHeight="false" outlineLevel="0" collapsed="false">
      <c r="D433" s="121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3"/>
    </row>
    <row r="434" customFormat="false" ht="12.75" hidden="false" customHeight="false" outlineLevel="0" collapsed="false">
      <c r="D434" s="121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3"/>
    </row>
    <row r="435" customFormat="false" ht="12.75" hidden="false" customHeight="false" outlineLevel="0" collapsed="false">
      <c r="D435" s="121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  <c r="AB435" s="123"/>
    </row>
    <row r="436" customFormat="false" ht="12.75" hidden="false" customHeight="false" outlineLevel="0" collapsed="false">
      <c r="D436" s="121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3"/>
    </row>
    <row r="437" customFormat="false" ht="12.75" hidden="false" customHeight="false" outlineLevel="0" collapsed="false">
      <c r="D437" s="121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3"/>
    </row>
    <row r="438" customFormat="false" ht="12.75" hidden="false" customHeight="false" outlineLevel="0" collapsed="false">
      <c r="D438" s="121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3"/>
    </row>
    <row r="439" customFormat="false" ht="12.75" hidden="false" customHeight="false" outlineLevel="0" collapsed="false">
      <c r="D439" s="121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3"/>
    </row>
    <row r="440" customFormat="false" ht="12.75" hidden="false" customHeight="false" outlineLevel="0" collapsed="false">
      <c r="D440" s="121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3"/>
    </row>
    <row r="441" customFormat="false" ht="12.75" hidden="false" customHeight="false" outlineLevel="0" collapsed="false">
      <c r="D441" s="121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  <c r="AB441" s="123"/>
    </row>
    <row r="442" customFormat="false" ht="12.75" hidden="false" customHeight="false" outlineLevel="0" collapsed="false">
      <c r="D442" s="121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3"/>
    </row>
    <row r="443" customFormat="false" ht="12.75" hidden="false" customHeight="false" outlineLevel="0" collapsed="false">
      <c r="D443" s="121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3"/>
    </row>
    <row r="444" customFormat="false" ht="12.75" hidden="false" customHeight="false" outlineLevel="0" collapsed="false">
      <c r="D444" s="121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  <c r="AB444" s="123"/>
    </row>
    <row r="445" customFormat="false" ht="12.75" hidden="false" customHeight="false" outlineLevel="0" collapsed="false">
      <c r="D445" s="121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3"/>
    </row>
    <row r="446" customFormat="false" ht="12.75" hidden="false" customHeight="false" outlineLevel="0" collapsed="false">
      <c r="D446" s="121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3"/>
    </row>
    <row r="447" customFormat="false" ht="12.75" hidden="false" customHeight="false" outlineLevel="0" collapsed="false">
      <c r="D447" s="121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  <c r="AB447" s="123"/>
    </row>
    <row r="448" customFormat="false" ht="12.75" hidden="false" customHeight="false" outlineLevel="0" collapsed="false">
      <c r="D448" s="121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3"/>
    </row>
    <row r="449" customFormat="false" ht="12.75" hidden="false" customHeight="false" outlineLevel="0" collapsed="false">
      <c r="D449" s="121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3"/>
    </row>
    <row r="450" customFormat="false" ht="12.75" hidden="false" customHeight="false" outlineLevel="0" collapsed="false">
      <c r="D450" s="121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  <c r="AB450" s="123"/>
    </row>
    <row r="451" customFormat="false" ht="12.75" hidden="false" customHeight="false" outlineLevel="0" collapsed="false">
      <c r="D451" s="121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3"/>
    </row>
    <row r="452" customFormat="false" ht="12.75" hidden="false" customHeight="false" outlineLevel="0" collapsed="false">
      <c r="D452" s="121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3"/>
    </row>
    <row r="453" customFormat="false" ht="12.75" hidden="false" customHeight="false" outlineLevel="0" collapsed="false">
      <c r="D453" s="121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  <c r="AB453" s="123"/>
    </row>
    <row r="454" customFormat="false" ht="12.75" hidden="false" customHeight="false" outlineLevel="0" collapsed="false">
      <c r="D454" s="121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3"/>
    </row>
    <row r="455" customFormat="false" ht="12.75" hidden="false" customHeight="false" outlineLevel="0" collapsed="false">
      <c r="D455" s="121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3"/>
    </row>
    <row r="456" customFormat="false" ht="12.75" hidden="false" customHeight="false" outlineLevel="0" collapsed="false">
      <c r="D456" s="121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  <c r="AB456" s="123"/>
    </row>
    <row r="457" customFormat="false" ht="12.75" hidden="false" customHeight="false" outlineLevel="0" collapsed="false">
      <c r="D457" s="121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3"/>
    </row>
    <row r="458" customFormat="false" ht="12.75" hidden="false" customHeight="false" outlineLevel="0" collapsed="false">
      <c r="D458" s="121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3"/>
    </row>
    <row r="459" customFormat="false" ht="12.75" hidden="false" customHeight="false" outlineLevel="0" collapsed="false">
      <c r="D459" s="121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  <c r="AB459" s="123"/>
    </row>
    <row r="460" customFormat="false" ht="12.75" hidden="false" customHeight="false" outlineLevel="0" collapsed="false">
      <c r="D460" s="121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3"/>
    </row>
    <row r="461" customFormat="false" ht="12.75" hidden="false" customHeight="false" outlineLevel="0" collapsed="false">
      <c r="D461" s="121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3"/>
    </row>
    <row r="462" customFormat="false" ht="12.75" hidden="false" customHeight="false" outlineLevel="0" collapsed="false">
      <c r="D462" s="121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  <c r="AB462" s="123"/>
    </row>
    <row r="463" customFormat="false" ht="12.75" hidden="false" customHeight="false" outlineLevel="0" collapsed="false">
      <c r="D463" s="121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3"/>
    </row>
    <row r="464" customFormat="false" ht="12.75" hidden="false" customHeight="false" outlineLevel="0" collapsed="false">
      <c r="D464" s="121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3"/>
    </row>
    <row r="465" customFormat="false" ht="12.75" hidden="false" customHeight="false" outlineLevel="0" collapsed="false">
      <c r="D465" s="121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  <c r="AB465" s="123"/>
    </row>
    <row r="466" customFormat="false" ht="12.75" hidden="false" customHeight="false" outlineLevel="0" collapsed="false">
      <c r="D466" s="121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3"/>
    </row>
    <row r="467" customFormat="false" ht="12.75" hidden="false" customHeight="false" outlineLevel="0" collapsed="false">
      <c r="D467" s="121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3"/>
    </row>
    <row r="468" customFormat="false" ht="12.75" hidden="false" customHeight="false" outlineLevel="0" collapsed="false">
      <c r="D468" s="121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  <c r="AB468" s="123"/>
    </row>
    <row r="469" customFormat="false" ht="12.75" hidden="false" customHeight="false" outlineLevel="0" collapsed="false">
      <c r="D469" s="121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  <c r="AB469" s="123"/>
    </row>
    <row r="470" customFormat="false" ht="12.75" hidden="false" customHeight="false" outlineLevel="0" collapsed="false">
      <c r="D470" s="121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  <c r="AB470" s="123"/>
    </row>
    <row r="471" customFormat="false" ht="12.75" hidden="false" customHeight="false" outlineLevel="0" collapsed="false">
      <c r="D471" s="121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  <c r="AB471" s="123"/>
    </row>
    <row r="472" customFormat="false" ht="12.75" hidden="false" customHeight="false" outlineLevel="0" collapsed="false">
      <c r="D472" s="121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  <c r="AB472" s="123"/>
    </row>
    <row r="473" customFormat="false" ht="12.75" hidden="false" customHeight="false" outlineLevel="0" collapsed="false">
      <c r="D473" s="121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  <c r="AB473" s="123"/>
    </row>
    <row r="474" customFormat="false" ht="12.75" hidden="false" customHeight="false" outlineLevel="0" collapsed="false">
      <c r="D474" s="121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  <c r="AB474" s="123"/>
    </row>
    <row r="475" customFormat="false" ht="12.75" hidden="false" customHeight="false" outlineLevel="0" collapsed="false">
      <c r="D475" s="121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  <c r="AB475" s="123"/>
    </row>
    <row r="476" customFormat="false" ht="12.75" hidden="false" customHeight="false" outlineLevel="0" collapsed="false">
      <c r="D476" s="121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3"/>
    </row>
    <row r="477" customFormat="false" ht="12.75" hidden="false" customHeight="false" outlineLevel="0" collapsed="false">
      <c r="D477" s="121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  <c r="AB477" s="123"/>
    </row>
    <row r="478" customFormat="false" ht="12.75" hidden="false" customHeight="false" outlineLevel="0" collapsed="false">
      <c r="D478" s="121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  <c r="AB478" s="123"/>
    </row>
    <row r="479" customFormat="false" ht="12.75" hidden="false" customHeight="false" outlineLevel="0" collapsed="false">
      <c r="D479" s="121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  <c r="AB479" s="123"/>
    </row>
    <row r="480" customFormat="false" ht="12.75" hidden="false" customHeight="false" outlineLevel="0" collapsed="false">
      <c r="D480" s="121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  <c r="AB480" s="123"/>
    </row>
    <row r="481" customFormat="false" ht="12.75" hidden="false" customHeight="false" outlineLevel="0" collapsed="false">
      <c r="D481" s="121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  <c r="AB481" s="123"/>
    </row>
    <row r="482" customFormat="false" ht="12.75" hidden="false" customHeight="false" outlineLevel="0" collapsed="false">
      <c r="D482" s="121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  <c r="AB482" s="123"/>
    </row>
    <row r="483" customFormat="false" ht="12.75" hidden="false" customHeight="false" outlineLevel="0" collapsed="false">
      <c r="D483" s="121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3"/>
    </row>
    <row r="484" customFormat="false" ht="12.75" hidden="false" customHeight="false" outlineLevel="0" collapsed="false">
      <c r="D484" s="121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  <c r="AB484" s="123"/>
    </row>
    <row r="485" customFormat="false" ht="12.75" hidden="false" customHeight="false" outlineLevel="0" collapsed="false">
      <c r="D485" s="121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  <c r="AB485" s="123"/>
    </row>
    <row r="486" customFormat="false" ht="12.75" hidden="false" customHeight="false" outlineLevel="0" collapsed="false">
      <c r="D486" s="121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B486" s="123"/>
    </row>
    <row r="487" customFormat="false" ht="12.75" hidden="false" customHeight="false" outlineLevel="0" collapsed="false">
      <c r="D487" s="121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3"/>
    </row>
    <row r="488" customFormat="false" ht="12.75" hidden="false" customHeight="false" outlineLevel="0" collapsed="false">
      <c r="D488" s="121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  <c r="AB488" s="123"/>
    </row>
    <row r="489" customFormat="false" ht="12.75" hidden="false" customHeight="false" outlineLevel="0" collapsed="false">
      <c r="D489" s="121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  <c r="AB489" s="123"/>
    </row>
    <row r="490" customFormat="false" ht="12.75" hidden="false" customHeight="false" outlineLevel="0" collapsed="false">
      <c r="D490" s="121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  <c r="AB490" s="123"/>
    </row>
    <row r="491" customFormat="false" ht="12.75" hidden="false" customHeight="false" outlineLevel="0" collapsed="false">
      <c r="D491" s="121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  <c r="AB491" s="123"/>
    </row>
    <row r="492" customFormat="false" ht="12.75" hidden="false" customHeight="false" outlineLevel="0" collapsed="false">
      <c r="D492" s="121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  <c r="AB492" s="123"/>
    </row>
    <row r="493" customFormat="false" ht="12.75" hidden="false" customHeight="false" outlineLevel="0" collapsed="false">
      <c r="D493" s="121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  <c r="AB493" s="123"/>
    </row>
    <row r="494" customFormat="false" ht="12.75" hidden="false" customHeight="false" outlineLevel="0" collapsed="false">
      <c r="D494" s="121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  <c r="AB494" s="123"/>
    </row>
    <row r="495" customFormat="false" ht="12.75" hidden="false" customHeight="false" outlineLevel="0" collapsed="false">
      <c r="D495" s="121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  <c r="AB495" s="123"/>
    </row>
    <row r="496" customFormat="false" ht="12.75" hidden="false" customHeight="false" outlineLevel="0" collapsed="false">
      <c r="D496" s="121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  <c r="AB496" s="123"/>
    </row>
    <row r="497" customFormat="false" ht="12.75" hidden="false" customHeight="false" outlineLevel="0" collapsed="false">
      <c r="D497" s="121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  <c r="AB497" s="123"/>
    </row>
    <row r="498" customFormat="false" ht="12.75" hidden="false" customHeight="false" outlineLevel="0" collapsed="false">
      <c r="D498" s="121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  <c r="AB498" s="123"/>
    </row>
    <row r="499" customFormat="false" ht="12.75" hidden="false" customHeight="false" outlineLevel="0" collapsed="false">
      <c r="D499" s="121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  <c r="AB499" s="123"/>
    </row>
    <row r="500" customFormat="false" ht="12.75" hidden="false" customHeight="false" outlineLevel="0" collapsed="false">
      <c r="D500" s="121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3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17" activeCellId="0" sqref="B17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5" width="11.99"/>
    <col collapsed="false" customWidth="true" hidden="false" outlineLevel="0" max="18" min="18" style="125" width="9.14"/>
    <col collapsed="false" customWidth="true" hidden="false" outlineLevel="0" max="19" min="19" style="125" width="11.99"/>
    <col collapsed="false" customWidth="true" hidden="false" outlineLevel="0" max="20" min="20" style="125" width="17.7"/>
    <col collapsed="false" customWidth="true" hidden="false" outlineLevel="0" max="21" min="21" style="125" width="15.41"/>
    <col collapsed="false" customWidth="true" hidden="false" outlineLevel="0" max="22" min="22" style="125" width="14.14"/>
    <col collapsed="false" customWidth="true" hidden="false" outlineLevel="0" max="23" min="23" style="125" width="11.99"/>
    <col collapsed="false" customWidth="true" hidden="false" outlineLevel="0" max="24" min="24" style="125" width="15.85"/>
    <col collapsed="false" customWidth="true" hidden="false" outlineLevel="0" max="25" min="25" style="125" width="16.7"/>
    <col collapsed="false" customWidth="true" hidden="false" outlineLevel="0" max="26" min="26" style="125" width="10.99"/>
    <col collapsed="false" customWidth="true" hidden="false" outlineLevel="0" max="27" min="27" style="127" width="15.56"/>
    <col collapsed="false" customWidth="true" hidden="false" outlineLevel="0" max="28" min="28" style="127" width="11.13"/>
    <col collapsed="false" customWidth="true" hidden="false" outlineLevel="0" max="29" min="29" style="127" width="17.42"/>
    <col collapsed="false" customWidth="true" hidden="false" outlineLevel="0" max="30" min="30" style="127" width="15.41"/>
    <col collapsed="false" customWidth="true" hidden="false" outlineLevel="0" max="31" min="31" style="127" width="11.28"/>
    <col collapsed="false" customWidth="true" hidden="false" outlineLevel="0" max="32" min="32" style="127" width="13.99"/>
    <col collapsed="false" customWidth="true" hidden="false" outlineLevel="0" max="33" min="33" style="127" width="10.71"/>
    <col collapsed="false" customWidth="true" hidden="false" outlineLevel="0" max="34" min="34" style="127" width="9.85"/>
    <col collapsed="false" customWidth="true" hidden="false" outlineLevel="0" max="35" min="35" style="127" width="15.85"/>
    <col collapsed="false" customWidth="true" hidden="false" outlineLevel="0" max="36" min="36" style="127" width="15.13"/>
    <col collapsed="false" customWidth="true" hidden="false" outlineLevel="0" max="37" min="37" style="127" width="14.14"/>
    <col collapsed="false" customWidth="true" hidden="false" outlineLevel="0" max="38" min="38" style="127" width="14.85"/>
    <col collapsed="false" customWidth="true" hidden="false" outlineLevel="0" max="39" min="39" style="127" width="17.85"/>
    <col collapsed="false" customWidth="true" hidden="false" outlineLevel="0" max="40" min="40" style="127" width="12.56"/>
    <col collapsed="false" customWidth="true" hidden="false" outlineLevel="0" max="41" min="41" style="127" width="11.42"/>
    <col collapsed="false" customWidth="false" hidden="false" outlineLevel="0" max="43" min="42" style="127" width="12.42"/>
    <col collapsed="false" customWidth="true" hidden="false" outlineLevel="0" max="44" min="44" style="127" width="15.13"/>
    <col collapsed="false" customWidth="true" hidden="false" outlineLevel="0" max="45" min="45" style="125" width="15.56"/>
    <col collapsed="false" customWidth="false" hidden="false" outlineLevel="0" max="257" min="46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  <c r="S3" s="129"/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37196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15</v>
      </c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</row>
    <row r="11" customFormat="false" ht="12" hidden="false" customHeight="false" outlineLevel="0" collapsed="false">
      <c r="B11" s="126" t="s">
        <v>105</v>
      </c>
      <c r="C11" s="132" t="n">
        <f aca="false">EffDt</f>
        <v>37196</v>
      </c>
      <c r="D11" s="132" t="n">
        <f aca="false">EffDt</f>
        <v>37196</v>
      </c>
      <c r="E11" s="132" t="n">
        <f aca="false">EffDt</f>
        <v>37196</v>
      </c>
      <c r="F11" s="132" t="n">
        <f aca="false">EffDt</f>
        <v>37196</v>
      </c>
      <c r="G11" s="132" t="n">
        <f aca="false">EffDt</f>
        <v>37196</v>
      </c>
      <c r="H11" s="132" t="n">
        <f aca="false">EffDt</f>
        <v>37196</v>
      </c>
      <c r="I11" s="132" t="n">
        <f aca="false">EffDt</f>
        <v>37196</v>
      </c>
      <c r="J11" s="132" t="n">
        <f aca="false">EffDt</f>
        <v>37196</v>
      </c>
      <c r="K11" s="133" t="n">
        <f aca="false">EffDt</f>
        <v>37196</v>
      </c>
      <c r="L11" s="132" t="n">
        <f aca="false">EffDt</f>
        <v>37196</v>
      </c>
      <c r="M11" s="132" t="n">
        <f aca="false">EffDt</f>
        <v>37196</v>
      </c>
      <c r="N11" s="132" t="n">
        <f aca="false">EffDt</f>
        <v>37196</v>
      </c>
      <c r="O11" s="132" t="n">
        <f aca="false">EffDt</f>
        <v>37196</v>
      </c>
      <c r="P11" s="132" t="n">
        <f aca="false">EffDt</f>
        <v>37196</v>
      </c>
      <c r="Q11" s="132" t="n">
        <f aca="false">EffDt</f>
        <v>37196</v>
      </c>
      <c r="R11" s="132"/>
      <c r="S11" s="132"/>
      <c r="T11" s="132"/>
      <c r="U11" s="132"/>
      <c r="V11" s="132"/>
      <c r="W11" s="132"/>
      <c r="X11" s="132"/>
      <c r="Y11" s="133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3"/>
      <c r="AN11" s="132"/>
      <c r="AO11" s="132"/>
      <c r="AP11" s="132"/>
      <c r="AQ11" s="132"/>
      <c r="AR11" s="132"/>
      <c r="AS11" s="132"/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</row>
    <row r="13" customFormat="false" ht="12" hidden="false" customHeight="false" outlineLevel="0" collapsed="false">
      <c r="B13" s="126" t="s">
        <v>106</v>
      </c>
      <c r="C13" s="126" t="s">
        <v>72</v>
      </c>
      <c r="D13" s="126" t="s">
        <v>33</v>
      </c>
      <c r="E13" s="126" t="s">
        <v>41</v>
      </c>
      <c r="F13" s="126" t="s">
        <v>43</v>
      </c>
      <c r="G13" s="126" t="s">
        <v>44</v>
      </c>
      <c r="H13" s="126" t="s">
        <v>56</v>
      </c>
      <c r="I13" s="126" t="s">
        <v>59</v>
      </c>
      <c r="J13" s="126" t="s">
        <v>47</v>
      </c>
      <c r="K13" s="126" t="s">
        <v>51</v>
      </c>
      <c r="L13" s="126" t="s">
        <v>62</v>
      </c>
      <c r="M13" s="126" t="s">
        <v>65</v>
      </c>
      <c r="N13" s="126" t="s">
        <v>67</v>
      </c>
      <c r="O13" s="126" t="s">
        <v>53</v>
      </c>
      <c r="P13" s="126" t="s">
        <v>42</v>
      </c>
      <c r="Q13" s="126" t="s">
        <v>49</v>
      </c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5" t="s">
        <v>108</v>
      </c>
      <c r="K14" s="127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Y14" s="127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N14" s="125"/>
      <c r="AO14" s="125"/>
      <c r="AP14" s="125"/>
      <c r="AQ14" s="125"/>
      <c r="AR14" s="125"/>
    </row>
    <row r="15" customFormat="false" ht="12" hidden="false" customHeight="false" outlineLevel="0" collapsed="false">
      <c r="B15" s="126" t="s">
        <v>110</v>
      </c>
      <c r="C15" s="125" t="s">
        <v>155</v>
      </c>
      <c r="D15" s="125" t="s">
        <v>31</v>
      </c>
      <c r="E15" s="125" t="s">
        <v>31</v>
      </c>
      <c r="F15" s="125" t="s">
        <v>31</v>
      </c>
      <c r="G15" s="125" t="s">
        <v>31</v>
      </c>
      <c r="H15" s="125" t="s">
        <v>31</v>
      </c>
      <c r="I15" s="125" t="s">
        <v>31</v>
      </c>
      <c r="J15" s="125" t="s">
        <v>31</v>
      </c>
      <c r="K15" s="127" t="s">
        <v>31</v>
      </c>
      <c r="L15" s="125" t="s">
        <v>31</v>
      </c>
      <c r="M15" s="125" t="s">
        <v>31</v>
      </c>
      <c r="N15" s="125" t="s">
        <v>31</v>
      </c>
      <c r="O15" s="125" t="s">
        <v>31</v>
      </c>
      <c r="P15" s="125" t="s">
        <v>31</v>
      </c>
      <c r="Q15" s="125" t="s">
        <v>31</v>
      </c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3.29</v>
      </c>
      <c r="D16" s="125" t="n">
        <v>0.0025</v>
      </c>
      <c r="E16" s="125" t="n">
        <v>0.06</v>
      </c>
      <c r="F16" s="125" t="n">
        <v>-0.095</v>
      </c>
      <c r="G16" s="125" t="n">
        <v>-0.065</v>
      </c>
      <c r="H16" s="125" t="n">
        <v>-0.48</v>
      </c>
      <c r="I16" s="125" t="n">
        <v>0.12</v>
      </c>
      <c r="J16" s="125" t="n">
        <v>-0.34</v>
      </c>
      <c r="K16" s="127" t="n">
        <v>-0.175</v>
      </c>
      <c r="L16" s="125" t="n">
        <v>-0.02</v>
      </c>
      <c r="M16" s="125" t="n">
        <v>-0.46469358130261</v>
      </c>
      <c r="N16" s="125" t="n">
        <v>-0.525</v>
      </c>
      <c r="O16" s="125" t="n">
        <v>-0.1425</v>
      </c>
      <c r="P16" s="125" t="n">
        <v>0.01</v>
      </c>
      <c r="Q16" s="125" t="n">
        <v>-0.225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3.434</v>
      </c>
      <c r="D17" s="125" t="n">
        <v>0.0025</v>
      </c>
      <c r="E17" s="125" t="n">
        <v>0.135</v>
      </c>
      <c r="F17" s="125" t="n">
        <v>-0.035</v>
      </c>
      <c r="G17" s="125" t="n">
        <v>-0.02</v>
      </c>
      <c r="H17" s="125" t="n">
        <v>-0.415</v>
      </c>
      <c r="I17" s="125" t="n">
        <v>0.2</v>
      </c>
      <c r="J17" s="125" t="n">
        <v>-0.285</v>
      </c>
      <c r="K17" s="127" t="n">
        <v>-0.17</v>
      </c>
      <c r="L17" s="125" t="n">
        <v>0.09</v>
      </c>
      <c r="M17" s="125" t="n">
        <v>-0.475</v>
      </c>
      <c r="N17" s="125" t="n">
        <v>-0.46</v>
      </c>
      <c r="O17" s="125" t="n">
        <v>-0.145</v>
      </c>
      <c r="P17" s="125" t="n">
        <v>0.145</v>
      </c>
      <c r="Q17" s="125" t="n">
        <v>-0.19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3.424</v>
      </c>
      <c r="D18" s="125" t="n">
        <v>0.0025</v>
      </c>
      <c r="E18" s="125" t="n">
        <v>0.11</v>
      </c>
      <c r="F18" s="125" t="n">
        <v>-0.085</v>
      </c>
      <c r="G18" s="125" t="n">
        <v>-0.04</v>
      </c>
      <c r="H18" s="125" t="n">
        <v>-0.415</v>
      </c>
      <c r="I18" s="125" t="n">
        <v>-0.07</v>
      </c>
      <c r="J18" s="125" t="n">
        <v>-0.29</v>
      </c>
      <c r="K18" s="127" t="n">
        <v>-0.15</v>
      </c>
      <c r="L18" s="125" t="n">
        <v>-0.14</v>
      </c>
      <c r="M18" s="125" t="n">
        <v>-0.48</v>
      </c>
      <c r="N18" s="125" t="n">
        <v>-0.46</v>
      </c>
      <c r="O18" s="125" t="n">
        <v>-0.1375</v>
      </c>
      <c r="P18" s="125" t="n">
        <v>0.035</v>
      </c>
      <c r="Q18" s="125" t="n">
        <v>-0.185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3.359</v>
      </c>
      <c r="D19" s="125" t="n">
        <v>0.0025</v>
      </c>
      <c r="E19" s="125" t="n">
        <v>0</v>
      </c>
      <c r="F19" s="125" t="n">
        <v>-0.16</v>
      </c>
      <c r="G19" s="125" t="n">
        <v>-0.06</v>
      </c>
      <c r="H19" s="125" t="n">
        <v>-0.48</v>
      </c>
      <c r="I19" s="125" t="n">
        <v>-0.3</v>
      </c>
      <c r="J19" s="125" t="n">
        <v>-0.325</v>
      </c>
      <c r="K19" s="127" t="n">
        <v>-0.145</v>
      </c>
      <c r="L19" s="125" t="n">
        <v>-0.365</v>
      </c>
      <c r="M19" s="125" t="n">
        <v>-0.505</v>
      </c>
      <c r="N19" s="125" t="n">
        <v>-0.525</v>
      </c>
      <c r="O19" s="125" t="n">
        <v>-0.135</v>
      </c>
      <c r="P19" s="125" t="n">
        <v>-0.075</v>
      </c>
      <c r="Q19" s="125" t="n">
        <v>-0.185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3.254</v>
      </c>
      <c r="D20" s="125" t="n">
        <v>0.0025</v>
      </c>
      <c r="E20" s="125" t="n">
        <v>0.04</v>
      </c>
      <c r="F20" s="125" t="n">
        <v>-0.14</v>
      </c>
      <c r="G20" s="125" t="n">
        <v>0.015</v>
      </c>
      <c r="H20" s="125" t="n">
        <v>-0.565</v>
      </c>
      <c r="I20" s="125" t="n">
        <v>-0.265</v>
      </c>
      <c r="J20" s="125" t="n">
        <v>-0.365</v>
      </c>
      <c r="K20" s="127" t="n">
        <v>-0.12</v>
      </c>
      <c r="L20" s="125" t="n">
        <v>-0.34</v>
      </c>
      <c r="M20" s="125" t="n">
        <v>-0.505</v>
      </c>
      <c r="N20" s="125" t="n">
        <v>-0.665</v>
      </c>
      <c r="O20" s="125" t="n">
        <v>-0.14</v>
      </c>
      <c r="P20" s="125" t="n">
        <v>-0.12</v>
      </c>
      <c r="Q20" s="125" t="n">
        <v>-0.1575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3.283</v>
      </c>
      <c r="D21" s="125" t="n">
        <v>0.0025</v>
      </c>
      <c r="E21" s="125" t="n">
        <v>0.11</v>
      </c>
      <c r="F21" s="125" t="n">
        <v>-0.14</v>
      </c>
      <c r="G21" s="125" t="n">
        <v>0.045</v>
      </c>
      <c r="H21" s="125" t="n">
        <v>-0.565</v>
      </c>
      <c r="I21" s="125" t="n">
        <v>-0.265</v>
      </c>
      <c r="J21" s="125" t="n">
        <v>-0.365</v>
      </c>
      <c r="K21" s="127" t="n">
        <v>-0.1125</v>
      </c>
      <c r="L21" s="125" t="n">
        <v>-0.34</v>
      </c>
      <c r="M21" s="125" t="n">
        <v>-0.505</v>
      </c>
      <c r="N21" s="125" t="n">
        <v>-0.665</v>
      </c>
      <c r="O21" s="125" t="n">
        <v>-0.14</v>
      </c>
      <c r="P21" s="125" t="n">
        <v>-0.095</v>
      </c>
      <c r="Q21" s="125" t="n">
        <v>-0.1525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3.319</v>
      </c>
      <c r="D22" s="125" t="n">
        <v>0.0025</v>
      </c>
      <c r="E22" s="125" t="n">
        <v>0.19</v>
      </c>
      <c r="F22" s="125" t="n">
        <v>-0.14</v>
      </c>
      <c r="G22" s="125" t="n">
        <v>0.085</v>
      </c>
      <c r="H22" s="125" t="n">
        <v>-0.565</v>
      </c>
      <c r="I22" s="125" t="n">
        <v>-0.265</v>
      </c>
      <c r="J22" s="125" t="n">
        <v>-0.365</v>
      </c>
      <c r="K22" s="127" t="n">
        <v>-0.0975</v>
      </c>
      <c r="L22" s="125" t="n">
        <v>-0.34</v>
      </c>
      <c r="M22" s="125" t="n">
        <v>-0.505</v>
      </c>
      <c r="N22" s="125" t="n">
        <v>-0.665</v>
      </c>
      <c r="O22" s="125" t="n">
        <v>-0.14</v>
      </c>
      <c r="P22" s="125" t="n">
        <v>-0.09</v>
      </c>
      <c r="Q22" s="125" t="n">
        <v>-0.1425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3.359</v>
      </c>
      <c r="D23" s="125" t="n">
        <v>0.0025</v>
      </c>
      <c r="E23" s="125" t="n">
        <v>0.255</v>
      </c>
      <c r="F23" s="125" t="n">
        <v>-0.01</v>
      </c>
      <c r="G23" s="125" t="n">
        <v>0.21</v>
      </c>
      <c r="H23" s="125" t="n">
        <v>-0.565</v>
      </c>
      <c r="I23" s="125" t="n">
        <v>-0.335</v>
      </c>
      <c r="J23" s="125" t="n">
        <v>-0.32</v>
      </c>
      <c r="K23" s="127" t="n">
        <v>-0.0725</v>
      </c>
      <c r="L23" s="125" t="n">
        <v>-0.395</v>
      </c>
      <c r="M23" s="125" t="n">
        <v>-0.505</v>
      </c>
      <c r="N23" s="125" t="n">
        <v>-0.665</v>
      </c>
      <c r="O23" s="125" t="n">
        <v>-0.14</v>
      </c>
      <c r="P23" s="125" t="n">
        <v>0.055</v>
      </c>
      <c r="Q23" s="125" t="n">
        <v>-0.1175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3.399</v>
      </c>
      <c r="D24" s="125" t="n">
        <v>0.0025</v>
      </c>
      <c r="E24" s="125" t="n">
        <v>0.26</v>
      </c>
      <c r="F24" s="125" t="n">
        <v>-0.01</v>
      </c>
      <c r="G24" s="125" t="n">
        <v>0.225</v>
      </c>
      <c r="H24" s="125" t="n">
        <v>-0.565</v>
      </c>
      <c r="I24" s="125" t="n">
        <v>-0.335</v>
      </c>
      <c r="J24" s="125" t="n">
        <v>-0.32</v>
      </c>
      <c r="K24" s="127" t="n">
        <v>-0.065</v>
      </c>
      <c r="L24" s="125" t="n">
        <v>-0.395</v>
      </c>
      <c r="M24" s="125" t="n">
        <v>-0.505</v>
      </c>
      <c r="N24" s="125" t="n">
        <v>-0.665</v>
      </c>
      <c r="O24" s="125" t="n">
        <v>-0.14</v>
      </c>
      <c r="P24" s="125" t="n">
        <v>0.06</v>
      </c>
      <c r="Q24" s="125" t="n">
        <v>-0.11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3.399</v>
      </c>
      <c r="D25" s="125" t="n">
        <v>0.0025</v>
      </c>
      <c r="E25" s="125" t="n">
        <v>0.2</v>
      </c>
      <c r="F25" s="125" t="n">
        <v>-0.01</v>
      </c>
      <c r="G25" s="125" t="n">
        <v>0.21</v>
      </c>
      <c r="H25" s="125" t="n">
        <v>-0.565</v>
      </c>
      <c r="I25" s="125" t="n">
        <v>-0.335</v>
      </c>
      <c r="J25" s="125" t="n">
        <v>-0.32</v>
      </c>
      <c r="K25" s="127" t="n">
        <v>-0.075</v>
      </c>
      <c r="L25" s="125" t="n">
        <v>-0.395</v>
      </c>
      <c r="M25" s="125" t="n">
        <v>-0.505</v>
      </c>
      <c r="N25" s="125" t="n">
        <v>-0.665</v>
      </c>
      <c r="O25" s="125" t="n">
        <v>-0.14</v>
      </c>
      <c r="P25" s="125" t="n">
        <v>-0.01</v>
      </c>
      <c r="Q25" s="125" t="n">
        <v>-0.12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3.429</v>
      </c>
      <c r="D26" s="125" t="n">
        <v>0.0025</v>
      </c>
      <c r="E26" s="125" t="n">
        <v>0.175</v>
      </c>
      <c r="F26" s="125" t="n">
        <v>-0.06</v>
      </c>
      <c r="G26" s="125" t="n">
        <v>0.095</v>
      </c>
      <c r="H26" s="125" t="n">
        <v>-0.565</v>
      </c>
      <c r="I26" s="125" t="n">
        <v>-0.19</v>
      </c>
      <c r="J26" s="125" t="n">
        <v>-0.33</v>
      </c>
      <c r="K26" s="127" t="n">
        <v>-0.1225</v>
      </c>
      <c r="L26" s="125" t="n">
        <v>-0.24</v>
      </c>
      <c r="M26" s="125" t="n">
        <v>-0.505</v>
      </c>
      <c r="N26" s="125" t="n">
        <v>-0.665</v>
      </c>
      <c r="O26" s="125" t="n">
        <v>-0.14</v>
      </c>
      <c r="P26" s="125" t="n">
        <v>-0.05</v>
      </c>
      <c r="Q26" s="125" t="n">
        <v>-0.1625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3.604</v>
      </c>
      <c r="D27" s="125" t="n">
        <v>0.0025</v>
      </c>
      <c r="E27" s="125" t="n">
        <v>0.26</v>
      </c>
      <c r="F27" s="125" t="n">
        <v>0.1</v>
      </c>
      <c r="G27" s="125" t="n">
        <v>0.155</v>
      </c>
      <c r="H27" s="125" t="n">
        <v>-0.2775</v>
      </c>
      <c r="I27" s="125" t="n">
        <v>0.065</v>
      </c>
      <c r="J27" s="125" t="n">
        <v>-0.2</v>
      </c>
      <c r="K27" s="127" t="n">
        <v>-0.12</v>
      </c>
      <c r="L27" s="125" t="n">
        <v>0</v>
      </c>
      <c r="M27" s="125" t="n">
        <v>-0.42</v>
      </c>
      <c r="N27" s="125" t="n">
        <v>-0.3225</v>
      </c>
      <c r="O27" s="125" t="n">
        <v>-0.14</v>
      </c>
      <c r="P27" s="125" t="n">
        <v>0.125</v>
      </c>
      <c r="Q27" s="125" t="n">
        <v>-0.14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3.794</v>
      </c>
      <c r="D28" s="125" t="n">
        <v>0.0025</v>
      </c>
      <c r="E28" s="125" t="n">
        <v>0.33</v>
      </c>
      <c r="F28" s="125" t="n">
        <v>0.1</v>
      </c>
      <c r="G28" s="125" t="n">
        <v>0.155</v>
      </c>
      <c r="H28" s="125" t="n">
        <v>-0.2775</v>
      </c>
      <c r="I28" s="125" t="n">
        <v>0.405</v>
      </c>
      <c r="J28" s="125" t="n">
        <v>-0.2</v>
      </c>
      <c r="K28" s="127" t="n">
        <v>-0.12</v>
      </c>
      <c r="L28" s="125" t="n">
        <v>0.34</v>
      </c>
      <c r="M28" s="125" t="n">
        <v>-0.42</v>
      </c>
      <c r="N28" s="125" t="n">
        <v>-0.3225</v>
      </c>
      <c r="O28" s="125" t="n">
        <v>-0.1425</v>
      </c>
      <c r="P28" s="125" t="n">
        <v>0.22</v>
      </c>
      <c r="Q28" s="125" t="n">
        <v>-0.14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3.914</v>
      </c>
      <c r="D29" s="125" t="n">
        <v>0.0025</v>
      </c>
      <c r="E29" s="125" t="n">
        <v>0.475</v>
      </c>
      <c r="F29" s="125" t="n">
        <v>0.165</v>
      </c>
      <c r="G29" s="125" t="n">
        <v>0.145</v>
      </c>
      <c r="H29" s="125" t="n">
        <v>-0.2775</v>
      </c>
      <c r="I29" s="125" t="n">
        <v>0.435</v>
      </c>
      <c r="J29" s="125" t="n">
        <v>-0.2</v>
      </c>
      <c r="K29" s="127" t="n">
        <v>-0.1175</v>
      </c>
      <c r="L29" s="125" t="n">
        <v>0.37</v>
      </c>
      <c r="M29" s="125" t="n">
        <v>-0.42</v>
      </c>
      <c r="N29" s="125" t="n">
        <v>-0.3225</v>
      </c>
      <c r="O29" s="125" t="n">
        <v>-0.145</v>
      </c>
      <c r="P29" s="125" t="n">
        <v>0.23</v>
      </c>
      <c r="Q29" s="125" t="n">
        <v>-0.1375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3.829</v>
      </c>
      <c r="D30" s="125" t="n">
        <v>0.0025</v>
      </c>
      <c r="E30" s="125" t="n">
        <v>0.44</v>
      </c>
      <c r="F30" s="125" t="n">
        <v>0.15</v>
      </c>
      <c r="G30" s="125" t="n">
        <v>0.145</v>
      </c>
      <c r="H30" s="125" t="n">
        <v>-0.2775</v>
      </c>
      <c r="I30" s="125" t="n">
        <v>0.115</v>
      </c>
      <c r="J30" s="125" t="n">
        <v>-0.2</v>
      </c>
      <c r="K30" s="127" t="n">
        <v>-0.1175</v>
      </c>
      <c r="L30" s="125" t="n">
        <v>0.05</v>
      </c>
      <c r="M30" s="125" t="n">
        <v>-0.42</v>
      </c>
      <c r="N30" s="125" t="n">
        <v>-0.3225</v>
      </c>
      <c r="O30" s="125" t="n">
        <v>-0.1375</v>
      </c>
      <c r="P30" s="125" t="n">
        <v>0.16</v>
      </c>
      <c r="Q30" s="125" t="n">
        <v>-0.1375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3.724</v>
      </c>
      <c r="D31" s="125" t="n">
        <v>0.0025</v>
      </c>
      <c r="E31" s="125" t="n">
        <v>0.38</v>
      </c>
      <c r="F31" s="125" t="n">
        <v>0.07</v>
      </c>
      <c r="G31" s="125" t="n">
        <v>0.145</v>
      </c>
      <c r="H31" s="125" t="n">
        <v>-0.2775</v>
      </c>
      <c r="I31" s="125" t="n">
        <v>-0.195</v>
      </c>
      <c r="J31" s="125" t="n">
        <v>-0.2</v>
      </c>
      <c r="K31" s="127" t="n">
        <v>-0.1175</v>
      </c>
      <c r="L31" s="125" t="n">
        <v>-0.26</v>
      </c>
      <c r="M31" s="125" t="n">
        <v>-0.42</v>
      </c>
      <c r="N31" s="125" t="n">
        <v>-0.3225</v>
      </c>
      <c r="O31" s="125" t="n">
        <v>-0.135</v>
      </c>
      <c r="P31" s="125" t="n">
        <v>0.075</v>
      </c>
      <c r="Q31" s="125" t="n">
        <v>-0.1375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3.599</v>
      </c>
      <c r="D32" s="125" t="n">
        <v>0.0025</v>
      </c>
      <c r="E32" s="125" t="n">
        <v>0.385</v>
      </c>
      <c r="F32" s="125" t="n">
        <v>0.1</v>
      </c>
      <c r="G32" s="125" t="n">
        <v>0.25</v>
      </c>
      <c r="H32" s="125" t="n">
        <v>-0.455</v>
      </c>
      <c r="I32" s="125" t="n">
        <v>-0.195</v>
      </c>
      <c r="J32" s="125" t="n">
        <v>-0.275</v>
      </c>
      <c r="K32" s="127" t="n">
        <v>-0.085</v>
      </c>
      <c r="L32" s="125" t="n">
        <v>-0.255</v>
      </c>
      <c r="M32" s="125" t="n">
        <v>-0.435</v>
      </c>
      <c r="N32" s="125" t="n">
        <v>-0.545</v>
      </c>
      <c r="O32" s="125" t="n">
        <v>-0.14</v>
      </c>
      <c r="P32" s="125" t="n">
        <v>0.16</v>
      </c>
      <c r="Q32" s="125" t="n">
        <v>-0.105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3.599</v>
      </c>
      <c r="D33" s="125" t="n">
        <v>0.0025</v>
      </c>
      <c r="E33" s="125" t="n">
        <v>0.385</v>
      </c>
      <c r="F33" s="125" t="n">
        <v>0.1</v>
      </c>
      <c r="G33" s="125" t="n">
        <v>0.25</v>
      </c>
      <c r="H33" s="125" t="n">
        <v>-0.455</v>
      </c>
      <c r="I33" s="125" t="n">
        <v>-0.195</v>
      </c>
      <c r="J33" s="125" t="n">
        <v>-0.275</v>
      </c>
      <c r="K33" s="127" t="n">
        <v>-0.085</v>
      </c>
      <c r="L33" s="125" t="n">
        <v>-0.255</v>
      </c>
      <c r="M33" s="125" t="n">
        <v>-0.435</v>
      </c>
      <c r="N33" s="125" t="n">
        <v>-0.545</v>
      </c>
      <c r="O33" s="125" t="n">
        <v>-0.14</v>
      </c>
      <c r="P33" s="125" t="n">
        <v>0.16</v>
      </c>
      <c r="Q33" s="125" t="n">
        <v>-0.105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3.624</v>
      </c>
      <c r="D34" s="125" t="n">
        <v>0.0025</v>
      </c>
      <c r="E34" s="125" t="n">
        <v>0.385</v>
      </c>
      <c r="F34" s="125" t="n">
        <v>0.1</v>
      </c>
      <c r="G34" s="125" t="n">
        <v>0.25</v>
      </c>
      <c r="H34" s="125" t="n">
        <v>-0.455</v>
      </c>
      <c r="I34" s="125" t="n">
        <v>-0.195</v>
      </c>
      <c r="J34" s="125" t="n">
        <v>-0.275</v>
      </c>
      <c r="K34" s="127" t="n">
        <v>-0.085</v>
      </c>
      <c r="L34" s="125" t="n">
        <v>-0.255</v>
      </c>
      <c r="M34" s="125" t="n">
        <v>-0.435</v>
      </c>
      <c r="N34" s="125" t="n">
        <v>-0.545</v>
      </c>
      <c r="O34" s="125" t="n">
        <v>-0.14</v>
      </c>
      <c r="P34" s="125" t="n">
        <v>0.16</v>
      </c>
      <c r="Q34" s="125" t="n">
        <v>-0.105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3.659</v>
      </c>
      <c r="D35" s="125" t="n">
        <v>0.0025</v>
      </c>
      <c r="E35" s="125" t="n">
        <v>0.43</v>
      </c>
      <c r="F35" s="125" t="n">
        <v>0.1</v>
      </c>
      <c r="G35" s="125" t="n">
        <v>0.25</v>
      </c>
      <c r="H35" s="125" t="n">
        <v>-0.455</v>
      </c>
      <c r="I35" s="125" t="n">
        <v>-0.195</v>
      </c>
      <c r="J35" s="125" t="n">
        <v>-0.275</v>
      </c>
      <c r="K35" s="127" t="n">
        <v>-0.085</v>
      </c>
      <c r="L35" s="125" t="n">
        <v>-0.255</v>
      </c>
      <c r="M35" s="125" t="n">
        <v>-0.435</v>
      </c>
      <c r="N35" s="125" t="n">
        <v>-0.545</v>
      </c>
      <c r="O35" s="125" t="n">
        <v>-0.14</v>
      </c>
      <c r="P35" s="125" t="n">
        <v>0.19</v>
      </c>
      <c r="Q35" s="125" t="n">
        <v>-0.105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3.694</v>
      </c>
      <c r="D36" s="125" t="n">
        <v>0.0025</v>
      </c>
      <c r="E36" s="125" t="n">
        <v>0.45</v>
      </c>
      <c r="F36" s="125" t="n">
        <v>0.1</v>
      </c>
      <c r="G36" s="125" t="n">
        <v>0.25</v>
      </c>
      <c r="H36" s="125" t="n">
        <v>-0.455</v>
      </c>
      <c r="I36" s="125" t="n">
        <v>-0.195</v>
      </c>
      <c r="J36" s="125" t="n">
        <v>-0.275</v>
      </c>
      <c r="K36" s="127" t="n">
        <v>-0.085</v>
      </c>
      <c r="L36" s="125" t="n">
        <v>-0.255</v>
      </c>
      <c r="M36" s="125" t="n">
        <v>-0.435</v>
      </c>
      <c r="N36" s="125" t="n">
        <v>-0.545</v>
      </c>
      <c r="O36" s="125" t="n">
        <v>-0.14</v>
      </c>
      <c r="P36" s="125" t="n">
        <v>0.2</v>
      </c>
      <c r="Q36" s="125" t="n">
        <v>-0.105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3.701</v>
      </c>
      <c r="D37" s="125" t="n">
        <v>0.0025</v>
      </c>
      <c r="E37" s="125" t="n">
        <v>0.42</v>
      </c>
      <c r="F37" s="125" t="n">
        <v>0.1</v>
      </c>
      <c r="G37" s="125" t="n">
        <v>0.25</v>
      </c>
      <c r="H37" s="125" t="n">
        <v>-0.455</v>
      </c>
      <c r="I37" s="125" t="n">
        <v>-0.195</v>
      </c>
      <c r="J37" s="125" t="n">
        <v>-0.275</v>
      </c>
      <c r="K37" s="127" t="n">
        <v>-0.085</v>
      </c>
      <c r="L37" s="125" t="n">
        <v>-0.255</v>
      </c>
      <c r="M37" s="125" t="n">
        <v>-0.435</v>
      </c>
      <c r="N37" s="125" t="n">
        <v>-0.545</v>
      </c>
      <c r="O37" s="125" t="n">
        <v>-0.14</v>
      </c>
      <c r="P37" s="125" t="n">
        <v>0.175</v>
      </c>
      <c r="Q37" s="125" t="n">
        <v>-0.105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3.729</v>
      </c>
      <c r="D38" s="125" t="n">
        <v>0.0025</v>
      </c>
      <c r="E38" s="125" t="n">
        <v>0.42</v>
      </c>
      <c r="F38" s="125" t="n">
        <v>0.1</v>
      </c>
      <c r="G38" s="125" t="n">
        <v>0.25</v>
      </c>
      <c r="H38" s="125" t="n">
        <v>-0.455</v>
      </c>
      <c r="I38" s="125" t="n">
        <v>-0.195</v>
      </c>
      <c r="J38" s="125" t="n">
        <v>-0.275</v>
      </c>
      <c r="K38" s="127" t="n">
        <v>-0.085</v>
      </c>
      <c r="L38" s="125" t="n">
        <v>-0.255</v>
      </c>
      <c r="M38" s="125" t="n">
        <v>-0.435</v>
      </c>
      <c r="N38" s="125" t="n">
        <v>-0.545</v>
      </c>
      <c r="O38" s="125" t="n">
        <v>-0.14</v>
      </c>
      <c r="P38" s="125" t="n">
        <v>0.175</v>
      </c>
      <c r="Q38" s="125" t="n">
        <v>-0.105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3.902</v>
      </c>
      <c r="D39" s="125" t="n">
        <v>0.0025</v>
      </c>
      <c r="E39" s="125" t="n">
        <v>0.475</v>
      </c>
      <c r="F39" s="125" t="n">
        <v>0.25</v>
      </c>
      <c r="G39" s="125" t="n">
        <v>0.24</v>
      </c>
      <c r="H39" s="125" t="n">
        <v>-0.25</v>
      </c>
      <c r="I39" s="125" t="n">
        <v>0.145</v>
      </c>
      <c r="J39" s="125" t="n">
        <v>-0.155</v>
      </c>
      <c r="K39" s="127" t="n">
        <v>-0.085</v>
      </c>
      <c r="L39" s="125" t="n">
        <v>0.095</v>
      </c>
      <c r="M39" s="125" t="n">
        <v>-0.4</v>
      </c>
      <c r="N39" s="125" t="n">
        <v>-0.33</v>
      </c>
      <c r="O39" s="125" t="n">
        <v>-0.14</v>
      </c>
      <c r="P39" s="125" t="n">
        <v>0.275</v>
      </c>
      <c r="Q39" s="125" t="n">
        <v>-0.105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4.054</v>
      </c>
      <c r="D40" s="125" t="n">
        <v>0.0025</v>
      </c>
      <c r="E40" s="125" t="n">
        <v>0.51</v>
      </c>
      <c r="F40" s="125" t="n">
        <v>0.25</v>
      </c>
      <c r="G40" s="125" t="n">
        <v>0.24</v>
      </c>
      <c r="H40" s="125" t="n">
        <v>-0.25</v>
      </c>
      <c r="I40" s="125" t="n">
        <v>0.485</v>
      </c>
      <c r="J40" s="125" t="n">
        <v>-0.155</v>
      </c>
      <c r="K40" s="127" t="n">
        <v>-0.085</v>
      </c>
      <c r="L40" s="125" t="n">
        <v>0.435</v>
      </c>
      <c r="M40" s="125" t="n">
        <v>-0.4</v>
      </c>
      <c r="N40" s="125" t="n">
        <v>-0.33</v>
      </c>
      <c r="O40" s="125" t="n">
        <v>-0.1425</v>
      </c>
      <c r="P40" s="125" t="n">
        <v>0.33</v>
      </c>
      <c r="Q40" s="125" t="n">
        <v>-0.105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4.104</v>
      </c>
      <c r="D41" s="125" t="n">
        <v>0.0025</v>
      </c>
      <c r="E41" s="125" t="n">
        <v>0.52</v>
      </c>
      <c r="F41" s="125" t="n">
        <v>0.28</v>
      </c>
      <c r="G41" s="125" t="n">
        <v>0.24</v>
      </c>
      <c r="H41" s="125" t="n">
        <v>-0.25</v>
      </c>
      <c r="I41" s="125" t="n">
        <v>0.515</v>
      </c>
      <c r="J41" s="125" t="n">
        <v>-0.155</v>
      </c>
      <c r="K41" s="127" t="n">
        <v>-0.085</v>
      </c>
      <c r="L41" s="125" t="n">
        <v>0.465</v>
      </c>
      <c r="M41" s="125" t="n">
        <v>-0.4</v>
      </c>
      <c r="N41" s="125" t="n">
        <v>-0.33</v>
      </c>
      <c r="O41" s="125" t="n">
        <v>-0.145</v>
      </c>
      <c r="P41" s="125" t="n">
        <v>0.35</v>
      </c>
      <c r="Q41" s="125" t="n">
        <v>-0.095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4.016</v>
      </c>
      <c r="D42" s="125" t="n">
        <v>0.0025</v>
      </c>
      <c r="E42" s="125" t="n">
        <v>0.47</v>
      </c>
      <c r="F42" s="125" t="n">
        <v>0.28</v>
      </c>
      <c r="G42" s="125" t="n">
        <v>0.24</v>
      </c>
      <c r="H42" s="125" t="n">
        <v>-0.25</v>
      </c>
      <c r="I42" s="125" t="n">
        <v>0.195</v>
      </c>
      <c r="J42" s="125" t="n">
        <v>-0.155</v>
      </c>
      <c r="K42" s="127" t="n">
        <v>-0.085</v>
      </c>
      <c r="L42" s="125" t="n">
        <v>0.145</v>
      </c>
      <c r="M42" s="125" t="n">
        <v>-0.4</v>
      </c>
      <c r="N42" s="125" t="n">
        <v>-0.33</v>
      </c>
      <c r="O42" s="125" t="n">
        <v>-0.1375</v>
      </c>
      <c r="P42" s="125" t="n">
        <v>0.27</v>
      </c>
      <c r="Q42" s="125" t="n">
        <v>-0.095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3.877</v>
      </c>
      <c r="D43" s="125" t="n">
        <v>0.0025</v>
      </c>
      <c r="E43" s="125" t="n">
        <v>0.46</v>
      </c>
      <c r="F43" s="125" t="n">
        <v>0.28</v>
      </c>
      <c r="G43" s="125" t="n">
        <v>0.24</v>
      </c>
      <c r="H43" s="125" t="n">
        <v>-0.25</v>
      </c>
      <c r="I43" s="125" t="n">
        <v>-0.115</v>
      </c>
      <c r="J43" s="125" t="n">
        <v>-0.155</v>
      </c>
      <c r="K43" s="127" t="n">
        <v>-0.085</v>
      </c>
      <c r="L43" s="125" t="n">
        <v>-0.165</v>
      </c>
      <c r="M43" s="125" t="n">
        <v>-0.4</v>
      </c>
      <c r="N43" s="125" t="n">
        <v>-0.33</v>
      </c>
      <c r="O43" s="125" t="n">
        <v>-0.135</v>
      </c>
      <c r="P43" s="125" t="n">
        <v>0.19</v>
      </c>
      <c r="Q43" s="125" t="n">
        <v>-0.095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3.723</v>
      </c>
      <c r="D44" s="125" t="n">
        <v>0.0025</v>
      </c>
      <c r="E44" s="125" t="n">
        <v>0.44</v>
      </c>
      <c r="F44" s="125" t="n">
        <v>0.165</v>
      </c>
      <c r="G44" s="125" t="n">
        <v>0.26</v>
      </c>
      <c r="H44" s="125" t="n">
        <v>-0.37</v>
      </c>
      <c r="I44" s="125" t="n">
        <v>-0.25</v>
      </c>
      <c r="J44" s="125" t="n">
        <v>-0.22</v>
      </c>
      <c r="K44" s="127" t="n">
        <v>-0.085</v>
      </c>
      <c r="L44" s="125" t="n">
        <v>-0.3</v>
      </c>
      <c r="M44" s="125" t="n">
        <v>-0.43</v>
      </c>
      <c r="N44" s="125" t="n">
        <v>-0.46</v>
      </c>
      <c r="O44" s="125" t="n">
        <v>-0.14</v>
      </c>
      <c r="P44" s="125" t="n">
        <v>0.26</v>
      </c>
      <c r="Q44" s="125" t="n">
        <v>-0.095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3.728</v>
      </c>
      <c r="D45" s="125" t="n">
        <v>0.0025</v>
      </c>
      <c r="E45" s="125" t="n">
        <v>0.44</v>
      </c>
      <c r="F45" s="125" t="n">
        <v>0.165</v>
      </c>
      <c r="G45" s="125" t="n">
        <v>0.26</v>
      </c>
      <c r="H45" s="125" t="n">
        <v>-0.37</v>
      </c>
      <c r="I45" s="125" t="n">
        <v>-0.25</v>
      </c>
      <c r="J45" s="125" t="n">
        <v>-0.22</v>
      </c>
      <c r="K45" s="127" t="n">
        <v>-0.085</v>
      </c>
      <c r="L45" s="125" t="n">
        <v>-0.3</v>
      </c>
      <c r="M45" s="125" t="n">
        <v>-0.43</v>
      </c>
      <c r="N45" s="125" t="n">
        <v>-0.46</v>
      </c>
      <c r="O45" s="125" t="n">
        <v>-0.14</v>
      </c>
      <c r="P45" s="125" t="n">
        <v>0.26</v>
      </c>
      <c r="Q45" s="125" t="n">
        <v>-0.095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3.766</v>
      </c>
      <c r="D46" s="125" t="n">
        <v>0.0025</v>
      </c>
      <c r="E46" s="125" t="n">
        <v>0.44</v>
      </c>
      <c r="F46" s="125" t="n">
        <v>0.165</v>
      </c>
      <c r="G46" s="125" t="n">
        <v>0.26</v>
      </c>
      <c r="H46" s="125" t="n">
        <v>-0.37</v>
      </c>
      <c r="I46" s="125" t="n">
        <v>-0.25</v>
      </c>
      <c r="J46" s="125" t="n">
        <v>-0.22</v>
      </c>
      <c r="K46" s="127" t="n">
        <v>-0.085</v>
      </c>
      <c r="L46" s="125" t="n">
        <v>-0.3</v>
      </c>
      <c r="M46" s="125" t="n">
        <v>-0.43</v>
      </c>
      <c r="N46" s="125" t="n">
        <v>-0.46</v>
      </c>
      <c r="O46" s="125" t="n">
        <v>-0.14</v>
      </c>
      <c r="P46" s="125" t="n">
        <v>0.26</v>
      </c>
      <c r="Q46" s="125" t="n">
        <v>-0.095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3.811</v>
      </c>
      <c r="D47" s="125" t="n">
        <v>0.0025</v>
      </c>
      <c r="E47" s="125" t="n">
        <v>0.44</v>
      </c>
      <c r="F47" s="125" t="n">
        <v>0.165</v>
      </c>
      <c r="G47" s="125" t="n">
        <v>0.26</v>
      </c>
      <c r="H47" s="125" t="n">
        <v>-0.37</v>
      </c>
      <c r="I47" s="125" t="n">
        <v>-0.25</v>
      </c>
      <c r="J47" s="125" t="n">
        <v>-0.22</v>
      </c>
      <c r="K47" s="127" t="n">
        <v>-0.085</v>
      </c>
      <c r="L47" s="125" t="n">
        <v>-0.3</v>
      </c>
      <c r="M47" s="125" t="n">
        <v>-0.43</v>
      </c>
      <c r="N47" s="125" t="n">
        <v>-0.46</v>
      </c>
      <c r="O47" s="125" t="n">
        <v>-0.14</v>
      </c>
      <c r="P47" s="125" t="n">
        <v>0.26</v>
      </c>
      <c r="Q47" s="125" t="n">
        <v>-0.095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3.849</v>
      </c>
      <c r="D48" s="125" t="n">
        <v>0.0025</v>
      </c>
      <c r="E48" s="125" t="n">
        <v>0.44</v>
      </c>
      <c r="F48" s="125" t="n">
        <v>0.165</v>
      </c>
      <c r="G48" s="125" t="n">
        <v>0.26</v>
      </c>
      <c r="H48" s="125" t="n">
        <v>-0.37</v>
      </c>
      <c r="I48" s="125" t="n">
        <v>-0.25</v>
      </c>
      <c r="J48" s="125" t="n">
        <v>-0.22</v>
      </c>
      <c r="K48" s="127" t="n">
        <v>-0.085</v>
      </c>
      <c r="L48" s="125" t="n">
        <v>-0.3</v>
      </c>
      <c r="M48" s="125" t="n">
        <v>-0.43</v>
      </c>
      <c r="N48" s="125" t="n">
        <v>-0.46</v>
      </c>
      <c r="O48" s="125" t="n">
        <v>-0.14</v>
      </c>
      <c r="P48" s="125" t="n">
        <v>0.26</v>
      </c>
      <c r="Q48" s="125" t="n">
        <v>-0.095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3.843</v>
      </c>
      <c r="D49" s="125" t="n">
        <v>0.0025</v>
      </c>
      <c r="E49" s="125" t="n">
        <v>0.44</v>
      </c>
      <c r="F49" s="125" t="n">
        <v>0.165</v>
      </c>
      <c r="G49" s="125" t="n">
        <v>0.26</v>
      </c>
      <c r="H49" s="125" t="n">
        <v>-0.37</v>
      </c>
      <c r="I49" s="125" t="n">
        <v>-0.25</v>
      </c>
      <c r="J49" s="125" t="n">
        <v>-0.22</v>
      </c>
      <c r="K49" s="127" t="n">
        <v>-0.085</v>
      </c>
      <c r="L49" s="125" t="n">
        <v>-0.3</v>
      </c>
      <c r="M49" s="125" t="n">
        <v>-0.43</v>
      </c>
      <c r="N49" s="125" t="n">
        <v>-0.46</v>
      </c>
      <c r="O49" s="125" t="n">
        <v>-0.14</v>
      </c>
      <c r="P49" s="125" t="n">
        <v>0.26</v>
      </c>
      <c r="Q49" s="125" t="n">
        <v>-0.095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3.843</v>
      </c>
      <c r="D50" s="125" t="n">
        <v>0.0025</v>
      </c>
      <c r="E50" s="125" t="n">
        <v>0.44</v>
      </c>
      <c r="F50" s="125" t="n">
        <v>0.165</v>
      </c>
      <c r="G50" s="125" t="n">
        <v>0.26</v>
      </c>
      <c r="H50" s="125" t="n">
        <v>-0.37</v>
      </c>
      <c r="I50" s="125" t="n">
        <v>-0.25</v>
      </c>
      <c r="J50" s="125" t="n">
        <v>-0.22</v>
      </c>
      <c r="K50" s="127" t="n">
        <v>-0.085</v>
      </c>
      <c r="L50" s="125" t="n">
        <v>-0.3</v>
      </c>
      <c r="M50" s="125" t="n">
        <v>-0.43</v>
      </c>
      <c r="N50" s="125" t="n">
        <v>-0.46</v>
      </c>
      <c r="O50" s="125" t="n">
        <v>-0.14</v>
      </c>
      <c r="P50" s="125" t="n">
        <v>0.26</v>
      </c>
      <c r="Q50" s="125" t="n">
        <v>-0.095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4.013</v>
      </c>
      <c r="D51" s="125" t="n">
        <v>0.0025</v>
      </c>
      <c r="E51" s="125" t="n">
        <v>0.5</v>
      </c>
      <c r="F51" s="125" t="n">
        <v>0.19</v>
      </c>
      <c r="G51" s="125" t="n">
        <v>0.25</v>
      </c>
      <c r="H51" s="125" t="n">
        <v>-0.24</v>
      </c>
      <c r="I51" s="125" t="n">
        <v>0.298</v>
      </c>
      <c r="J51" s="125" t="n">
        <v>-0.145</v>
      </c>
      <c r="K51" s="127" t="n">
        <v>-0.085</v>
      </c>
      <c r="L51" s="125" t="n">
        <v>0.248</v>
      </c>
      <c r="M51" s="125" t="n">
        <v>-0.4</v>
      </c>
      <c r="N51" s="125" t="n">
        <v>-0.32</v>
      </c>
      <c r="O51" s="125" t="n">
        <v>-0.14</v>
      </c>
      <c r="P51" s="125" t="n">
        <v>0.3</v>
      </c>
      <c r="Q51" s="125" t="n">
        <v>-0.095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4.144</v>
      </c>
      <c r="D52" s="125" t="n">
        <v>0.0025</v>
      </c>
      <c r="E52" s="125" t="n">
        <v>0.57</v>
      </c>
      <c r="F52" s="125" t="n">
        <v>0.19</v>
      </c>
      <c r="G52" s="125" t="n">
        <v>0.25</v>
      </c>
      <c r="H52" s="125" t="n">
        <v>-0.24</v>
      </c>
      <c r="I52" s="125" t="n">
        <v>0.358</v>
      </c>
      <c r="J52" s="125" t="n">
        <v>-0.145</v>
      </c>
      <c r="K52" s="127" t="n">
        <v>-0.085</v>
      </c>
      <c r="L52" s="125" t="n">
        <v>0.308</v>
      </c>
      <c r="M52" s="125" t="n">
        <v>-0.4</v>
      </c>
      <c r="N52" s="125" t="n">
        <v>-0.32</v>
      </c>
      <c r="O52" s="125" t="n">
        <v>-0.1425</v>
      </c>
      <c r="P52" s="125" t="n">
        <v>0.3</v>
      </c>
      <c r="Q52" s="125" t="n">
        <v>-0.095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4.199</v>
      </c>
      <c r="D53" s="125" t="n">
        <v>0.0025</v>
      </c>
      <c r="E53" s="125" t="n">
        <v>0.57</v>
      </c>
      <c r="F53" s="125" t="n">
        <v>0.19</v>
      </c>
      <c r="G53" s="125" t="n">
        <v>0.25</v>
      </c>
      <c r="H53" s="125" t="n">
        <v>-0.24</v>
      </c>
      <c r="I53" s="125" t="n">
        <v>0.428</v>
      </c>
      <c r="J53" s="125" t="n">
        <v>-0.145</v>
      </c>
      <c r="K53" s="127" t="n">
        <v>-0.075</v>
      </c>
      <c r="L53" s="125" t="n">
        <v>0.378</v>
      </c>
      <c r="M53" s="125" t="n">
        <v>-0.4</v>
      </c>
      <c r="N53" s="125" t="n">
        <v>-0.32</v>
      </c>
      <c r="O53" s="125" t="n">
        <v>-0.145</v>
      </c>
      <c r="P53" s="125" t="n">
        <v>0.3</v>
      </c>
      <c r="Q53" s="125" t="n">
        <v>-0.085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4.111</v>
      </c>
      <c r="D54" s="125" t="n">
        <v>0.0025</v>
      </c>
      <c r="E54" s="125" t="n">
        <v>0.57</v>
      </c>
      <c r="F54" s="125" t="n">
        <v>0.19</v>
      </c>
      <c r="G54" s="125" t="n">
        <v>0.25</v>
      </c>
      <c r="H54" s="125" t="n">
        <v>-0.24</v>
      </c>
      <c r="I54" s="125" t="n">
        <v>0.298</v>
      </c>
      <c r="J54" s="125" t="n">
        <v>-0.145</v>
      </c>
      <c r="K54" s="127" t="n">
        <v>-0.075</v>
      </c>
      <c r="L54" s="125" t="n">
        <v>0.248</v>
      </c>
      <c r="M54" s="125" t="n">
        <v>-0.4</v>
      </c>
      <c r="N54" s="125" t="n">
        <v>-0.32</v>
      </c>
      <c r="O54" s="125" t="n">
        <v>-0.1375</v>
      </c>
      <c r="P54" s="125" t="n">
        <v>0.3</v>
      </c>
      <c r="Q54" s="125" t="n">
        <v>-0.085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3.972</v>
      </c>
      <c r="D55" s="125" t="n">
        <v>0.0025</v>
      </c>
      <c r="E55" s="125" t="n">
        <v>0.57</v>
      </c>
      <c r="F55" s="125" t="n">
        <v>0.19</v>
      </c>
      <c r="G55" s="125" t="n">
        <v>0.25</v>
      </c>
      <c r="H55" s="125" t="n">
        <v>-0.24</v>
      </c>
      <c r="I55" s="125" t="n">
        <v>0.118</v>
      </c>
      <c r="J55" s="125" t="n">
        <v>-0.145</v>
      </c>
      <c r="K55" s="127" t="n">
        <v>-0.075</v>
      </c>
      <c r="L55" s="125" t="n">
        <v>0.068</v>
      </c>
      <c r="M55" s="125" t="n">
        <v>-0.4</v>
      </c>
      <c r="N55" s="125" t="n">
        <v>-0.32</v>
      </c>
      <c r="O55" s="125" t="n">
        <v>-0.135</v>
      </c>
      <c r="P55" s="125" t="n">
        <v>0.3</v>
      </c>
      <c r="Q55" s="125" t="n">
        <v>-0.085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3.818</v>
      </c>
      <c r="D56" s="125" t="n">
        <v>0.0025</v>
      </c>
      <c r="E56" s="125" t="n">
        <v>0.44</v>
      </c>
      <c r="F56" s="125" t="n">
        <v>0.165</v>
      </c>
      <c r="G56" s="125" t="n">
        <v>0.26</v>
      </c>
      <c r="H56" s="125" t="n">
        <v>-0.34</v>
      </c>
      <c r="I56" s="125" t="n">
        <v>-0.2</v>
      </c>
      <c r="J56" s="125" t="n">
        <v>-0.21</v>
      </c>
      <c r="K56" s="127" t="n">
        <v>-0.075</v>
      </c>
      <c r="L56" s="125" t="n">
        <v>-0.25</v>
      </c>
      <c r="M56" s="125" t="n">
        <v>-0.44</v>
      </c>
      <c r="N56" s="125" t="n">
        <v>-0.42</v>
      </c>
      <c r="O56" s="125" t="n">
        <v>-0.14</v>
      </c>
      <c r="P56" s="125" t="n">
        <v>0.26</v>
      </c>
      <c r="Q56" s="125" t="n">
        <v>-0.085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3.823</v>
      </c>
      <c r="D57" s="125" t="n">
        <v>0.0025</v>
      </c>
      <c r="E57" s="125" t="n">
        <v>0.44</v>
      </c>
      <c r="F57" s="125" t="n">
        <v>0.165</v>
      </c>
      <c r="G57" s="125" t="n">
        <v>0.26</v>
      </c>
      <c r="H57" s="125" t="n">
        <v>-0.34</v>
      </c>
      <c r="I57" s="125" t="n">
        <v>-0.2</v>
      </c>
      <c r="J57" s="125" t="n">
        <v>-0.21</v>
      </c>
      <c r="K57" s="127" t="n">
        <v>-0.075</v>
      </c>
      <c r="L57" s="125" t="n">
        <v>-0.25</v>
      </c>
      <c r="M57" s="125" t="n">
        <v>-0.44</v>
      </c>
      <c r="N57" s="125" t="n">
        <v>-0.42</v>
      </c>
      <c r="O57" s="125" t="n">
        <v>-0.14</v>
      </c>
      <c r="P57" s="125" t="n">
        <v>0.26</v>
      </c>
      <c r="Q57" s="125" t="n">
        <v>-0.085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3.861</v>
      </c>
      <c r="D58" s="125" t="n">
        <v>0.0025</v>
      </c>
      <c r="E58" s="125" t="n">
        <v>0.44</v>
      </c>
      <c r="F58" s="125" t="n">
        <v>0.165</v>
      </c>
      <c r="G58" s="125" t="n">
        <v>0.26</v>
      </c>
      <c r="H58" s="125" t="n">
        <v>-0.34</v>
      </c>
      <c r="I58" s="125" t="n">
        <v>-0.2</v>
      </c>
      <c r="J58" s="125" t="n">
        <v>-0.21</v>
      </c>
      <c r="K58" s="127" t="n">
        <v>-0.075</v>
      </c>
      <c r="L58" s="125" t="n">
        <v>-0.25</v>
      </c>
      <c r="M58" s="125" t="n">
        <v>-0.44</v>
      </c>
      <c r="N58" s="125" t="n">
        <v>-0.42</v>
      </c>
      <c r="O58" s="125" t="n">
        <v>-0.14</v>
      </c>
      <c r="P58" s="125" t="n">
        <v>0.26</v>
      </c>
      <c r="Q58" s="125" t="n">
        <v>-0.085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3.906</v>
      </c>
      <c r="D59" s="125" t="n">
        <v>0.0025</v>
      </c>
      <c r="E59" s="125" t="n">
        <v>0.44</v>
      </c>
      <c r="F59" s="125" t="n">
        <v>0.165</v>
      </c>
      <c r="G59" s="125" t="n">
        <v>0.26</v>
      </c>
      <c r="H59" s="125" t="n">
        <v>-0.34</v>
      </c>
      <c r="I59" s="125" t="n">
        <v>-0.2</v>
      </c>
      <c r="J59" s="125" t="n">
        <v>-0.21</v>
      </c>
      <c r="K59" s="127" t="n">
        <v>-0.075</v>
      </c>
      <c r="L59" s="125" t="n">
        <v>-0.25</v>
      </c>
      <c r="M59" s="125" t="n">
        <v>-0.44</v>
      </c>
      <c r="N59" s="125" t="n">
        <v>-0.42</v>
      </c>
      <c r="O59" s="125" t="n">
        <v>-0.14</v>
      </c>
      <c r="P59" s="125" t="n">
        <v>0.26</v>
      </c>
      <c r="Q59" s="125" t="n">
        <v>-0.085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3.944</v>
      </c>
      <c r="D60" s="125" t="n">
        <v>0.0025</v>
      </c>
      <c r="E60" s="125" t="n">
        <v>0.44</v>
      </c>
      <c r="F60" s="125" t="n">
        <v>0.165</v>
      </c>
      <c r="G60" s="125" t="n">
        <v>0.26</v>
      </c>
      <c r="H60" s="125" t="n">
        <v>-0.34</v>
      </c>
      <c r="I60" s="125" t="n">
        <v>-0.2</v>
      </c>
      <c r="J60" s="125" t="n">
        <v>-0.21</v>
      </c>
      <c r="K60" s="127" t="n">
        <v>-0.075</v>
      </c>
      <c r="L60" s="125" t="n">
        <v>-0.25</v>
      </c>
      <c r="M60" s="125" t="n">
        <v>-0.44</v>
      </c>
      <c r="N60" s="125" t="n">
        <v>-0.42</v>
      </c>
      <c r="O60" s="125" t="n">
        <v>-0.14</v>
      </c>
      <c r="P60" s="125" t="n">
        <v>0.26</v>
      </c>
      <c r="Q60" s="125" t="n">
        <v>-0.085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3.938</v>
      </c>
      <c r="D61" s="125" t="n">
        <v>0.0025</v>
      </c>
      <c r="E61" s="125" t="n">
        <v>0.44</v>
      </c>
      <c r="F61" s="125" t="n">
        <v>0.165</v>
      </c>
      <c r="G61" s="125" t="n">
        <v>0.26</v>
      </c>
      <c r="H61" s="125" t="n">
        <v>-0.34</v>
      </c>
      <c r="I61" s="125" t="n">
        <v>-0.2</v>
      </c>
      <c r="J61" s="125" t="n">
        <v>-0.21</v>
      </c>
      <c r="K61" s="127" t="n">
        <v>-0.075</v>
      </c>
      <c r="L61" s="125" t="n">
        <v>-0.25</v>
      </c>
      <c r="M61" s="125" t="n">
        <v>-0.44</v>
      </c>
      <c r="N61" s="125" t="n">
        <v>-0.42</v>
      </c>
      <c r="O61" s="125" t="n">
        <v>-0.14</v>
      </c>
      <c r="P61" s="125" t="n">
        <v>0.26</v>
      </c>
      <c r="Q61" s="125" t="n">
        <v>-0.085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3.938</v>
      </c>
      <c r="D62" s="125" t="n">
        <v>0.0025</v>
      </c>
      <c r="E62" s="125" t="n">
        <v>0.44</v>
      </c>
      <c r="F62" s="125" t="n">
        <v>0.165</v>
      </c>
      <c r="G62" s="125" t="n">
        <v>0.26</v>
      </c>
      <c r="H62" s="125" t="n">
        <v>-0.34</v>
      </c>
      <c r="I62" s="125" t="n">
        <v>-0.2</v>
      </c>
      <c r="J62" s="125" t="n">
        <v>-0.21</v>
      </c>
      <c r="K62" s="127" t="n">
        <v>-0.075</v>
      </c>
      <c r="L62" s="125" t="n">
        <v>-0.25</v>
      </c>
      <c r="M62" s="125" t="n">
        <v>-0.44</v>
      </c>
      <c r="N62" s="125" t="n">
        <v>-0.42</v>
      </c>
      <c r="O62" s="125" t="n">
        <v>-0.14</v>
      </c>
      <c r="P62" s="125" t="n">
        <v>0.26</v>
      </c>
      <c r="Q62" s="125" t="n">
        <v>-0.085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4.108</v>
      </c>
      <c r="D63" s="125" t="n">
        <v>0.0025</v>
      </c>
      <c r="E63" s="125" t="n">
        <v>0.5</v>
      </c>
      <c r="F63" s="125" t="n">
        <v>0.19</v>
      </c>
      <c r="G63" s="125" t="n">
        <v>0.25</v>
      </c>
      <c r="H63" s="125" t="n">
        <v>-0.24</v>
      </c>
      <c r="I63" s="125" t="n">
        <v>0.298</v>
      </c>
      <c r="J63" s="125" t="n">
        <v>-0.13</v>
      </c>
      <c r="K63" s="127" t="n">
        <v>-0.075</v>
      </c>
      <c r="L63" s="125" t="n">
        <v>0.248</v>
      </c>
      <c r="M63" s="125" t="n">
        <v>-0.4</v>
      </c>
      <c r="N63" s="125" t="n">
        <v>-0.32</v>
      </c>
      <c r="O63" s="125" t="n">
        <v>-0.14</v>
      </c>
      <c r="P63" s="125" t="n">
        <v>0.3</v>
      </c>
      <c r="Q63" s="125" t="n">
        <v>-0.085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4.239</v>
      </c>
      <c r="D64" s="125" t="n">
        <v>0.0025</v>
      </c>
      <c r="E64" s="125" t="n">
        <v>0.57</v>
      </c>
      <c r="F64" s="125" t="n">
        <v>0.19</v>
      </c>
      <c r="G64" s="125" t="n">
        <v>0.25</v>
      </c>
      <c r="H64" s="125" t="n">
        <v>-0.24</v>
      </c>
      <c r="I64" s="125" t="n">
        <v>0.358</v>
      </c>
      <c r="J64" s="125" t="n">
        <v>-0.13</v>
      </c>
      <c r="K64" s="127" t="n">
        <v>-0.075</v>
      </c>
      <c r="L64" s="125" t="n">
        <v>0.308</v>
      </c>
      <c r="M64" s="125" t="n">
        <v>-0.4</v>
      </c>
      <c r="N64" s="125" t="n">
        <v>-0.32</v>
      </c>
      <c r="O64" s="125" t="n">
        <v>-0.1425</v>
      </c>
      <c r="P64" s="125" t="n">
        <v>0.3</v>
      </c>
      <c r="Q64" s="125" t="n">
        <v>-0.085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4.2965</v>
      </c>
      <c r="D65" s="125" t="n">
        <v>0.0025</v>
      </c>
      <c r="E65" s="125" t="n">
        <v>0.57</v>
      </c>
      <c r="F65" s="125" t="n">
        <v>0.19</v>
      </c>
      <c r="G65" s="125" t="n">
        <v>0.25</v>
      </c>
      <c r="H65" s="125" t="n">
        <v>-0.24</v>
      </c>
      <c r="I65" s="125" t="n">
        <v>0.428</v>
      </c>
      <c r="J65" s="125" t="n">
        <v>-0.13</v>
      </c>
      <c r="K65" s="127" t="n">
        <v>-0.065</v>
      </c>
      <c r="L65" s="125" t="n">
        <v>0.378</v>
      </c>
      <c r="M65" s="125" t="n">
        <v>-0.4</v>
      </c>
      <c r="N65" s="125" t="n">
        <v>-0.32</v>
      </c>
      <c r="O65" s="125" t="n">
        <v>-0.145</v>
      </c>
      <c r="P65" s="125" t="n">
        <v>0.3</v>
      </c>
      <c r="Q65" s="125" t="n">
        <v>-0.075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4.2085</v>
      </c>
      <c r="D66" s="125" t="n">
        <v>0.0025</v>
      </c>
      <c r="E66" s="125" t="n">
        <v>0.57</v>
      </c>
      <c r="F66" s="125" t="n">
        <v>0.19</v>
      </c>
      <c r="G66" s="125" t="n">
        <v>0.25</v>
      </c>
      <c r="H66" s="125" t="n">
        <v>-0.24</v>
      </c>
      <c r="I66" s="125" t="n">
        <v>0.298</v>
      </c>
      <c r="J66" s="125" t="n">
        <v>-0.13</v>
      </c>
      <c r="K66" s="127" t="n">
        <v>-0.065</v>
      </c>
      <c r="L66" s="125" t="n">
        <v>0.248</v>
      </c>
      <c r="M66" s="125" t="n">
        <v>-0.4</v>
      </c>
      <c r="N66" s="125" t="n">
        <v>-0.32</v>
      </c>
      <c r="O66" s="125" t="n">
        <v>-0.1375</v>
      </c>
      <c r="P66" s="125" t="n">
        <v>0.3</v>
      </c>
      <c r="Q66" s="125" t="n">
        <v>-0.075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4.0695</v>
      </c>
      <c r="D67" s="125" t="n">
        <v>0.0025</v>
      </c>
      <c r="E67" s="125" t="n">
        <v>0.57</v>
      </c>
      <c r="F67" s="125" t="n">
        <v>0.19</v>
      </c>
      <c r="G67" s="125" t="n">
        <v>0.25</v>
      </c>
      <c r="H67" s="125" t="n">
        <v>-0.24</v>
      </c>
      <c r="I67" s="125" t="n">
        <v>0.118</v>
      </c>
      <c r="J67" s="125" t="n">
        <v>-0.13</v>
      </c>
      <c r="K67" s="127" t="n">
        <v>-0.065</v>
      </c>
      <c r="L67" s="125" t="n">
        <v>0.068</v>
      </c>
      <c r="M67" s="125" t="n">
        <v>-0.4</v>
      </c>
      <c r="N67" s="125" t="n">
        <v>-0.32</v>
      </c>
      <c r="O67" s="125" t="n">
        <v>-0.135</v>
      </c>
      <c r="P67" s="125" t="n">
        <v>0.3</v>
      </c>
      <c r="Q67" s="125" t="n">
        <v>-0.075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3.9155</v>
      </c>
      <c r="D68" s="125" t="n">
        <v>0.0025</v>
      </c>
      <c r="E68" s="125" t="n">
        <v>0.44</v>
      </c>
      <c r="F68" s="125" t="n">
        <v>0.165</v>
      </c>
      <c r="G68" s="125" t="n">
        <v>0.26</v>
      </c>
      <c r="H68" s="125" t="n">
        <v>-0.34</v>
      </c>
      <c r="I68" s="125" t="n">
        <v>-0.2</v>
      </c>
      <c r="J68" s="125" t="n">
        <v>-0.2</v>
      </c>
      <c r="K68" s="127" t="n">
        <v>-0.065</v>
      </c>
      <c r="L68" s="125" t="n">
        <v>-0.25</v>
      </c>
      <c r="M68" s="125" t="n">
        <v>-0.44</v>
      </c>
      <c r="N68" s="125" t="n">
        <v>-0.42</v>
      </c>
      <c r="O68" s="125" t="n">
        <v>-0.14</v>
      </c>
      <c r="P68" s="125" t="n">
        <v>0.26</v>
      </c>
      <c r="Q68" s="125" t="n">
        <v>-0.075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3.9205</v>
      </c>
      <c r="D69" s="125" t="n">
        <v>0.0025</v>
      </c>
      <c r="E69" s="125" t="n">
        <v>0.44</v>
      </c>
      <c r="F69" s="125" t="n">
        <v>0.165</v>
      </c>
      <c r="G69" s="125" t="n">
        <v>0.26</v>
      </c>
      <c r="H69" s="125" t="n">
        <v>-0.34</v>
      </c>
      <c r="I69" s="125" t="n">
        <v>-0.2</v>
      </c>
      <c r="J69" s="125" t="n">
        <v>-0.2</v>
      </c>
      <c r="K69" s="127" t="n">
        <v>-0.065</v>
      </c>
      <c r="L69" s="125" t="n">
        <v>-0.25</v>
      </c>
      <c r="M69" s="125" t="n">
        <v>-0.44</v>
      </c>
      <c r="N69" s="125" t="n">
        <v>-0.42</v>
      </c>
      <c r="O69" s="125" t="n">
        <v>-0.14</v>
      </c>
      <c r="P69" s="125" t="n">
        <v>0.26</v>
      </c>
      <c r="Q69" s="125" t="n">
        <v>-0.075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3.9585</v>
      </c>
      <c r="D70" s="125" t="n">
        <v>0.0025</v>
      </c>
      <c r="E70" s="125" t="n">
        <v>0.44</v>
      </c>
      <c r="F70" s="125" t="n">
        <v>0.165</v>
      </c>
      <c r="G70" s="125" t="n">
        <v>0.26</v>
      </c>
      <c r="H70" s="125" t="n">
        <v>-0.34</v>
      </c>
      <c r="I70" s="125" t="n">
        <v>-0.2</v>
      </c>
      <c r="J70" s="125" t="n">
        <v>-0.2</v>
      </c>
      <c r="K70" s="127" t="n">
        <v>-0.065</v>
      </c>
      <c r="L70" s="125" t="n">
        <v>-0.25</v>
      </c>
      <c r="M70" s="125" t="n">
        <v>-0.44</v>
      </c>
      <c r="N70" s="125" t="n">
        <v>-0.42</v>
      </c>
      <c r="O70" s="125" t="n">
        <v>-0.14</v>
      </c>
      <c r="P70" s="125" t="n">
        <v>0.26</v>
      </c>
      <c r="Q70" s="125" t="n">
        <v>-0.075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4.0035</v>
      </c>
      <c r="D71" s="125" t="n">
        <v>0.0025</v>
      </c>
      <c r="E71" s="125" t="n">
        <v>0.44</v>
      </c>
      <c r="F71" s="125" t="n">
        <v>0.165</v>
      </c>
      <c r="G71" s="125" t="n">
        <v>0.26</v>
      </c>
      <c r="H71" s="125" t="n">
        <v>-0.34</v>
      </c>
      <c r="I71" s="125" t="n">
        <v>-0.2</v>
      </c>
      <c r="J71" s="125" t="n">
        <v>-0.2</v>
      </c>
      <c r="K71" s="127" t="n">
        <v>-0.065</v>
      </c>
      <c r="L71" s="125" t="n">
        <v>-0.25</v>
      </c>
      <c r="M71" s="125" t="n">
        <v>-0.44</v>
      </c>
      <c r="N71" s="125" t="n">
        <v>-0.42</v>
      </c>
      <c r="O71" s="125" t="n">
        <v>-0.14</v>
      </c>
      <c r="P71" s="125" t="n">
        <v>0.26</v>
      </c>
      <c r="Q71" s="125" t="n">
        <v>-0.075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4.0415</v>
      </c>
      <c r="D72" s="125" t="n">
        <v>0.0025</v>
      </c>
      <c r="E72" s="125" t="n">
        <v>0.44</v>
      </c>
      <c r="F72" s="125" t="n">
        <v>0.165</v>
      </c>
      <c r="G72" s="125" t="n">
        <v>0.26</v>
      </c>
      <c r="H72" s="125" t="n">
        <v>-0.34</v>
      </c>
      <c r="I72" s="125" t="n">
        <v>-0.2</v>
      </c>
      <c r="J72" s="125" t="n">
        <v>-0.2</v>
      </c>
      <c r="K72" s="127" t="n">
        <v>-0.065</v>
      </c>
      <c r="L72" s="125" t="n">
        <v>-0.25</v>
      </c>
      <c r="M72" s="125" t="n">
        <v>-0.44</v>
      </c>
      <c r="N72" s="125" t="n">
        <v>-0.42</v>
      </c>
      <c r="O72" s="125" t="n">
        <v>-0.14</v>
      </c>
      <c r="P72" s="125" t="n">
        <v>0.26</v>
      </c>
      <c r="Q72" s="125" t="n">
        <v>-0.075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4.0355</v>
      </c>
      <c r="D73" s="125" t="n">
        <v>0.0025</v>
      </c>
      <c r="E73" s="125" t="n">
        <v>0.44</v>
      </c>
      <c r="F73" s="125" t="n">
        <v>0.165</v>
      </c>
      <c r="G73" s="125" t="n">
        <v>0.26</v>
      </c>
      <c r="H73" s="125" t="n">
        <v>-0.34</v>
      </c>
      <c r="I73" s="125" t="n">
        <v>-0.2</v>
      </c>
      <c r="J73" s="125" t="n">
        <v>-0.2</v>
      </c>
      <c r="K73" s="127" t="n">
        <v>-0.065</v>
      </c>
      <c r="L73" s="125" t="n">
        <v>-0.25</v>
      </c>
      <c r="M73" s="125" t="n">
        <v>-0.44</v>
      </c>
      <c r="N73" s="125" t="n">
        <v>-0.42</v>
      </c>
      <c r="O73" s="125" t="n">
        <v>-0.14</v>
      </c>
      <c r="P73" s="125" t="n">
        <v>0.26</v>
      </c>
      <c r="Q73" s="125" t="n">
        <v>-0.075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4.0355</v>
      </c>
      <c r="D74" s="125" t="n">
        <v>0.0025</v>
      </c>
      <c r="E74" s="125" t="n">
        <v>0.44</v>
      </c>
      <c r="F74" s="125" t="n">
        <v>0.165</v>
      </c>
      <c r="G74" s="125" t="n">
        <v>0.26</v>
      </c>
      <c r="H74" s="125" t="n">
        <v>-0.34</v>
      </c>
      <c r="I74" s="125" t="n">
        <v>-0.2</v>
      </c>
      <c r="J74" s="125" t="n">
        <v>-0.2</v>
      </c>
      <c r="K74" s="127" t="n">
        <v>-0.065</v>
      </c>
      <c r="L74" s="125" t="n">
        <v>-0.25</v>
      </c>
      <c r="M74" s="125" t="n">
        <v>-0.44</v>
      </c>
      <c r="N74" s="125" t="n">
        <v>-0.42</v>
      </c>
      <c r="O74" s="125" t="n">
        <v>-0.14</v>
      </c>
      <c r="P74" s="125" t="n">
        <v>0.26</v>
      </c>
      <c r="Q74" s="125" t="n">
        <v>-0.075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4.2055</v>
      </c>
      <c r="D75" s="125" t="n">
        <v>0.0025</v>
      </c>
      <c r="E75" s="125" t="n">
        <v>0.5</v>
      </c>
      <c r="F75" s="125" t="n">
        <v>0.19</v>
      </c>
      <c r="G75" s="125" t="n">
        <v>0.25</v>
      </c>
      <c r="H75" s="125" t="n">
        <v>-0.24</v>
      </c>
      <c r="I75" s="125" t="n">
        <v>0.298</v>
      </c>
      <c r="J75" s="125" t="n">
        <v>-0.13</v>
      </c>
      <c r="K75" s="127" t="n">
        <v>-0.065</v>
      </c>
      <c r="L75" s="125" t="n">
        <v>0.248</v>
      </c>
      <c r="M75" s="125" t="n">
        <v>-0.4</v>
      </c>
      <c r="N75" s="125" t="n">
        <v>-0.32</v>
      </c>
      <c r="O75" s="125" t="n">
        <v>-0.14</v>
      </c>
      <c r="P75" s="125" t="n">
        <v>0.3</v>
      </c>
      <c r="Q75" s="125" t="n">
        <v>-0.075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4.3365</v>
      </c>
      <c r="D76" s="125" t="n">
        <v>0.0025</v>
      </c>
      <c r="E76" s="125" t="n">
        <v>0.57</v>
      </c>
      <c r="F76" s="125" t="n">
        <v>0.19</v>
      </c>
      <c r="G76" s="125" t="n">
        <v>0.25</v>
      </c>
      <c r="H76" s="125" t="n">
        <v>-0.24</v>
      </c>
      <c r="I76" s="125" t="n">
        <v>0.358</v>
      </c>
      <c r="J76" s="125" t="n">
        <v>-0.13</v>
      </c>
      <c r="K76" s="127" t="n">
        <v>-0.065</v>
      </c>
      <c r="L76" s="125" t="n">
        <v>0.308</v>
      </c>
      <c r="M76" s="125" t="n">
        <v>-0.4</v>
      </c>
      <c r="N76" s="125" t="n">
        <v>-0.32</v>
      </c>
      <c r="O76" s="125" t="n">
        <v>-0.1425</v>
      </c>
      <c r="P76" s="125" t="n">
        <v>0.3</v>
      </c>
      <c r="Q76" s="125" t="n">
        <v>-0.075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4.3965</v>
      </c>
      <c r="D77" s="125" t="n">
        <v>0.0025</v>
      </c>
      <c r="E77" s="125" t="n">
        <v>0.57</v>
      </c>
      <c r="F77" s="125" t="n">
        <v>0.19</v>
      </c>
      <c r="G77" s="125" t="n">
        <v>0.25</v>
      </c>
      <c r="H77" s="125" t="n">
        <v>-0.24</v>
      </c>
      <c r="I77" s="125" t="n">
        <v>0.428</v>
      </c>
      <c r="J77" s="125" t="n">
        <v>-0.13</v>
      </c>
      <c r="K77" s="127" t="n">
        <v>-0.06</v>
      </c>
      <c r="L77" s="125" t="n">
        <v>0.378</v>
      </c>
      <c r="M77" s="125" t="n">
        <v>-0.4</v>
      </c>
      <c r="N77" s="125" t="n">
        <v>-0.32</v>
      </c>
      <c r="O77" s="125" t="n">
        <v>-0.145</v>
      </c>
      <c r="P77" s="125" t="n">
        <v>0.3</v>
      </c>
      <c r="Q77" s="125" t="n">
        <v>-0.07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4.3085</v>
      </c>
      <c r="D78" s="125" t="n">
        <v>0.0025</v>
      </c>
      <c r="E78" s="125" t="n">
        <v>0.57</v>
      </c>
      <c r="F78" s="125" t="n">
        <v>0.19</v>
      </c>
      <c r="G78" s="125" t="n">
        <v>0.25</v>
      </c>
      <c r="H78" s="125" t="n">
        <v>-0.24</v>
      </c>
      <c r="I78" s="125" t="n">
        <v>0.298</v>
      </c>
      <c r="J78" s="125" t="n">
        <v>-0.13</v>
      </c>
      <c r="K78" s="127" t="n">
        <v>-0.06</v>
      </c>
      <c r="L78" s="125" t="n">
        <v>0.248</v>
      </c>
      <c r="M78" s="125" t="n">
        <v>-0.4</v>
      </c>
      <c r="N78" s="125" t="n">
        <v>-0.32</v>
      </c>
      <c r="O78" s="125" t="n">
        <v>-0.1375</v>
      </c>
      <c r="P78" s="125" t="n">
        <v>0.3</v>
      </c>
      <c r="Q78" s="125" t="n">
        <v>-0.07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4.1695</v>
      </c>
      <c r="D79" s="125" t="n">
        <v>0.0025</v>
      </c>
      <c r="E79" s="125" t="n">
        <v>0.57</v>
      </c>
      <c r="F79" s="125" t="n">
        <v>0.19</v>
      </c>
      <c r="G79" s="125" t="n">
        <v>0.25</v>
      </c>
      <c r="H79" s="125" t="n">
        <v>-0.24</v>
      </c>
      <c r="I79" s="125" t="n">
        <v>0.118</v>
      </c>
      <c r="J79" s="125" t="n">
        <v>-0.13</v>
      </c>
      <c r="K79" s="127" t="n">
        <v>-0.06</v>
      </c>
      <c r="L79" s="125" t="n">
        <v>0.068</v>
      </c>
      <c r="M79" s="125" t="n">
        <v>-0.4</v>
      </c>
      <c r="N79" s="125" t="n">
        <v>-0.32</v>
      </c>
      <c r="O79" s="125" t="n">
        <v>-0.135</v>
      </c>
      <c r="P79" s="125" t="n">
        <v>0.3</v>
      </c>
      <c r="Q79" s="125" t="n">
        <v>-0.07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4.0155</v>
      </c>
      <c r="D80" s="125" t="n">
        <v>0.0025</v>
      </c>
      <c r="E80" s="125" t="n">
        <v>0.44</v>
      </c>
      <c r="F80" s="125" t="n">
        <v>0.165</v>
      </c>
      <c r="G80" s="125" t="n">
        <v>0.26</v>
      </c>
      <c r="H80" s="125" t="n">
        <v>-0.34</v>
      </c>
      <c r="I80" s="125" t="n">
        <v>-0.2</v>
      </c>
      <c r="J80" s="125" t="n">
        <v>-0.2</v>
      </c>
      <c r="K80" s="127" t="n">
        <v>-0.06</v>
      </c>
      <c r="L80" s="125" t="n">
        <v>-0.25</v>
      </c>
      <c r="M80" s="125" t="n">
        <v>-0.45</v>
      </c>
      <c r="N80" s="125" t="n">
        <v>-0.42</v>
      </c>
      <c r="O80" s="125" t="n">
        <v>-0.14</v>
      </c>
      <c r="P80" s="125" t="n">
        <v>0.26</v>
      </c>
      <c r="Q80" s="125" t="n">
        <v>-0.07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4.0205</v>
      </c>
      <c r="D81" s="125" t="n">
        <v>0.0025</v>
      </c>
      <c r="E81" s="125" t="n">
        <v>0.44</v>
      </c>
      <c r="F81" s="125" t="n">
        <v>0.165</v>
      </c>
      <c r="G81" s="125" t="n">
        <v>0.26</v>
      </c>
      <c r="H81" s="125" t="n">
        <v>-0.34</v>
      </c>
      <c r="I81" s="125" t="n">
        <v>-0.2</v>
      </c>
      <c r="J81" s="125" t="n">
        <v>-0.2</v>
      </c>
      <c r="K81" s="127" t="n">
        <v>-0.06</v>
      </c>
      <c r="L81" s="125" t="n">
        <v>-0.25</v>
      </c>
      <c r="M81" s="125" t="n">
        <v>-0.45</v>
      </c>
      <c r="N81" s="125" t="n">
        <v>-0.42</v>
      </c>
      <c r="O81" s="125" t="n">
        <v>-0.14</v>
      </c>
      <c r="P81" s="125" t="n">
        <v>0.26</v>
      </c>
      <c r="Q81" s="125" t="n">
        <v>-0.07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4.0585</v>
      </c>
      <c r="D82" s="125" t="n">
        <v>0.0025</v>
      </c>
      <c r="E82" s="125" t="n">
        <v>0.44</v>
      </c>
      <c r="F82" s="125" t="n">
        <v>0.165</v>
      </c>
      <c r="G82" s="125" t="n">
        <v>0.26</v>
      </c>
      <c r="H82" s="125" t="n">
        <v>-0.34</v>
      </c>
      <c r="I82" s="125" t="n">
        <v>-0.2</v>
      </c>
      <c r="J82" s="125" t="n">
        <v>-0.2</v>
      </c>
      <c r="K82" s="127" t="n">
        <v>-0.06</v>
      </c>
      <c r="L82" s="125" t="n">
        <v>-0.25</v>
      </c>
      <c r="M82" s="125" t="n">
        <v>-0.45</v>
      </c>
      <c r="N82" s="125" t="n">
        <v>-0.42</v>
      </c>
      <c r="O82" s="125" t="n">
        <v>-0.14</v>
      </c>
      <c r="P82" s="125" t="n">
        <v>0.26</v>
      </c>
      <c r="Q82" s="125" t="n">
        <v>-0.07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4.1035</v>
      </c>
      <c r="D83" s="125" t="n">
        <v>0.0025</v>
      </c>
      <c r="E83" s="125" t="n">
        <v>0.44</v>
      </c>
      <c r="F83" s="125" t="n">
        <v>0.165</v>
      </c>
      <c r="G83" s="125" t="n">
        <v>0.26</v>
      </c>
      <c r="H83" s="125" t="n">
        <v>-0.34</v>
      </c>
      <c r="I83" s="125" t="n">
        <v>-0.2</v>
      </c>
      <c r="J83" s="125" t="n">
        <v>-0.2</v>
      </c>
      <c r="K83" s="127" t="n">
        <v>-0.06</v>
      </c>
      <c r="L83" s="125" t="n">
        <v>-0.25</v>
      </c>
      <c r="M83" s="125" t="n">
        <v>-0.45</v>
      </c>
      <c r="N83" s="125" t="n">
        <v>-0.42</v>
      </c>
      <c r="O83" s="125" t="n">
        <v>-0.14</v>
      </c>
      <c r="P83" s="125" t="n">
        <v>0.26</v>
      </c>
      <c r="Q83" s="125" t="n">
        <v>-0.07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4.1415</v>
      </c>
      <c r="D84" s="125" t="n">
        <v>0.0025</v>
      </c>
      <c r="E84" s="125" t="n">
        <v>0.44</v>
      </c>
      <c r="F84" s="125" t="n">
        <v>0.165</v>
      </c>
      <c r="G84" s="125" t="n">
        <v>0.26</v>
      </c>
      <c r="H84" s="125" t="n">
        <v>-0.34</v>
      </c>
      <c r="I84" s="125" t="n">
        <v>-0.2</v>
      </c>
      <c r="J84" s="125" t="n">
        <v>-0.2</v>
      </c>
      <c r="K84" s="127" t="n">
        <v>-0.06</v>
      </c>
      <c r="L84" s="125" t="n">
        <v>-0.25</v>
      </c>
      <c r="M84" s="125" t="n">
        <v>-0.45</v>
      </c>
      <c r="N84" s="125" t="n">
        <v>-0.42</v>
      </c>
      <c r="O84" s="125" t="n">
        <v>-0.14</v>
      </c>
      <c r="P84" s="125" t="n">
        <v>0.26</v>
      </c>
      <c r="Q84" s="125" t="n">
        <v>-0.07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4.1355</v>
      </c>
      <c r="D85" s="125" t="n">
        <v>0.0025</v>
      </c>
      <c r="E85" s="125" t="n">
        <v>0.44</v>
      </c>
      <c r="F85" s="125" t="n">
        <v>0.165</v>
      </c>
      <c r="G85" s="125" t="n">
        <v>0.26</v>
      </c>
      <c r="H85" s="125" t="n">
        <v>-0.34</v>
      </c>
      <c r="I85" s="125" t="n">
        <v>-0.2</v>
      </c>
      <c r="J85" s="125" t="n">
        <v>-0.2</v>
      </c>
      <c r="K85" s="127" t="n">
        <v>-0.06</v>
      </c>
      <c r="L85" s="125" t="n">
        <v>-0.25</v>
      </c>
      <c r="M85" s="125" t="n">
        <v>-0.45</v>
      </c>
      <c r="N85" s="125" t="n">
        <v>-0.42</v>
      </c>
      <c r="O85" s="125" t="n">
        <v>-0.14</v>
      </c>
      <c r="P85" s="125" t="n">
        <v>0.26</v>
      </c>
      <c r="Q85" s="125" t="n">
        <v>-0.07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4.1355</v>
      </c>
      <c r="D86" s="125" t="n">
        <v>0.0025</v>
      </c>
      <c r="E86" s="125" t="n">
        <v>0.44</v>
      </c>
      <c r="F86" s="125" t="n">
        <v>0.165</v>
      </c>
      <c r="G86" s="125" t="n">
        <v>0.26</v>
      </c>
      <c r="H86" s="125" t="n">
        <v>-0.34</v>
      </c>
      <c r="I86" s="125" t="n">
        <v>-0.2</v>
      </c>
      <c r="J86" s="125" t="n">
        <v>-0.2</v>
      </c>
      <c r="K86" s="127" t="n">
        <v>-0.06</v>
      </c>
      <c r="L86" s="125" t="n">
        <v>-0.25</v>
      </c>
      <c r="M86" s="125" t="n">
        <v>-0.45</v>
      </c>
      <c r="N86" s="125" t="n">
        <v>-0.42</v>
      </c>
      <c r="O86" s="125" t="n">
        <v>-0.14</v>
      </c>
      <c r="P86" s="125" t="n">
        <v>0.26</v>
      </c>
      <c r="Q86" s="125" t="n">
        <v>-0.07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4.3055</v>
      </c>
      <c r="D87" s="125" t="n">
        <v>0.0025</v>
      </c>
      <c r="E87" s="125" t="n">
        <v>0.5</v>
      </c>
      <c r="F87" s="125" t="n">
        <v>0.19</v>
      </c>
      <c r="G87" s="125" t="n">
        <v>0.25</v>
      </c>
      <c r="H87" s="125" t="n">
        <v>-0.24</v>
      </c>
      <c r="I87" s="125" t="n">
        <v>0.298</v>
      </c>
      <c r="J87" s="125" t="n">
        <v>-0.13</v>
      </c>
      <c r="K87" s="127" t="n">
        <v>-0.06</v>
      </c>
      <c r="L87" s="125" t="n">
        <v>0.248</v>
      </c>
      <c r="M87" s="125" t="n">
        <v>-0.41</v>
      </c>
      <c r="N87" s="125" t="n">
        <v>-0.32</v>
      </c>
      <c r="O87" s="125" t="n">
        <v>-0.14</v>
      </c>
      <c r="P87" s="125" t="n">
        <v>0.3</v>
      </c>
      <c r="Q87" s="125" t="n">
        <v>-0.07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4.4365</v>
      </c>
      <c r="D88" s="125" t="n">
        <v>0.0025</v>
      </c>
      <c r="E88" s="125" t="n">
        <v>0.57</v>
      </c>
      <c r="F88" s="125" t="n">
        <v>0.19</v>
      </c>
      <c r="G88" s="125" t="n">
        <v>0.25</v>
      </c>
      <c r="H88" s="125" t="n">
        <v>-0.24</v>
      </c>
      <c r="I88" s="125" t="n">
        <v>0.358</v>
      </c>
      <c r="J88" s="125" t="n">
        <v>-0.13</v>
      </c>
      <c r="K88" s="127" t="n">
        <v>-0.06</v>
      </c>
      <c r="L88" s="125" t="n">
        <v>0.308</v>
      </c>
      <c r="M88" s="125" t="n">
        <v>-0.41</v>
      </c>
      <c r="N88" s="125" t="n">
        <v>-0.32</v>
      </c>
      <c r="O88" s="125" t="n">
        <v>-0.1425</v>
      </c>
      <c r="P88" s="125" t="n">
        <v>0.3</v>
      </c>
      <c r="Q88" s="125" t="n">
        <v>-0.07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4.499</v>
      </c>
      <c r="D89" s="125" t="n">
        <v>0.0025</v>
      </c>
      <c r="E89" s="125" t="n">
        <v>0.57</v>
      </c>
      <c r="F89" s="125" t="n">
        <v>0.19</v>
      </c>
      <c r="G89" s="125" t="n">
        <v>0.25</v>
      </c>
      <c r="H89" s="125" t="n">
        <v>-0.24</v>
      </c>
      <c r="I89" s="125" t="n">
        <v>0.428</v>
      </c>
      <c r="J89" s="125" t="n">
        <v>-0.13</v>
      </c>
      <c r="K89" s="127" t="n">
        <v>-0.06</v>
      </c>
      <c r="L89" s="125" t="n">
        <v>0.378</v>
      </c>
      <c r="M89" s="125" t="n">
        <v>-0.41</v>
      </c>
      <c r="N89" s="125" t="n">
        <v>-0.32</v>
      </c>
      <c r="O89" s="125" t="n">
        <v>-0.145</v>
      </c>
      <c r="P89" s="125" t="n">
        <v>0.3</v>
      </c>
      <c r="Q89" s="125" t="n">
        <v>-0.07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4.411</v>
      </c>
      <c r="D90" s="125" t="n">
        <v>0.0025</v>
      </c>
      <c r="E90" s="125" t="n">
        <v>0.57</v>
      </c>
      <c r="F90" s="125" t="n">
        <v>0.19</v>
      </c>
      <c r="G90" s="125" t="n">
        <v>0.25</v>
      </c>
      <c r="H90" s="125" t="n">
        <v>-0.24</v>
      </c>
      <c r="I90" s="125" t="n">
        <v>0.298</v>
      </c>
      <c r="J90" s="125" t="n">
        <v>-0.13</v>
      </c>
      <c r="K90" s="127" t="n">
        <v>-0.06</v>
      </c>
      <c r="L90" s="125" t="n">
        <v>0.248</v>
      </c>
      <c r="M90" s="125" t="n">
        <v>-0.41</v>
      </c>
      <c r="N90" s="125" t="n">
        <v>-0.32</v>
      </c>
      <c r="O90" s="125" t="n">
        <v>-0.1375</v>
      </c>
      <c r="P90" s="125" t="n">
        <v>0.3</v>
      </c>
      <c r="Q90" s="125" t="n">
        <v>-0.07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4.272</v>
      </c>
      <c r="D91" s="125" t="n">
        <v>0.0025</v>
      </c>
      <c r="E91" s="125" t="n">
        <v>0.57</v>
      </c>
      <c r="F91" s="125" t="n">
        <v>0.19</v>
      </c>
      <c r="G91" s="125" t="n">
        <v>0.25</v>
      </c>
      <c r="H91" s="125" t="n">
        <v>-0.24</v>
      </c>
      <c r="I91" s="125" t="n">
        <v>0.118</v>
      </c>
      <c r="J91" s="125" t="n">
        <v>-0.13</v>
      </c>
      <c r="K91" s="127" t="n">
        <v>-0.06</v>
      </c>
      <c r="L91" s="125" t="n">
        <v>0.068</v>
      </c>
      <c r="M91" s="125" t="n">
        <v>-0.41</v>
      </c>
      <c r="N91" s="125" t="n">
        <v>-0.32</v>
      </c>
      <c r="O91" s="125" t="n">
        <v>-0.135</v>
      </c>
      <c r="P91" s="125" t="n">
        <v>0.3</v>
      </c>
      <c r="Q91" s="125" t="n">
        <v>-0.07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4.118</v>
      </c>
      <c r="D92" s="125" t="n">
        <v>0.0025</v>
      </c>
      <c r="E92" s="125" t="n">
        <v>0.44</v>
      </c>
      <c r="F92" s="125" t="n">
        <v>0.165</v>
      </c>
      <c r="G92" s="125" t="n">
        <v>0.26</v>
      </c>
      <c r="H92" s="125" t="n">
        <v>-0.34</v>
      </c>
      <c r="I92" s="125" t="n">
        <v>-0.2</v>
      </c>
      <c r="J92" s="125" t="n">
        <v>-0.2</v>
      </c>
      <c r="K92" s="127" t="n">
        <v>-0.06</v>
      </c>
      <c r="L92" s="125" t="n">
        <v>-0.25</v>
      </c>
      <c r="M92" s="125" t="n">
        <v>-0.465</v>
      </c>
      <c r="N92" s="125" t="n">
        <v>-0.42</v>
      </c>
      <c r="O92" s="125" t="n">
        <v>-0.14</v>
      </c>
      <c r="P92" s="125" t="n">
        <v>0.26</v>
      </c>
      <c r="Q92" s="125" t="n">
        <v>-0.07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4.123</v>
      </c>
      <c r="D93" s="125" t="n">
        <v>0.0025</v>
      </c>
      <c r="E93" s="125" t="n">
        <v>0.44</v>
      </c>
      <c r="F93" s="125" t="n">
        <v>0.165</v>
      </c>
      <c r="G93" s="125" t="n">
        <v>0.26</v>
      </c>
      <c r="H93" s="125" t="n">
        <v>-0.34</v>
      </c>
      <c r="I93" s="125" t="n">
        <v>-0.2</v>
      </c>
      <c r="J93" s="125" t="n">
        <v>-0.2</v>
      </c>
      <c r="K93" s="127" t="n">
        <v>-0.06</v>
      </c>
      <c r="L93" s="125" t="n">
        <v>-0.25</v>
      </c>
      <c r="M93" s="125" t="n">
        <v>-0.465</v>
      </c>
      <c r="N93" s="125" t="n">
        <v>-0.42</v>
      </c>
      <c r="O93" s="125" t="n">
        <v>-0.14</v>
      </c>
      <c r="P93" s="125" t="n">
        <v>0.26</v>
      </c>
      <c r="Q93" s="125" t="n">
        <v>-0.07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4.161</v>
      </c>
      <c r="D94" s="125" t="n">
        <v>0.0025</v>
      </c>
      <c r="E94" s="125" t="n">
        <v>0.44</v>
      </c>
      <c r="F94" s="125" t="n">
        <v>0.165</v>
      </c>
      <c r="G94" s="125" t="n">
        <v>0.26</v>
      </c>
      <c r="H94" s="125" t="n">
        <v>-0.34</v>
      </c>
      <c r="I94" s="125" t="n">
        <v>-0.2</v>
      </c>
      <c r="J94" s="125" t="n">
        <v>-0.2</v>
      </c>
      <c r="K94" s="127" t="n">
        <v>-0.06</v>
      </c>
      <c r="L94" s="125" t="n">
        <v>-0.25</v>
      </c>
      <c r="M94" s="125" t="n">
        <v>-0.465</v>
      </c>
      <c r="N94" s="125" t="n">
        <v>-0.42</v>
      </c>
      <c r="O94" s="125" t="n">
        <v>-0.14</v>
      </c>
      <c r="P94" s="125" t="n">
        <v>0.26</v>
      </c>
      <c r="Q94" s="125" t="n">
        <v>-0.07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4.206</v>
      </c>
      <c r="D95" s="125" t="n">
        <v>0.0025</v>
      </c>
      <c r="E95" s="125" t="n">
        <v>0.44</v>
      </c>
      <c r="F95" s="125" t="n">
        <v>0.165</v>
      </c>
      <c r="G95" s="125" t="n">
        <v>0.26</v>
      </c>
      <c r="H95" s="125" t="n">
        <v>-0.34</v>
      </c>
      <c r="I95" s="125" t="n">
        <v>-0.2</v>
      </c>
      <c r="J95" s="125" t="n">
        <v>-0.2</v>
      </c>
      <c r="K95" s="127" t="n">
        <v>-0.06</v>
      </c>
      <c r="L95" s="125" t="n">
        <v>-0.25</v>
      </c>
      <c r="M95" s="125" t="n">
        <v>-0.465</v>
      </c>
      <c r="N95" s="125" t="n">
        <v>-0.42</v>
      </c>
      <c r="O95" s="125" t="n">
        <v>-0.14</v>
      </c>
      <c r="P95" s="125" t="n">
        <v>0.26</v>
      </c>
      <c r="Q95" s="125" t="n">
        <v>-0.07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4.244</v>
      </c>
      <c r="D96" s="125" t="n">
        <v>0.0025</v>
      </c>
      <c r="E96" s="125" t="n">
        <v>0.44</v>
      </c>
      <c r="F96" s="125" t="n">
        <v>0.165</v>
      </c>
      <c r="G96" s="125" t="n">
        <v>0.26</v>
      </c>
      <c r="H96" s="125" t="n">
        <v>-0.34</v>
      </c>
      <c r="I96" s="125" t="n">
        <v>-0.2</v>
      </c>
      <c r="J96" s="125" t="n">
        <v>-0.2</v>
      </c>
      <c r="K96" s="127" t="n">
        <v>-0.06</v>
      </c>
      <c r="L96" s="125" t="n">
        <v>-0.25</v>
      </c>
      <c r="M96" s="125" t="n">
        <v>-0.465</v>
      </c>
      <c r="N96" s="125" t="n">
        <v>-0.42</v>
      </c>
      <c r="O96" s="125" t="n">
        <v>-0.14</v>
      </c>
      <c r="P96" s="125" t="n">
        <v>0.26</v>
      </c>
      <c r="Q96" s="125" t="n">
        <v>-0.07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4.238</v>
      </c>
      <c r="D97" s="125" t="n">
        <v>0.0025</v>
      </c>
      <c r="E97" s="125" t="n">
        <v>0.44</v>
      </c>
      <c r="F97" s="125" t="n">
        <v>0.165</v>
      </c>
      <c r="G97" s="125" t="n">
        <v>0.26</v>
      </c>
      <c r="H97" s="125" t="n">
        <v>-0.34</v>
      </c>
      <c r="I97" s="125" t="n">
        <v>-0.2</v>
      </c>
      <c r="J97" s="125" t="n">
        <v>-0.2</v>
      </c>
      <c r="K97" s="127" t="n">
        <v>-0.06</v>
      </c>
      <c r="L97" s="125" t="n">
        <v>-0.25</v>
      </c>
      <c r="M97" s="125" t="n">
        <v>-0.465</v>
      </c>
      <c r="N97" s="125" t="n">
        <v>-0.42</v>
      </c>
      <c r="O97" s="125" t="n">
        <v>-0.14</v>
      </c>
      <c r="P97" s="125" t="n">
        <v>0.26</v>
      </c>
      <c r="Q97" s="125" t="n">
        <v>-0.07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4.238</v>
      </c>
      <c r="D98" s="125" t="n">
        <v>0.0025</v>
      </c>
      <c r="E98" s="125" t="n">
        <v>0.44</v>
      </c>
      <c r="F98" s="125" t="n">
        <v>0.165</v>
      </c>
      <c r="G98" s="125" t="n">
        <v>0.26</v>
      </c>
      <c r="H98" s="125" t="n">
        <v>-0.34</v>
      </c>
      <c r="I98" s="125" t="n">
        <v>-0.2</v>
      </c>
      <c r="J98" s="125" t="n">
        <v>-0.2</v>
      </c>
      <c r="K98" s="127" t="n">
        <v>-0.06</v>
      </c>
      <c r="L98" s="125" t="n">
        <v>-0.25</v>
      </c>
      <c r="M98" s="125" t="n">
        <v>-0.465</v>
      </c>
      <c r="N98" s="125" t="n">
        <v>-0.42</v>
      </c>
      <c r="O98" s="125" t="n">
        <v>-0.14</v>
      </c>
      <c r="P98" s="125" t="n">
        <v>0.26</v>
      </c>
      <c r="Q98" s="125" t="n">
        <v>-0.07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4.408</v>
      </c>
      <c r="D99" s="125" t="n">
        <v>0.0025</v>
      </c>
      <c r="E99" s="125" t="n">
        <v>0.5</v>
      </c>
      <c r="F99" s="125" t="n">
        <v>0</v>
      </c>
      <c r="G99" s="125" t="n">
        <v>0.25</v>
      </c>
      <c r="H99" s="125" t="n">
        <v>-0.24</v>
      </c>
      <c r="I99" s="125" t="n">
        <v>0.298</v>
      </c>
      <c r="J99" s="125" t="n">
        <v>-0.13</v>
      </c>
      <c r="K99" s="127" t="n">
        <v>-0.06</v>
      </c>
      <c r="L99" s="125" t="n">
        <v>0.248</v>
      </c>
      <c r="M99" s="125" t="n">
        <v>-0.44</v>
      </c>
      <c r="N99" s="125" t="n">
        <v>-0.32</v>
      </c>
      <c r="O99" s="125" t="n">
        <v>-0.14</v>
      </c>
      <c r="P99" s="125" t="n">
        <v>0.3</v>
      </c>
      <c r="Q99" s="125" t="n">
        <v>-0.07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4.539</v>
      </c>
      <c r="D100" s="125" t="n">
        <v>0.0025</v>
      </c>
      <c r="E100" s="125" t="n">
        <v>0.57</v>
      </c>
      <c r="F100" s="125" t="n">
        <v>0</v>
      </c>
      <c r="G100" s="125" t="n">
        <v>0.25</v>
      </c>
      <c r="H100" s="125" t="n">
        <v>-0.24</v>
      </c>
      <c r="I100" s="125" t="n">
        <v>0.358</v>
      </c>
      <c r="J100" s="125" t="n">
        <v>-0.13</v>
      </c>
      <c r="K100" s="127" t="n">
        <v>-0.06</v>
      </c>
      <c r="L100" s="125" t="n">
        <v>0.308</v>
      </c>
      <c r="M100" s="125" t="n">
        <v>-0.44</v>
      </c>
      <c r="N100" s="125" t="n">
        <v>-0.32</v>
      </c>
      <c r="O100" s="125" t="n">
        <v>-0.1425</v>
      </c>
      <c r="P100" s="125" t="n">
        <v>0.3</v>
      </c>
      <c r="Q100" s="125" t="n">
        <v>-0.07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4.604</v>
      </c>
      <c r="D101" s="125" t="n">
        <v>0.0025</v>
      </c>
      <c r="E101" s="125" t="n">
        <v>0.57</v>
      </c>
      <c r="F101" s="125" t="n">
        <v>0</v>
      </c>
      <c r="G101" s="125" t="n">
        <v>0.25</v>
      </c>
      <c r="H101" s="125" t="n">
        <v>-0.24</v>
      </c>
      <c r="I101" s="125" t="n">
        <v>0.428</v>
      </c>
      <c r="J101" s="125" t="n">
        <v>-0.13</v>
      </c>
      <c r="K101" s="127" t="n">
        <v>-0.06</v>
      </c>
      <c r="L101" s="125" t="n">
        <v>0.378</v>
      </c>
      <c r="M101" s="125" t="n">
        <v>-0.44</v>
      </c>
      <c r="N101" s="125" t="n">
        <v>-0.32</v>
      </c>
      <c r="O101" s="125" t="n">
        <v>-0.145</v>
      </c>
      <c r="P101" s="125" t="n">
        <v>0.3</v>
      </c>
      <c r="Q101" s="125" t="n">
        <v>-0.07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4.516</v>
      </c>
      <c r="D102" s="125" t="n">
        <v>0.0025</v>
      </c>
      <c r="E102" s="125" t="n">
        <v>0.57</v>
      </c>
      <c r="F102" s="125" t="n">
        <v>0</v>
      </c>
      <c r="G102" s="125" t="n">
        <v>0.25</v>
      </c>
      <c r="H102" s="125" t="n">
        <v>-0.24</v>
      </c>
      <c r="I102" s="125" t="n">
        <v>0.298</v>
      </c>
      <c r="J102" s="125" t="n">
        <v>-0.13</v>
      </c>
      <c r="K102" s="127" t="n">
        <v>-0.06</v>
      </c>
      <c r="L102" s="125" t="n">
        <v>0.248</v>
      </c>
      <c r="M102" s="125" t="n">
        <v>-0.44</v>
      </c>
      <c r="N102" s="125" t="n">
        <v>-0.32</v>
      </c>
      <c r="O102" s="125" t="n">
        <v>-0.1375</v>
      </c>
      <c r="P102" s="125" t="n">
        <v>0.3</v>
      </c>
      <c r="Q102" s="125" t="n">
        <v>-0.07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4.377</v>
      </c>
      <c r="D103" s="125" t="n">
        <v>0.0025</v>
      </c>
      <c r="E103" s="125" t="n">
        <v>0.57</v>
      </c>
      <c r="F103" s="125" t="n">
        <v>0</v>
      </c>
      <c r="G103" s="125" t="n">
        <v>0.25</v>
      </c>
      <c r="H103" s="125" t="n">
        <v>-0.24</v>
      </c>
      <c r="I103" s="125" t="n">
        <v>0.118</v>
      </c>
      <c r="J103" s="125" t="n">
        <v>-0.13</v>
      </c>
      <c r="K103" s="127" t="n">
        <v>-0.06</v>
      </c>
      <c r="L103" s="125" t="n">
        <v>0.068</v>
      </c>
      <c r="M103" s="125" t="n">
        <v>-0.44</v>
      </c>
      <c r="N103" s="125" t="n">
        <v>-0.32</v>
      </c>
      <c r="O103" s="125" t="n">
        <v>-0.135</v>
      </c>
      <c r="P103" s="125" t="n">
        <v>0.3</v>
      </c>
      <c r="Q103" s="125" t="n">
        <v>-0.07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4.223</v>
      </c>
      <c r="D104" s="125" t="n">
        <v>0.0025</v>
      </c>
      <c r="E104" s="125" t="n">
        <v>0.44</v>
      </c>
      <c r="F104" s="125" t="n">
        <v>0</v>
      </c>
      <c r="G104" s="125" t="n">
        <v>0.26</v>
      </c>
      <c r="H104" s="125" t="n">
        <v>-0.34</v>
      </c>
      <c r="I104" s="125" t="n">
        <v>-0.2</v>
      </c>
      <c r="J104" s="125" t="n">
        <v>-0.2</v>
      </c>
      <c r="K104" s="127" t="n">
        <v>-0.06</v>
      </c>
      <c r="L104" s="125" t="n">
        <v>-0.25</v>
      </c>
      <c r="M104" s="125" t="n">
        <v>-0.53</v>
      </c>
      <c r="N104" s="125" t="n">
        <v>-0.42</v>
      </c>
      <c r="O104" s="125" t="n">
        <v>-0.14</v>
      </c>
      <c r="P104" s="125" t="n">
        <v>0.26</v>
      </c>
      <c r="Q104" s="125" t="n">
        <v>-0.07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4.228</v>
      </c>
      <c r="D105" s="125" t="n">
        <v>0.0025</v>
      </c>
      <c r="E105" s="125" t="n">
        <v>0.44</v>
      </c>
      <c r="F105" s="125" t="n">
        <v>0</v>
      </c>
      <c r="G105" s="125" t="n">
        <v>0.26</v>
      </c>
      <c r="H105" s="125" t="n">
        <v>-0.34</v>
      </c>
      <c r="I105" s="125" t="n">
        <v>-0.2</v>
      </c>
      <c r="J105" s="125" t="n">
        <v>-0.2</v>
      </c>
      <c r="K105" s="127" t="n">
        <v>-0.06</v>
      </c>
      <c r="L105" s="125" t="n">
        <v>-0.25</v>
      </c>
      <c r="M105" s="125" t="n">
        <v>-0.53</v>
      </c>
      <c r="N105" s="125" t="n">
        <v>-0.42</v>
      </c>
      <c r="O105" s="125" t="n">
        <v>-0.14</v>
      </c>
      <c r="P105" s="125" t="n">
        <v>0.26</v>
      </c>
      <c r="Q105" s="125" t="n">
        <v>-0.07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4.266</v>
      </c>
      <c r="D106" s="125" t="n">
        <v>0.0025</v>
      </c>
      <c r="E106" s="125" t="n">
        <v>0.44</v>
      </c>
      <c r="F106" s="125" t="n">
        <v>0</v>
      </c>
      <c r="G106" s="125" t="n">
        <v>0.26</v>
      </c>
      <c r="H106" s="125" t="n">
        <v>-0.34</v>
      </c>
      <c r="I106" s="125" t="n">
        <v>-0.2</v>
      </c>
      <c r="J106" s="125" t="n">
        <v>-0.2</v>
      </c>
      <c r="K106" s="127" t="n">
        <v>-0.06</v>
      </c>
      <c r="L106" s="125" t="n">
        <v>-0.25</v>
      </c>
      <c r="M106" s="125" t="n">
        <v>-0.53</v>
      </c>
      <c r="N106" s="125" t="n">
        <v>-0.42</v>
      </c>
      <c r="O106" s="125" t="n">
        <v>-0.14</v>
      </c>
      <c r="P106" s="125" t="n">
        <v>0.26</v>
      </c>
      <c r="Q106" s="125" t="n">
        <v>-0.07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4.311</v>
      </c>
      <c r="D107" s="125" t="n">
        <v>0.0025</v>
      </c>
      <c r="E107" s="125" t="n">
        <v>0.44</v>
      </c>
      <c r="F107" s="125" t="n">
        <v>0</v>
      </c>
      <c r="G107" s="125" t="n">
        <v>0.26</v>
      </c>
      <c r="H107" s="125" t="n">
        <v>-0.34</v>
      </c>
      <c r="I107" s="125" t="n">
        <v>-0.2</v>
      </c>
      <c r="J107" s="125" t="n">
        <v>-0.2</v>
      </c>
      <c r="K107" s="127" t="n">
        <v>-0.06</v>
      </c>
      <c r="L107" s="125" t="n">
        <v>-0.25</v>
      </c>
      <c r="M107" s="125" t="n">
        <v>-0.53</v>
      </c>
      <c r="N107" s="125" t="n">
        <v>-0.42</v>
      </c>
      <c r="O107" s="125" t="n">
        <v>-0.14</v>
      </c>
      <c r="P107" s="125" t="n">
        <v>0.26</v>
      </c>
      <c r="Q107" s="125" t="n">
        <v>-0.07</v>
      </c>
    </row>
    <row r="108" customFormat="false" ht="12" hidden="false" customHeight="false" outlineLevel="0" collapsed="false">
      <c r="C108" s="125" t="n">
        <v>4.349</v>
      </c>
      <c r="D108" s="125" t="n">
        <v>0.0025</v>
      </c>
      <c r="E108" s="125" t="n">
        <v>0.44</v>
      </c>
      <c r="F108" s="125" t="n">
        <v>0</v>
      </c>
      <c r="G108" s="125" t="n">
        <v>0.26</v>
      </c>
      <c r="H108" s="125" t="n">
        <v>-0.34</v>
      </c>
      <c r="I108" s="125" t="n">
        <v>-0.2</v>
      </c>
      <c r="J108" s="125" t="n">
        <v>-0.2</v>
      </c>
      <c r="K108" s="127" t="n">
        <v>-0.06</v>
      </c>
      <c r="L108" s="125" t="n">
        <v>-0.25</v>
      </c>
      <c r="M108" s="125" t="n">
        <v>-0.53</v>
      </c>
      <c r="N108" s="125" t="n">
        <v>-0.42</v>
      </c>
      <c r="O108" s="125" t="n">
        <v>-0.14</v>
      </c>
      <c r="P108" s="125" t="n">
        <v>0.26</v>
      </c>
      <c r="Q108" s="125" t="n">
        <v>-0.07</v>
      </c>
    </row>
    <row r="109" customFormat="false" ht="12" hidden="false" customHeight="false" outlineLevel="0" collapsed="false">
      <c r="C109" s="125" t="n">
        <v>4.343</v>
      </c>
      <c r="D109" s="125" t="n">
        <v>0.0025</v>
      </c>
      <c r="E109" s="125" t="n">
        <v>0.44</v>
      </c>
      <c r="F109" s="125" t="n">
        <v>0</v>
      </c>
      <c r="G109" s="125" t="n">
        <v>0.26</v>
      </c>
      <c r="H109" s="125" t="n">
        <v>-0.34</v>
      </c>
      <c r="I109" s="125" t="n">
        <v>-0.2</v>
      </c>
      <c r="J109" s="125" t="n">
        <v>-0.2</v>
      </c>
      <c r="K109" s="127" t="n">
        <v>-0.06</v>
      </c>
      <c r="L109" s="125" t="n">
        <v>-0.25</v>
      </c>
      <c r="M109" s="125" t="n">
        <v>-0.53</v>
      </c>
      <c r="N109" s="125" t="n">
        <v>-0.42</v>
      </c>
      <c r="O109" s="125" t="n">
        <v>-0.14</v>
      </c>
      <c r="P109" s="125" t="n">
        <v>0.26</v>
      </c>
      <c r="Q109" s="125" t="n">
        <v>-0.07</v>
      </c>
    </row>
    <row r="110" customFormat="false" ht="12" hidden="false" customHeight="false" outlineLevel="0" collapsed="false">
      <c r="C110" s="125" t="n">
        <v>4.343</v>
      </c>
      <c r="D110" s="125" t="n">
        <v>0.0025</v>
      </c>
      <c r="E110" s="125" t="n">
        <v>0.44</v>
      </c>
      <c r="F110" s="125" t="n">
        <v>0</v>
      </c>
      <c r="G110" s="125" t="n">
        <v>0.26</v>
      </c>
      <c r="H110" s="125" t="n">
        <v>-0.34</v>
      </c>
      <c r="I110" s="125" t="n">
        <v>-0.2</v>
      </c>
      <c r="J110" s="125" t="n">
        <v>-0.2</v>
      </c>
      <c r="K110" s="127" t="n">
        <v>-0.06</v>
      </c>
      <c r="L110" s="125" t="n">
        <v>-0.25</v>
      </c>
      <c r="M110" s="125" t="n">
        <v>-0.53</v>
      </c>
      <c r="N110" s="125" t="n">
        <v>-0.42</v>
      </c>
      <c r="O110" s="125" t="n">
        <v>-0.14</v>
      </c>
      <c r="P110" s="125" t="n">
        <v>0.26</v>
      </c>
      <c r="Q110" s="125" t="n">
        <v>-0.07</v>
      </c>
    </row>
    <row r="111" customFormat="false" ht="12" hidden="false" customHeight="false" outlineLevel="0" collapsed="false">
      <c r="C111" s="125" t="n">
        <v>4.513</v>
      </c>
      <c r="D111" s="125" t="n">
        <v>0.0025</v>
      </c>
      <c r="E111" s="125" t="n">
        <v>0.5</v>
      </c>
      <c r="F111" s="125" t="n">
        <v>0</v>
      </c>
      <c r="G111" s="125" t="n">
        <v>0.25</v>
      </c>
      <c r="H111" s="125" t="n">
        <v>-0.24</v>
      </c>
      <c r="I111" s="125" t="n">
        <v>0.298</v>
      </c>
      <c r="J111" s="125" t="n">
        <v>-0.13</v>
      </c>
      <c r="K111" s="127" t="n">
        <v>-0.06</v>
      </c>
      <c r="L111" s="125" t="n">
        <v>0.248</v>
      </c>
      <c r="M111" s="125" t="n">
        <v>-0.47</v>
      </c>
      <c r="N111" s="125" t="n">
        <v>-0.32</v>
      </c>
      <c r="O111" s="125" t="n">
        <v>-0.14</v>
      </c>
      <c r="P111" s="125" t="n">
        <v>0.3</v>
      </c>
      <c r="Q111" s="125" t="n">
        <v>-0.07</v>
      </c>
    </row>
    <row r="112" customFormat="false" ht="12" hidden="false" customHeight="false" outlineLevel="0" collapsed="false">
      <c r="C112" s="125" t="n">
        <v>4.644</v>
      </c>
      <c r="D112" s="125" t="n">
        <v>0.0025</v>
      </c>
      <c r="E112" s="125" t="n">
        <v>0.57</v>
      </c>
      <c r="F112" s="125" t="n">
        <v>0</v>
      </c>
      <c r="G112" s="125" t="n">
        <v>0.25</v>
      </c>
      <c r="H112" s="125" t="n">
        <v>-0.24</v>
      </c>
      <c r="I112" s="125" t="n">
        <v>0.358</v>
      </c>
      <c r="J112" s="125" t="n">
        <v>-0.13</v>
      </c>
      <c r="K112" s="127" t="n">
        <v>-0.06</v>
      </c>
      <c r="L112" s="125" t="n">
        <v>0.308</v>
      </c>
      <c r="M112" s="125" t="n">
        <v>-0.47</v>
      </c>
      <c r="N112" s="125" t="n">
        <v>-0.32</v>
      </c>
      <c r="O112" s="125" t="n">
        <v>-0.1425</v>
      </c>
      <c r="P112" s="125" t="n">
        <v>0.3</v>
      </c>
      <c r="Q112" s="125" t="n">
        <v>-0.07</v>
      </c>
    </row>
    <row r="113" customFormat="false" ht="12" hidden="false" customHeight="false" outlineLevel="0" collapsed="false">
      <c r="C113" s="125" t="n">
        <v>4.7115</v>
      </c>
      <c r="D113" s="125" t="n">
        <v>0.0025</v>
      </c>
      <c r="E113" s="125" t="n">
        <v>0.57</v>
      </c>
      <c r="F113" s="125" t="n">
        <v>0</v>
      </c>
      <c r="G113" s="125" t="n">
        <v>0.25</v>
      </c>
      <c r="H113" s="125" t="n">
        <v>-0.24</v>
      </c>
      <c r="I113" s="125" t="n">
        <v>0.428</v>
      </c>
      <c r="J113" s="125" t="n">
        <v>-0.13</v>
      </c>
      <c r="K113" s="127" t="n">
        <v>-0.06</v>
      </c>
      <c r="L113" s="125" t="n">
        <v>0.378</v>
      </c>
      <c r="M113" s="125" t="n">
        <v>-0.47</v>
      </c>
      <c r="N113" s="125" t="n">
        <v>-0.32</v>
      </c>
      <c r="O113" s="125" t="n">
        <v>-0.145</v>
      </c>
      <c r="P113" s="125" t="n">
        <v>0.3</v>
      </c>
      <c r="Q113" s="125" t="n">
        <v>-0.07</v>
      </c>
    </row>
    <row r="114" customFormat="false" ht="12" hidden="false" customHeight="false" outlineLevel="0" collapsed="false">
      <c r="C114" s="125" t="n">
        <v>4.6235</v>
      </c>
      <c r="D114" s="125" t="n">
        <v>0.0025</v>
      </c>
      <c r="E114" s="125" t="n">
        <v>0.57</v>
      </c>
      <c r="F114" s="125" t="n">
        <v>0</v>
      </c>
      <c r="G114" s="125" t="n">
        <v>0.25</v>
      </c>
      <c r="H114" s="125" t="n">
        <v>-0.24</v>
      </c>
      <c r="I114" s="125" t="n">
        <v>0.298</v>
      </c>
      <c r="J114" s="125" t="n">
        <v>-0.13</v>
      </c>
      <c r="K114" s="127" t="n">
        <v>-0.06</v>
      </c>
      <c r="L114" s="125" t="n">
        <v>0.248</v>
      </c>
      <c r="M114" s="125" t="n">
        <v>-0.47</v>
      </c>
      <c r="N114" s="125" t="n">
        <v>-0.32</v>
      </c>
      <c r="O114" s="125" t="n">
        <v>-0.1375</v>
      </c>
      <c r="P114" s="125" t="n">
        <v>0.3</v>
      </c>
      <c r="Q114" s="125" t="n">
        <v>-0.07</v>
      </c>
    </row>
    <row r="115" customFormat="false" ht="12" hidden="false" customHeight="false" outlineLevel="0" collapsed="false">
      <c r="C115" s="125" t="n">
        <v>4.4845</v>
      </c>
      <c r="D115" s="125" t="n">
        <v>0.0025</v>
      </c>
      <c r="E115" s="125" t="n">
        <v>0.57</v>
      </c>
      <c r="F115" s="125" t="n">
        <v>0</v>
      </c>
      <c r="G115" s="125" t="n">
        <v>0.25</v>
      </c>
      <c r="H115" s="125" t="n">
        <v>-0.24</v>
      </c>
      <c r="I115" s="125" t="n">
        <v>0.118</v>
      </c>
      <c r="J115" s="125" t="n">
        <v>-0.13</v>
      </c>
      <c r="K115" s="127" t="n">
        <v>-0.06</v>
      </c>
      <c r="L115" s="125" t="n">
        <v>0.068</v>
      </c>
      <c r="M115" s="125" t="n">
        <v>-0.47</v>
      </c>
      <c r="N115" s="125" t="n">
        <v>-0.32</v>
      </c>
      <c r="O115" s="125" t="n">
        <v>-0.135</v>
      </c>
      <c r="P115" s="125" t="n">
        <v>0.3</v>
      </c>
      <c r="Q115" s="125" t="n">
        <v>-0.07</v>
      </c>
    </row>
    <row r="116" customFormat="false" ht="12" hidden="false" customHeight="false" outlineLevel="0" collapsed="false">
      <c r="C116" s="125" t="n">
        <v>4.3305</v>
      </c>
      <c r="D116" s="125" t="n">
        <v>0.0025</v>
      </c>
      <c r="E116" s="125" t="n">
        <v>0.44</v>
      </c>
      <c r="F116" s="125" t="n">
        <v>0</v>
      </c>
      <c r="G116" s="125" t="n">
        <v>0.26</v>
      </c>
      <c r="H116" s="125" t="n">
        <v>-0.32</v>
      </c>
      <c r="I116" s="125" t="n">
        <v>-0.2</v>
      </c>
      <c r="J116" s="125" t="n">
        <v>-0.2</v>
      </c>
      <c r="K116" s="127" t="n">
        <v>-0.06</v>
      </c>
      <c r="L116" s="125" t="n">
        <v>-0.25</v>
      </c>
      <c r="M116" s="125" t="n">
        <v>-0.595</v>
      </c>
      <c r="N116" s="125" t="n">
        <v>-0.4</v>
      </c>
      <c r="O116" s="125" t="n">
        <v>-0.14</v>
      </c>
      <c r="P116" s="125" t="n">
        <v>0.26</v>
      </c>
      <c r="Q116" s="125" t="n">
        <v>-0.07</v>
      </c>
    </row>
    <row r="117" customFormat="false" ht="12" hidden="false" customHeight="false" outlineLevel="0" collapsed="false">
      <c r="C117" s="125" t="n">
        <v>4.3355</v>
      </c>
      <c r="D117" s="125" t="n">
        <v>0.0025</v>
      </c>
      <c r="E117" s="125" t="n">
        <v>0.44</v>
      </c>
      <c r="F117" s="125" t="n">
        <v>0</v>
      </c>
      <c r="G117" s="125" t="n">
        <v>0.26</v>
      </c>
      <c r="H117" s="125" t="n">
        <v>-0.32</v>
      </c>
      <c r="I117" s="125" t="n">
        <v>-0.2</v>
      </c>
      <c r="J117" s="125" t="n">
        <v>-0.2</v>
      </c>
      <c r="K117" s="127" t="n">
        <v>-0.06</v>
      </c>
      <c r="L117" s="125" t="n">
        <v>-0.25</v>
      </c>
      <c r="M117" s="125" t="n">
        <v>-0.595</v>
      </c>
      <c r="N117" s="125" t="n">
        <v>-0.4</v>
      </c>
      <c r="O117" s="125" t="n">
        <v>-0.14</v>
      </c>
      <c r="P117" s="125" t="n">
        <v>0.26</v>
      </c>
      <c r="Q117" s="125" t="n">
        <v>-0.07</v>
      </c>
    </row>
    <row r="118" customFormat="false" ht="12" hidden="false" customHeight="false" outlineLevel="0" collapsed="false">
      <c r="C118" s="125" t="n">
        <v>4.3735</v>
      </c>
      <c r="D118" s="125" t="n">
        <v>0.0025</v>
      </c>
      <c r="E118" s="125" t="n">
        <v>0.44</v>
      </c>
      <c r="F118" s="125" t="n">
        <v>0</v>
      </c>
      <c r="G118" s="125" t="n">
        <v>0.26</v>
      </c>
      <c r="H118" s="125" t="n">
        <v>-0.32</v>
      </c>
      <c r="I118" s="125" t="n">
        <v>-0.2</v>
      </c>
      <c r="J118" s="125" t="n">
        <v>-0.2</v>
      </c>
      <c r="K118" s="127" t="n">
        <v>-0.06</v>
      </c>
      <c r="L118" s="125" t="n">
        <v>-0.25</v>
      </c>
      <c r="M118" s="125" t="n">
        <v>-0.595</v>
      </c>
      <c r="N118" s="125" t="n">
        <v>-0.4</v>
      </c>
      <c r="O118" s="125" t="n">
        <v>-0.14</v>
      </c>
      <c r="P118" s="125" t="n">
        <v>0.26</v>
      </c>
      <c r="Q118" s="125" t="n">
        <v>-0.07</v>
      </c>
    </row>
    <row r="119" customFormat="false" ht="12" hidden="false" customHeight="false" outlineLevel="0" collapsed="false">
      <c r="C119" s="125" t="n">
        <v>4.4185</v>
      </c>
      <c r="D119" s="125" t="n">
        <v>0.0025</v>
      </c>
      <c r="E119" s="125" t="n">
        <v>0.44</v>
      </c>
      <c r="F119" s="125" t="n">
        <v>0</v>
      </c>
      <c r="G119" s="125" t="n">
        <v>0.26</v>
      </c>
      <c r="H119" s="125" t="n">
        <v>-0.32</v>
      </c>
      <c r="I119" s="125" t="n">
        <v>-0.2</v>
      </c>
      <c r="J119" s="125" t="n">
        <v>-0.2</v>
      </c>
      <c r="K119" s="127" t="n">
        <v>-0.06</v>
      </c>
      <c r="L119" s="125" t="n">
        <v>-0.25</v>
      </c>
      <c r="M119" s="125" t="n">
        <v>-0.595</v>
      </c>
      <c r="N119" s="125" t="n">
        <v>-0.4</v>
      </c>
      <c r="O119" s="125" t="n">
        <v>-0.14</v>
      </c>
      <c r="P119" s="125" t="n">
        <v>0.26</v>
      </c>
      <c r="Q119" s="125" t="n">
        <v>-0.07</v>
      </c>
    </row>
    <row r="120" customFormat="false" ht="12" hidden="false" customHeight="false" outlineLevel="0" collapsed="false">
      <c r="C120" s="125" t="n">
        <v>4.4565</v>
      </c>
      <c r="D120" s="125" t="n">
        <v>0.0025</v>
      </c>
      <c r="E120" s="125" t="n">
        <v>0.44</v>
      </c>
      <c r="F120" s="125" t="n">
        <v>0</v>
      </c>
      <c r="G120" s="125" t="n">
        <v>0.26</v>
      </c>
      <c r="H120" s="125" t="n">
        <v>-0.32</v>
      </c>
      <c r="I120" s="125" t="n">
        <v>-0.2</v>
      </c>
      <c r="J120" s="125" t="n">
        <v>-0.2</v>
      </c>
      <c r="K120" s="127" t="n">
        <v>-0.06</v>
      </c>
      <c r="L120" s="125" t="n">
        <v>-0.25</v>
      </c>
      <c r="M120" s="125" t="n">
        <v>-0.595</v>
      </c>
      <c r="N120" s="125" t="n">
        <v>-0.4</v>
      </c>
      <c r="O120" s="125" t="n">
        <v>-0.14</v>
      </c>
      <c r="P120" s="125" t="n">
        <v>0.26</v>
      </c>
      <c r="Q120" s="125" t="n">
        <v>-0.07</v>
      </c>
    </row>
    <row r="121" customFormat="false" ht="12" hidden="false" customHeight="false" outlineLevel="0" collapsed="false">
      <c r="C121" s="125" t="n">
        <v>4.4505</v>
      </c>
      <c r="D121" s="125" t="n">
        <v>0.0025</v>
      </c>
      <c r="E121" s="125" t="n">
        <v>0.44</v>
      </c>
      <c r="F121" s="125" t="n">
        <v>0</v>
      </c>
      <c r="G121" s="125" t="n">
        <v>0.26</v>
      </c>
      <c r="H121" s="125" t="n">
        <v>-0.32</v>
      </c>
      <c r="I121" s="125" t="n">
        <v>-0.2</v>
      </c>
      <c r="J121" s="125" t="n">
        <v>-0.2</v>
      </c>
      <c r="K121" s="127" t="n">
        <v>-0.06</v>
      </c>
      <c r="L121" s="125" t="n">
        <v>-0.25</v>
      </c>
      <c r="M121" s="125" t="n">
        <v>-0.595</v>
      </c>
      <c r="N121" s="125" t="n">
        <v>-0.4</v>
      </c>
      <c r="O121" s="125" t="n">
        <v>-0.14</v>
      </c>
      <c r="P121" s="125" t="n">
        <v>0.26</v>
      </c>
      <c r="Q121" s="125" t="n">
        <v>-0.07</v>
      </c>
    </row>
    <row r="122" customFormat="false" ht="12" hidden="false" customHeight="false" outlineLevel="0" collapsed="false">
      <c r="C122" s="125" t="n">
        <v>4.4505</v>
      </c>
      <c r="D122" s="125" t="n">
        <v>0.0025</v>
      </c>
      <c r="E122" s="125" t="n">
        <v>0.44</v>
      </c>
      <c r="F122" s="125" t="n">
        <v>0</v>
      </c>
      <c r="G122" s="125" t="n">
        <v>0.26</v>
      </c>
      <c r="H122" s="125" t="n">
        <v>-0.32</v>
      </c>
      <c r="I122" s="125" t="n">
        <v>-0.2</v>
      </c>
      <c r="J122" s="125" t="n">
        <v>-0.2</v>
      </c>
      <c r="K122" s="127" t="n">
        <v>-0.06</v>
      </c>
      <c r="L122" s="125" t="n">
        <v>-0.25</v>
      </c>
      <c r="M122" s="125" t="n">
        <v>-0.595</v>
      </c>
      <c r="N122" s="125" t="n">
        <v>-0.4</v>
      </c>
      <c r="O122" s="125" t="n">
        <v>-0.14</v>
      </c>
      <c r="P122" s="125" t="n">
        <v>0.26</v>
      </c>
      <c r="Q122" s="125" t="n">
        <v>-0.07</v>
      </c>
    </row>
    <row r="123" customFormat="false" ht="12" hidden="false" customHeight="false" outlineLevel="0" collapsed="false">
      <c r="C123" s="125" t="n">
        <v>4.6205</v>
      </c>
      <c r="D123" s="125" t="n">
        <v>0.0025</v>
      </c>
      <c r="E123" s="125" t="n">
        <v>0.5</v>
      </c>
      <c r="F123" s="125" t="n">
        <v>0</v>
      </c>
      <c r="G123" s="125" t="n">
        <v>0.35</v>
      </c>
      <c r="H123" s="125" t="n">
        <v>-0.24</v>
      </c>
      <c r="I123" s="125" t="n">
        <v>0.298</v>
      </c>
      <c r="J123" s="125" t="n">
        <v>-0.13</v>
      </c>
      <c r="K123" s="127" t="n">
        <v>-0.06</v>
      </c>
      <c r="L123" s="125" t="n">
        <v>0.248</v>
      </c>
      <c r="M123" s="125" t="n">
        <v>-0.565</v>
      </c>
      <c r="N123" s="125" t="n">
        <v>-0.32</v>
      </c>
      <c r="O123" s="125" t="n">
        <v>-0.14</v>
      </c>
      <c r="P123" s="125" t="n">
        <v>0.3</v>
      </c>
      <c r="Q123" s="125" t="n">
        <v>-0.07</v>
      </c>
    </row>
    <row r="124" customFormat="false" ht="12" hidden="false" customHeight="false" outlineLevel="0" collapsed="false">
      <c r="C124" s="125" t="n">
        <v>4.7515</v>
      </c>
      <c r="D124" s="125" t="n">
        <v>0.0025</v>
      </c>
      <c r="E124" s="125" t="n">
        <v>0.57</v>
      </c>
      <c r="F124" s="125" t="n">
        <v>0</v>
      </c>
      <c r="G124" s="125" t="n">
        <v>0.35</v>
      </c>
      <c r="H124" s="125" t="n">
        <v>-0.24</v>
      </c>
      <c r="I124" s="125" t="n">
        <v>0.358</v>
      </c>
      <c r="J124" s="125" t="n">
        <v>-0.13</v>
      </c>
      <c r="K124" s="127" t="n">
        <v>-0.06</v>
      </c>
      <c r="L124" s="125" t="n">
        <v>0.308</v>
      </c>
      <c r="M124" s="125" t="n">
        <v>-0.565</v>
      </c>
      <c r="N124" s="125" t="n">
        <v>-0.32</v>
      </c>
      <c r="O124" s="125" t="n">
        <v>-0.1425</v>
      </c>
      <c r="P124" s="125" t="n">
        <v>0.3</v>
      </c>
      <c r="Q124" s="125" t="n">
        <v>-0.07</v>
      </c>
    </row>
    <row r="125" customFormat="false" ht="12" hidden="false" customHeight="false" outlineLevel="0" collapsed="false">
      <c r="C125" s="125" t="n">
        <v>4.8215</v>
      </c>
      <c r="D125" s="125" t="n">
        <v>0.0025</v>
      </c>
      <c r="E125" s="125" t="n">
        <v>0.57</v>
      </c>
      <c r="F125" s="125" t="n">
        <v>0</v>
      </c>
      <c r="G125" s="125" t="n">
        <v>0.35</v>
      </c>
      <c r="H125" s="125" t="n">
        <v>-0.24</v>
      </c>
      <c r="I125" s="125" t="n">
        <v>0.428</v>
      </c>
      <c r="J125" s="125" t="n">
        <v>-0.13</v>
      </c>
      <c r="K125" s="127" t="n">
        <v>-0.06</v>
      </c>
      <c r="L125" s="125" t="n">
        <v>0.378</v>
      </c>
      <c r="M125" s="125" t="n">
        <v>-0.565</v>
      </c>
      <c r="N125" s="125" t="n">
        <v>-0.32</v>
      </c>
      <c r="O125" s="125" t="n">
        <v>-0.145</v>
      </c>
      <c r="P125" s="125" t="n">
        <v>0.3</v>
      </c>
      <c r="Q125" s="125" t="n">
        <v>-0.07</v>
      </c>
    </row>
    <row r="126" customFormat="false" ht="12" hidden="false" customHeight="false" outlineLevel="0" collapsed="false">
      <c r="C126" s="125" t="n">
        <v>4.7335</v>
      </c>
      <c r="D126" s="125" t="n">
        <v>0.0025</v>
      </c>
      <c r="E126" s="125" t="n">
        <v>0.57</v>
      </c>
      <c r="F126" s="125" t="n">
        <v>0</v>
      </c>
      <c r="G126" s="125" t="n">
        <v>0.35</v>
      </c>
      <c r="H126" s="125" t="n">
        <v>-0.24</v>
      </c>
      <c r="I126" s="125" t="n">
        <v>0.298</v>
      </c>
      <c r="J126" s="125" t="n">
        <v>-0.13</v>
      </c>
      <c r="K126" s="127" t="n">
        <v>-0.06</v>
      </c>
      <c r="L126" s="125" t="n">
        <v>0.248</v>
      </c>
      <c r="M126" s="125" t="n">
        <v>-0.565</v>
      </c>
      <c r="N126" s="125" t="n">
        <v>-0.32</v>
      </c>
      <c r="O126" s="125" t="n">
        <v>-0.1375</v>
      </c>
      <c r="P126" s="125" t="n">
        <v>0.3</v>
      </c>
      <c r="Q126" s="125" t="n">
        <v>-0.07</v>
      </c>
    </row>
    <row r="127" customFormat="false" ht="12" hidden="false" customHeight="false" outlineLevel="0" collapsed="false">
      <c r="C127" s="125" t="n">
        <v>4.5945</v>
      </c>
      <c r="D127" s="125" t="n">
        <v>0.0025</v>
      </c>
      <c r="E127" s="125" t="n">
        <v>0.57</v>
      </c>
      <c r="F127" s="125" t="n">
        <v>0</v>
      </c>
      <c r="G127" s="125" t="n">
        <v>0.35</v>
      </c>
      <c r="H127" s="125" t="n">
        <v>-0.24</v>
      </c>
      <c r="I127" s="125" t="n">
        <v>0.118</v>
      </c>
      <c r="J127" s="125" t="n">
        <v>-0.13</v>
      </c>
      <c r="K127" s="127" t="n">
        <v>-0.06</v>
      </c>
      <c r="L127" s="125" t="n">
        <v>0.068</v>
      </c>
      <c r="M127" s="125" t="n">
        <v>-0.565</v>
      </c>
      <c r="N127" s="125" t="n">
        <v>-0.32</v>
      </c>
      <c r="O127" s="125" t="n">
        <v>-0.135</v>
      </c>
      <c r="P127" s="125" t="n">
        <v>0.3</v>
      </c>
      <c r="Q127" s="125" t="n">
        <v>-0.07</v>
      </c>
    </row>
    <row r="128" customFormat="false" ht="12" hidden="false" customHeight="false" outlineLevel="0" collapsed="false">
      <c r="C128" s="125" t="n">
        <v>4.4405</v>
      </c>
      <c r="D128" s="125" t="n">
        <v>0.0025</v>
      </c>
      <c r="E128" s="125" t="n">
        <v>0.44</v>
      </c>
      <c r="F128" s="125" t="n">
        <v>0</v>
      </c>
      <c r="G128" s="125" t="n">
        <v>0.43</v>
      </c>
      <c r="H128" s="125" t="n">
        <v>-0.32</v>
      </c>
      <c r="I128" s="125" t="n">
        <v>-0.2</v>
      </c>
      <c r="J128" s="125" t="n">
        <v>-0.2</v>
      </c>
      <c r="K128" s="127" t="n">
        <v>-0.06</v>
      </c>
      <c r="L128" s="125" t="n">
        <v>-0.25</v>
      </c>
      <c r="M128" s="125" t="n">
        <v>-0.565</v>
      </c>
      <c r="N128" s="125" t="n">
        <v>-0.4</v>
      </c>
      <c r="O128" s="125" t="n">
        <v>-0.14</v>
      </c>
      <c r="P128" s="125" t="n">
        <v>0.26</v>
      </c>
      <c r="Q128" s="125" t="n">
        <v>-0.07</v>
      </c>
    </row>
    <row r="129" customFormat="false" ht="12" hidden="false" customHeight="false" outlineLevel="0" collapsed="false">
      <c r="C129" s="125" t="n">
        <v>4.4455</v>
      </c>
      <c r="D129" s="125" t="n">
        <v>0.0025</v>
      </c>
      <c r="E129" s="125" t="n">
        <v>0.44</v>
      </c>
      <c r="F129" s="125" t="n">
        <v>0</v>
      </c>
      <c r="G129" s="125" t="n">
        <v>0.43</v>
      </c>
      <c r="H129" s="125" t="n">
        <v>-0.32</v>
      </c>
      <c r="I129" s="125" t="n">
        <v>-0.05</v>
      </c>
      <c r="J129" s="125" t="n">
        <v>-0.2</v>
      </c>
      <c r="K129" s="127" t="n">
        <v>-0.06</v>
      </c>
      <c r="L129" s="125" t="n">
        <v>-0.1</v>
      </c>
      <c r="M129" s="125" t="n">
        <v>-0.565</v>
      </c>
      <c r="N129" s="125" t="n">
        <v>-0.4</v>
      </c>
      <c r="O129" s="125" t="n">
        <v>-0.14</v>
      </c>
      <c r="P129" s="125" t="n">
        <v>0.26</v>
      </c>
      <c r="Q129" s="125" t="n">
        <v>-0.07</v>
      </c>
    </row>
    <row r="130" customFormat="false" ht="12" hidden="false" customHeight="false" outlineLevel="0" collapsed="false">
      <c r="C130" s="125" t="n">
        <v>4.4835</v>
      </c>
      <c r="D130" s="125" t="n">
        <v>0.0025</v>
      </c>
      <c r="E130" s="125" t="n">
        <v>0.44</v>
      </c>
      <c r="F130" s="125" t="n">
        <v>0</v>
      </c>
      <c r="G130" s="125" t="n">
        <v>0.43</v>
      </c>
      <c r="H130" s="125" t="n">
        <v>-0.32</v>
      </c>
      <c r="I130" s="125" t="n">
        <v>-0.05</v>
      </c>
      <c r="J130" s="125" t="n">
        <v>-0.2</v>
      </c>
      <c r="K130" s="127" t="n">
        <v>-0.06</v>
      </c>
      <c r="L130" s="125" t="n">
        <v>-0.1</v>
      </c>
      <c r="M130" s="125" t="n">
        <v>-0.565</v>
      </c>
      <c r="N130" s="125" t="n">
        <v>-0.4</v>
      </c>
      <c r="O130" s="125" t="n">
        <v>-0.14</v>
      </c>
      <c r="P130" s="125" t="n">
        <v>0.26</v>
      </c>
      <c r="Q130" s="125" t="n">
        <v>-0.07</v>
      </c>
    </row>
    <row r="131" customFormat="false" ht="12" hidden="false" customHeight="false" outlineLevel="0" collapsed="false">
      <c r="C131" s="125" t="n">
        <v>4.5285</v>
      </c>
      <c r="D131" s="125" t="n">
        <v>0.0025</v>
      </c>
      <c r="E131" s="125" t="n">
        <v>0.44</v>
      </c>
      <c r="F131" s="125" t="n">
        <v>0</v>
      </c>
      <c r="G131" s="125" t="n">
        <v>0.43</v>
      </c>
      <c r="H131" s="125" t="n">
        <v>-0.32</v>
      </c>
      <c r="I131" s="125" t="n">
        <v>-0.05</v>
      </c>
      <c r="J131" s="125" t="n">
        <v>-0.2</v>
      </c>
      <c r="K131" s="127" t="n">
        <v>-0.06</v>
      </c>
      <c r="L131" s="125" t="n">
        <v>-0.1</v>
      </c>
      <c r="M131" s="125" t="n">
        <v>-0.565</v>
      </c>
      <c r="N131" s="125" t="n">
        <v>-0.4</v>
      </c>
      <c r="O131" s="125" t="n">
        <v>-0.14</v>
      </c>
      <c r="P131" s="125" t="n">
        <v>0.26</v>
      </c>
      <c r="Q131" s="125" t="n">
        <v>-0.07</v>
      </c>
    </row>
    <row r="132" customFormat="false" ht="12" hidden="false" customHeight="false" outlineLevel="0" collapsed="false">
      <c r="C132" s="125" t="n">
        <v>4.5665</v>
      </c>
      <c r="D132" s="125" t="n">
        <v>0.0025</v>
      </c>
      <c r="E132" s="125" t="n">
        <v>0.44</v>
      </c>
      <c r="F132" s="125" t="n">
        <v>0</v>
      </c>
      <c r="G132" s="125" t="n">
        <v>0.43</v>
      </c>
      <c r="H132" s="125" t="n">
        <v>-0.32</v>
      </c>
      <c r="I132" s="125" t="n">
        <v>-0.05</v>
      </c>
      <c r="J132" s="125" t="n">
        <v>-0.2</v>
      </c>
      <c r="K132" s="127" t="n">
        <v>-0.06</v>
      </c>
      <c r="L132" s="125" t="n">
        <v>-0.1</v>
      </c>
      <c r="M132" s="125" t="n">
        <v>-0.565</v>
      </c>
      <c r="N132" s="125" t="n">
        <v>-0.4</v>
      </c>
      <c r="O132" s="125" t="n">
        <v>-0.14</v>
      </c>
      <c r="P132" s="125" t="n">
        <v>0.26</v>
      </c>
      <c r="Q132" s="125" t="n">
        <v>-0.07</v>
      </c>
    </row>
    <row r="133" customFormat="false" ht="12" hidden="false" customHeight="false" outlineLevel="0" collapsed="false">
      <c r="C133" s="125" t="n">
        <v>4.5605</v>
      </c>
      <c r="D133" s="125" t="n">
        <v>0.0025</v>
      </c>
      <c r="E133" s="125" t="n">
        <v>0.44</v>
      </c>
      <c r="F133" s="125" t="n">
        <v>0</v>
      </c>
      <c r="G133" s="125" t="n">
        <v>0.43</v>
      </c>
      <c r="H133" s="125" t="n">
        <v>-0.32</v>
      </c>
      <c r="I133" s="125" t="n">
        <v>-0.05</v>
      </c>
      <c r="J133" s="125" t="n">
        <v>-0.2</v>
      </c>
      <c r="K133" s="127" t="n">
        <v>-0.06</v>
      </c>
      <c r="L133" s="125" t="n">
        <v>-0.1</v>
      </c>
      <c r="M133" s="125" t="n">
        <v>-0.565</v>
      </c>
      <c r="N133" s="125" t="n">
        <v>-0.4</v>
      </c>
      <c r="O133" s="125" t="n">
        <v>-0.14</v>
      </c>
      <c r="P133" s="125" t="n">
        <v>0.26</v>
      </c>
      <c r="Q133" s="125" t="n">
        <v>-0.07</v>
      </c>
    </row>
    <row r="134" customFormat="false" ht="12" hidden="false" customHeight="false" outlineLevel="0" collapsed="false">
      <c r="C134" s="125" t="n">
        <v>4.5605</v>
      </c>
      <c r="D134" s="125" t="n">
        <v>0.0025</v>
      </c>
      <c r="E134" s="125" t="n">
        <v>0.44</v>
      </c>
      <c r="F134" s="125" t="n">
        <v>0</v>
      </c>
      <c r="G134" s="125" t="n">
        <v>0.43</v>
      </c>
      <c r="H134" s="125" t="n">
        <v>-0.32</v>
      </c>
      <c r="I134" s="125" t="n">
        <v>-0.05</v>
      </c>
      <c r="J134" s="125" t="n">
        <v>-0.2</v>
      </c>
      <c r="K134" s="127" t="n">
        <v>-0.06</v>
      </c>
      <c r="L134" s="125" t="n">
        <v>-0.1</v>
      </c>
      <c r="M134" s="125" t="n">
        <v>-0.565</v>
      </c>
      <c r="N134" s="125" t="n">
        <v>-0.4</v>
      </c>
      <c r="O134" s="125" t="n">
        <v>-0.14</v>
      </c>
      <c r="P134" s="125" t="n">
        <v>0.26</v>
      </c>
      <c r="Q134" s="125" t="n">
        <v>-0.07</v>
      </c>
    </row>
    <row r="135" customFormat="false" ht="12" hidden="false" customHeight="false" outlineLevel="0" collapsed="false">
      <c r="C135" s="125" t="n">
        <v>4.7305</v>
      </c>
      <c r="D135" s="125" t="n">
        <v>0.0025</v>
      </c>
      <c r="E135" s="125" t="n">
        <v>0.5</v>
      </c>
      <c r="F135" s="125" t="n">
        <v>0</v>
      </c>
      <c r="G135" s="125" t="n">
        <v>0.35</v>
      </c>
      <c r="H135" s="125" t="n">
        <v>-0.24</v>
      </c>
      <c r="I135" s="125" t="n">
        <v>0.298</v>
      </c>
      <c r="J135" s="125" t="n">
        <v>-0.13</v>
      </c>
      <c r="K135" s="127" t="n">
        <v>-0.06</v>
      </c>
      <c r="L135" s="125" t="n">
        <v>0.248</v>
      </c>
      <c r="M135" s="125" t="n">
        <v>-0.52</v>
      </c>
      <c r="N135" s="125" t="n">
        <v>-0.32</v>
      </c>
      <c r="O135" s="125" t="n">
        <v>-0.14</v>
      </c>
      <c r="P135" s="125" t="n">
        <v>0.3</v>
      </c>
      <c r="Q135" s="125" t="n">
        <v>-0.07</v>
      </c>
    </row>
    <row r="136" customFormat="false" ht="12" hidden="false" customHeight="false" outlineLevel="0" collapsed="false">
      <c r="C136" s="125" t="n">
        <v>4.8615</v>
      </c>
      <c r="D136" s="125" t="n">
        <v>0.0025</v>
      </c>
      <c r="E136" s="125" t="n">
        <v>0.57</v>
      </c>
      <c r="F136" s="125" t="n">
        <v>0</v>
      </c>
      <c r="G136" s="125" t="n">
        <v>0.35</v>
      </c>
      <c r="H136" s="125" t="n">
        <v>-0.24</v>
      </c>
      <c r="I136" s="125" t="n">
        <v>0.358</v>
      </c>
      <c r="J136" s="125" t="n">
        <v>-0.13</v>
      </c>
      <c r="K136" s="127" t="n">
        <v>-0.06</v>
      </c>
      <c r="L136" s="125" t="n">
        <v>0.308</v>
      </c>
      <c r="M136" s="125" t="n">
        <v>-0.52</v>
      </c>
      <c r="N136" s="125" t="n">
        <v>-0.32</v>
      </c>
      <c r="O136" s="125" t="n">
        <v>-0.1425</v>
      </c>
      <c r="P136" s="125" t="n">
        <v>0.3</v>
      </c>
      <c r="Q136" s="125" t="n">
        <v>-0.07</v>
      </c>
    </row>
    <row r="137" customFormat="false" ht="12" hidden="false" customHeight="false" outlineLevel="0" collapsed="false">
      <c r="C137" s="125" t="n">
        <v>4.934</v>
      </c>
      <c r="D137" s="125" t="n">
        <v>0.0025</v>
      </c>
      <c r="E137" s="125" t="n">
        <v>0.57</v>
      </c>
      <c r="F137" s="125" t="n">
        <v>0</v>
      </c>
      <c r="G137" s="125" t="n">
        <v>0.35</v>
      </c>
      <c r="H137" s="125" t="n">
        <v>-0.24</v>
      </c>
      <c r="I137" s="125" t="n">
        <v>0.428</v>
      </c>
      <c r="J137" s="125" t="n">
        <v>-0.13</v>
      </c>
      <c r="K137" s="127" t="n">
        <v>-0.06</v>
      </c>
      <c r="L137" s="125" t="n">
        <v>0.378</v>
      </c>
      <c r="M137" s="125" t="n">
        <v>-0.52</v>
      </c>
      <c r="N137" s="125" t="n">
        <v>-0.32</v>
      </c>
      <c r="O137" s="125" t="n">
        <v>-0.145</v>
      </c>
      <c r="P137" s="125" t="n">
        <v>0.3</v>
      </c>
      <c r="Q137" s="125" t="n">
        <v>-0.07</v>
      </c>
    </row>
    <row r="138" customFormat="false" ht="12" hidden="false" customHeight="false" outlineLevel="0" collapsed="false">
      <c r="C138" s="125" t="n">
        <v>4.846</v>
      </c>
      <c r="D138" s="125" t="n">
        <v>0.0025</v>
      </c>
      <c r="E138" s="125" t="n">
        <v>0.57</v>
      </c>
      <c r="F138" s="125" t="n">
        <v>0</v>
      </c>
      <c r="G138" s="125" t="n">
        <v>0.35</v>
      </c>
      <c r="H138" s="125" t="n">
        <v>-0.24</v>
      </c>
      <c r="I138" s="125" t="n">
        <v>0.298</v>
      </c>
      <c r="J138" s="125" t="n">
        <v>-0.13</v>
      </c>
      <c r="K138" s="127" t="n">
        <v>-0.06</v>
      </c>
      <c r="L138" s="125" t="n">
        <v>0.248</v>
      </c>
      <c r="M138" s="125" t="n">
        <v>-0.52</v>
      </c>
      <c r="N138" s="125" t="n">
        <v>-0.32</v>
      </c>
      <c r="O138" s="125" t="n">
        <v>-0.1375</v>
      </c>
      <c r="P138" s="125" t="n">
        <v>0.3</v>
      </c>
      <c r="Q138" s="125" t="n">
        <v>-0.07</v>
      </c>
    </row>
    <row r="139" customFormat="false" ht="12" hidden="false" customHeight="false" outlineLevel="0" collapsed="false">
      <c r="C139" s="125" t="n">
        <v>4.707</v>
      </c>
      <c r="D139" s="125" t="n">
        <v>0.0025</v>
      </c>
      <c r="E139" s="125" t="n">
        <v>0.57</v>
      </c>
      <c r="F139" s="125" t="n">
        <v>0</v>
      </c>
      <c r="G139" s="125" t="n">
        <v>0.35</v>
      </c>
      <c r="H139" s="125" t="n">
        <v>-0.24</v>
      </c>
      <c r="I139" s="125" t="n">
        <v>0.118</v>
      </c>
      <c r="J139" s="125" t="n">
        <v>-0.13</v>
      </c>
      <c r="K139" s="127" t="n">
        <v>-0.06</v>
      </c>
      <c r="L139" s="125" t="n">
        <v>0.068</v>
      </c>
      <c r="M139" s="125" t="n">
        <v>-0.52</v>
      </c>
      <c r="N139" s="125" t="n">
        <v>-0.32</v>
      </c>
      <c r="O139" s="125" t="n">
        <v>-0.135</v>
      </c>
      <c r="P139" s="125" t="n">
        <v>0.3</v>
      </c>
      <c r="Q139" s="125" t="n">
        <v>-0.07</v>
      </c>
    </row>
    <row r="140" customFormat="false" ht="12" hidden="false" customHeight="false" outlineLevel="0" collapsed="false">
      <c r="C140" s="125" t="n">
        <v>4.553</v>
      </c>
      <c r="D140" s="125" t="n">
        <v>0.0025</v>
      </c>
      <c r="E140" s="125" t="n">
        <v>0.44</v>
      </c>
      <c r="F140" s="125" t="n">
        <v>0</v>
      </c>
      <c r="G140" s="125" t="n">
        <v>0.43</v>
      </c>
      <c r="H140" s="125" t="n">
        <v>-0.32</v>
      </c>
      <c r="I140" s="125" t="n">
        <v>-0.2</v>
      </c>
      <c r="J140" s="125" t="n">
        <v>-0.2</v>
      </c>
      <c r="K140" s="127" t="n">
        <v>-0.06</v>
      </c>
      <c r="L140" s="125" t="n">
        <v>-0.25</v>
      </c>
      <c r="M140" s="125" t="n">
        <v>-0.633</v>
      </c>
      <c r="N140" s="125" t="n">
        <v>-0.4</v>
      </c>
      <c r="O140" s="125" t="n">
        <v>-0.14</v>
      </c>
      <c r="P140" s="125" t="n">
        <v>0.26</v>
      </c>
      <c r="Q140" s="125" t="n">
        <v>-0.07</v>
      </c>
    </row>
    <row r="141" customFormat="false" ht="12" hidden="false" customHeight="false" outlineLevel="0" collapsed="false">
      <c r="C141" s="125" t="n">
        <v>4.558</v>
      </c>
      <c r="D141" s="125" t="n">
        <v>0.0025</v>
      </c>
      <c r="E141" s="125" t="n">
        <v>0.44</v>
      </c>
      <c r="F141" s="125" t="n">
        <v>0</v>
      </c>
      <c r="G141" s="125" t="n">
        <v>0.43</v>
      </c>
      <c r="H141" s="125" t="n">
        <v>-0.32</v>
      </c>
      <c r="I141" s="125" t="n">
        <v>-0.05</v>
      </c>
      <c r="J141" s="125" t="n">
        <v>-0.2</v>
      </c>
      <c r="K141" s="127" t="n">
        <v>-0.06</v>
      </c>
      <c r="L141" s="125" t="n">
        <v>-0.1</v>
      </c>
      <c r="M141" s="125" t="n">
        <v>-0.633</v>
      </c>
      <c r="N141" s="125" t="n">
        <v>-0.4</v>
      </c>
      <c r="O141" s="125" t="n">
        <v>-0.14</v>
      </c>
      <c r="P141" s="125" t="n">
        <v>0.26</v>
      </c>
      <c r="Q141" s="125" t="n">
        <v>-0.07</v>
      </c>
    </row>
    <row r="142" customFormat="false" ht="12" hidden="false" customHeight="false" outlineLevel="0" collapsed="false">
      <c r="C142" s="125" t="n">
        <v>4.596</v>
      </c>
      <c r="D142" s="125" t="n">
        <v>0.0025</v>
      </c>
      <c r="E142" s="125" t="n">
        <v>0.44</v>
      </c>
      <c r="F142" s="125" t="n">
        <v>0</v>
      </c>
      <c r="G142" s="125" t="n">
        <v>0.43</v>
      </c>
      <c r="H142" s="125" t="n">
        <v>-0.32</v>
      </c>
      <c r="I142" s="125" t="n">
        <v>-0.05</v>
      </c>
      <c r="J142" s="125" t="n">
        <v>-0.2</v>
      </c>
      <c r="K142" s="127" t="n">
        <v>-0.06</v>
      </c>
      <c r="L142" s="125" t="n">
        <v>-0.1</v>
      </c>
      <c r="M142" s="125" t="n">
        <v>-0.633</v>
      </c>
      <c r="N142" s="125" t="n">
        <v>-0.4</v>
      </c>
      <c r="O142" s="125" t="n">
        <v>-0.14</v>
      </c>
      <c r="P142" s="125" t="n">
        <v>0.26</v>
      </c>
      <c r="Q142" s="125" t="n">
        <v>-0.07</v>
      </c>
    </row>
    <row r="143" customFormat="false" ht="12" hidden="false" customHeight="false" outlineLevel="0" collapsed="false">
      <c r="C143" s="125" t="n">
        <v>4.641</v>
      </c>
      <c r="D143" s="125" t="n">
        <v>0.0025</v>
      </c>
      <c r="E143" s="125" t="n">
        <v>0.44</v>
      </c>
      <c r="F143" s="125" t="n">
        <v>0</v>
      </c>
      <c r="G143" s="125" t="n">
        <v>0.43</v>
      </c>
      <c r="H143" s="125" t="n">
        <v>-0.32</v>
      </c>
      <c r="I143" s="125" t="n">
        <v>-0.05</v>
      </c>
      <c r="J143" s="125" t="n">
        <v>-0.2</v>
      </c>
      <c r="K143" s="127" t="n">
        <v>-0.06</v>
      </c>
      <c r="L143" s="125" t="n">
        <v>-0.1</v>
      </c>
      <c r="M143" s="125" t="n">
        <v>-0.633</v>
      </c>
      <c r="N143" s="125" t="n">
        <v>-0.4</v>
      </c>
      <c r="O143" s="125" t="n">
        <v>-0.14</v>
      </c>
      <c r="P143" s="125" t="n">
        <v>0.26</v>
      </c>
      <c r="Q143" s="125" t="n">
        <v>-0.07</v>
      </c>
    </row>
    <row r="144" customFormat="false" ht="12" hidden="false" customHeight="false" outlineLevel="0" collapsed="false">
      <c r="C144" s="125" t="n">
        <v>4.679</v>
      </c>
      <c r="D144" s="125" t="n">
        <v>0.0025</v>
      </c>
      <c r="E144" s="125" t="n">
        <v>0.44</v>
      </c>
      <c r="F144" s="125" t="n">
        <v>0</v>
      </c>
      <c r="G144" s="125" t="n">
        <v>0.43</v>
      </c>
      <c r="H144" s="125" t="n">
        <v>-0.32</v>
      </c>
      <c r="I144" s="125" t="n">
        <v>-0.05</v>
      </c>
      <c r="J144" s="125" t="n">
        <v>-0.2</v>
      </c>
      <c r="K144" s="127" t="n">
        <v>-0.06</v>
      </c>
      <c r="L144" s="125" t="n">
        <v>-0.1</v>
      </c>
      <c r="M144" s="125" t="n">
        <v>-0.633</v>
      </c>
      <c r="N144" s="125" t="n">
        <v>-0.4</v>
      </c>
      <c r="O144" s="125" t="n">
        <v>-0.14</v>
      </c>
      <c r="P144" s="125" t="n">
        <v>0.26</v>
      </c>
      <c r="Q144" s="125" t="n">
        <v>-0.07</v>
      </c>
    </row>
    <row r="145" customFormat="false" ht="12" hidden="false" customHeight="false" outlineLevel="0" collapsed="false">
      <c r="C145" s="125" t="n">
        <v>4.673</v>
      </c>
      <c r="D145" s="125" t="n">
        <v>0.0025</v>
      </c>
      <c r="E145" s="125" t="n">
        <v>0.44</v>
      </c>
      <c r="F145" s="125" t="n">
        <v>0</v>
      </c>
      <c r="G145" s="125" t="n">
        <v>0.43</v>
      </c>
      <c r="H145" s="125" t="n">
        <v>-0.32</v>
      </c>
      <c r="I145" s="125" t="n">
        <v>-0.05</v>
      </c>
      <c r="J145" s="125" t="n">
        <v>-0.2</v>
      </c>
      <c r="K145" s="127" t="n">
        <v>-0.06</v>
      </c>
      <c r="L145" s="125" t="n">
        <v>-0.1</v>
      </c>
      <c r="M145" s="125" t="n">
        <v>-0.633</v>
      </c>
      <c r="N145" s="125" t="n">
        <v>-0.4</v>
      </c>
      <c r="O145" s="125" t="n">
        <v>-0.14</v>
      </c>
      <c r="P145" s="125" t="n">
        <v>0.26</v>
      </c>
      <c r="Q145" s="125" t="n">
        <v>-0.07</v>
      </c>
    </row>
    <row r="146" customFormat="false" ht="12" hidden="false" customHeight="false" outlineLevel="0" collapsed="false">
      <c r="C146" s="125" t="n">
        <v>4.673</v>
      </c>
      <c r="D146" s="125" t="n">
        <v>0.0025</v>
      </c>
      <c r="E146" s="125" t="n">
        <v>0.44</v>
      </c>
      <c r="F146" s="125" t="n">
        <v>0</v>
      </c>
      <c r="G146" s="125" t="n">
        <v>0.43</v>
      </c>
      <c r="H146" s="125" t="n">
        <v>-0.32</v>
      </c>
      <c r="I146" s="125" t="n">
        <v>-0.05</v>
      </c>
      <c r="J146" s="125" t="n">
        <v>-0.2</v>
      </c>
      <c r="K146" s="127" t="n">
        <v>-0.06</v>
      </c>
      <c r="L146" s="125" t="n">
        <v>-0.1</v>
      </c>
      <c r="M146" s="125" t="n">
        <v>-0.633</v>
      </c>
      <c r="N146" s="125" t="n">
        <v>-0.4</v>
      </c>
      <c r="O146" s="125" t="n">
        <v>-0.14</v>
      </c>
      <c r="P146" s="125" t="n">
        <v>0.26</v>
      </c>
      <c r="Q146" s="125" t="n">
        <v>-0.07</v>
      </c>
    </row>
    <row r="147" customFormat="false" ht="12" hidden="false" customHeight="false" outlineLevel="0" collapsed="false">
      <c r="C147" s="125" t="n">
        <v>4.843</v>
      </c>
      <c r="D147" s="125" t="n">
        <v>0.0025</v>
      </c>
      <c r="E147" s="125" t="n">
        <v>0.5</v>
      </c>
      <c r="F147" s="125" t="n">
        <v>0</v>
      </c>
      <c r="G147" s="125" t="n">
        <v>0.35</v>
      </c>
      <c r="H147" s="125" t="n">
        <v>-0.24</v>
      </c>
      <c r="I147" s="125" t="n">
        <v>0.298</v>
      </c>
      <c r="J147" s="125" t="n">
        <v>-0.13</v>
      </c>
      <c r="K147" s="127" t="n">
        <v>-0.06</v>
      </c>
      <c r="L147" s="125" t="n">
        <v>0.248</v>
      </c>
      <c r="M147" s="125" t="n">
        <v>-0.573</v>
      </c>
      <c r="N147" s="125" t="n">
        <v>-0.32</v>
      </c>
      <c r="O147" s="125" t="n">
        <v>-0.14</v>
      </c>
      <c r="P147" s="125" t="n">
        <v>0.3</v>
      </c>
      <c r="Q147" s="125" t="n">
        <v>-0.07</v>
      </c>
    </row>
    <row r="148" customFormat="false" ht="12" hidden="false" customHeight="false" outlineLevel="0" collapsed="false">
      <c r="C148" s="125" t="n">
        <v>4.974</v>
      </c>
      <c r="D148" s="125" t="n">
        <v>0.0025</v>
      </c>
      <c r="E148" s="125" t="n">
        <v>0.57</v>
      </c>
      <c r="F148" s="125" t="n">
        <v>0</v>
      </c>
      <c r="G148" s="125" t="n">
        <v>0.35</v>
      </c>
      <c r="H148" s="125" t="n">
        <v>-0.24</v>
      </c>
      <c r="I148" s="125" t="n">
        <v>0.358</v>
      </c>
      <c r="J148" s="125" t="n">
        <v>-0.13</v>
      </c>
      <c r="K148" s="127" t="n">
        <v>-0.06</v>
      </c>
      <c r="L148" s="125" t="n">
        <v>0.308</v>
      </c>
      <c r="M148" s="125" t="n">
        <v>-0.573</v>
      </c>
      <c r="N148" s="125" t="n">
        <v>-0.32</v>
      </c>
      <c r="O148" s="125" t="n">
        <v>-0.1425</v>
      </c>
      <c r="P148" s="125" t="n">
        <v>0.3</v>
      </c>
      <c r="Q148" s="125" t="n">
        <v>-0.07</v>
      </c>
    </row>
    <row r="149" customFormat="false" ht="12" hidden="false" customHeight="false" outlineLevel="0" collapsed="false">
      <c r="C149" s="125" t="n">
        <v>5.0465</v>
      </c>
      <c r="D149" s="125" t="n">
        <v>0.0025</v>
      </c>
      <c r="E149" s="125" t="n">
        <v>0.57</v>
      </c>
      <c r="F149" s="125" t="n">
        <v>0</v>
      </c>
      <c r="G149" s="125" t="n">
        <v>0.35</v>
      </c>
      <c r="H149" s="125" t="n">
        <v>-0.24</v>
      </c>
      <c r="I149" s="125" t="n">
        <v>0.428</v>
      </c>
      <c r="J149" s="125" t="n">
        <v>-0.13</v>
      </c>
      <c r="K149" s="127" t="n">
        <v>-0.06</v>
      </c>
      <c r="L149" s="125" t="n">
        <v>0.378</v>
      </c>
      <c r="M149" s="125" t="n">
        <v>-0.573</v>
      </c>
      <c r="N149" s="125" t="n">
        <v>-0.32</v>
      </c>
      <c r="O149" s="125" t="n">
        <v>-0.145</v>
      </c>
      <c r="P149" s="125" t="n">
        <v>0.3</v>
      </c>
      <c r="Q149" s="125" t="n">
        <v>-0.07</v>
      </c>
    </row>
    <row r="150" customFormat="false" ht="12" hidden="false" customHeight="false" outlineLevel="0" collapsed="false">
      <c r="C150" s="125" t="n">
        <v>4.9585</v>
      </c>
      <c r="D150" s="125" t="n">
        <v>0.0025</v>
      </c>
      <c r="E150" s="125" t="n">
        <v>0.57</v>
      </c>
      <c r="F150" s="125" t="n">
        <v>0</v>
      </c>
      <c r="G150" s="125" t="n">
        <v>0.35</v>
      </c>
      <c r="H150" s="125" t="n">
        <v>-0.24</v>
      </c>
      <c r="I150" s="125" t="n">
        <v>0.298</v>
      </c>
      <c r="J150" s="125" t="n">
        <v>-0.13</v>
      </c>
      <c r="K150" s="127" t="n">
        <v>-0.06</v>
      </c>
      <c r="L150" s="125" t="n">
        <v>0.248</v>
      </c>
      <c r="M150" s="125" t="n">
        <v>-0.573</v>
      </c>
      <c r="N150" s="125" t="n">
        <v>-0.32</v>
      </c>
      <c r="O150" s="125" t="n">
        <v>-0.1375</v>
      </c>
      <c r="P150" s="125" t="n">
        <v>0.3</v>
      </c>
      <c r="Q150" s="125" t="n">
        <v>-0.07</v>
      </c>
    </row>
    <row r="151" customFormat="false" ht="12" hidden="false" customHeight="false" outlineLevel="0" collapsed="false">
      <c r="C151" s="125" t="n">
        <v>4.8195</v>
      </c>
      <c r="D151" s="125" t="n">
        <v>0.0025</v>
      </c>
      <c r="E151" s="125" t="n">
        <v>0.57</v>
      </c>
      <c r="F151" s="125" t="n">
        <v>0</v>
      </c>
      <c r="G151" s="125" t="n">
        <v>0.35</v>
      </c>
      <c r="H151" s="125" t="n">
        <v>-0.24</v>
      </c>
      <c r="I151" s="125" t="n">
        <v>0.118</v>
      </c>
      <c r="J151" s="125" t="n">
        <v>-0.13</v>
      </c>
      <c r="K151" s="127" t="n">
        <v>-0.06</v>
      </c>
      <c r="L151" s="125" t="n">
        <v>0.068</v>
      </c>
      <c r="M151" s="125" t="n">
        <v>-0.573</v>
      </c>
      <c r="N151" s="125" t="n">
        <v>-0.32</v>
      </c>
      <c r="O151" s="125" t="n">
        <v>-0.135</v>
      </c>
      <c r="P151" s="125" t="n">
        <v>0.3</v>
      </c>
      <c r="Q151" s="125" t="n">
        <v>-0.07</v>
      </c>
    </row>
    <row r="152" customFormat="false" ht="12" hidden="false" customHeight="false" outlineLevel="0" collapsed="false">
      <c r="C152" s="125" t="n">
        <v>4.6655</v>
      </c>
      <c r="D152" s="125" t="n">
        <v>0.0025</v>
      </c>
      <c r="E152" s="125" t="n">
        <v>0.44</v>
      </c>
      <c r="F152" s="125" t="n">
        <v>0</v>
      </c>
      <c r="G152" s="125" t="n">
        <v>0.43</v>
      </c>
      <c r="H152" s="125" t="n">
        <v>-0.32</v>
      </c>
      <c r="I152" s="125" t="n">
        <v>-0.2</v>
      </c>
      <c r="J152" s="125" t="n">
        <v>-0.2</v>
      </c>
      <c r="K152" s="127" t="n">
        <v>-0.06</v>
      </c>
      <c r="L152" s="125" t="n">
        <v>-0.25</v>
      </c>
      <c r="M152" s="125" t="n">
        <v>-0.673</v>
      </c>
      <c r="N152" s="125" t="n">
        <v>-0.4</v>
      </c>
      <c r="O152" s="125" t="n">
        <v>-0.14</v>
      </c>
      <c r="P152" s="125" t="n">
        <v>0.26</v>
      </c>
      <c r="Q152" s="125" t="n">
        <v>-0.07</v>
      </c>
    </row>
    <row r="153" customFormat="false" ht="12" hidden="false" customHeight="false" outlineLevel="0" collapsed="false">
      <c r="C153" s="125" t="n">
        <v>4.6705</v>
      </c>
      <c r="D153" s="125" t="n">
        <v>0.0025</v>
      </c>
      <c r="E153" s="125" t="n">
        <v>0.44</v>
      </c>
      <c r="F153" s="125" t="n">
        <v>0</v>
      </c>
      <c r="G153" s="125" t="n">
        <v>0.43</v>
      </c>
      <c r="H153" s="125" t="n">
        <v>-0.32</v>
      </c>
      <c r="I153" s="125" t="n">
        <v>-0.05</v>
      </c>
      <c r="J153" s="125" t="n">
        <v>-0.2</v>
      </c>
      <c r="K153" s="127" t="n">
        <v>-0.06</v>
      </c>
      <c r="L153" s="125" t="n">
        <v>-0.1</v>
      </c>
      <c r="M153" s="125" t="n">
        <v>-0.673</v>
      </c>
      <c r="N153" s="125" t="n">
        <v>-0.4</v>
      </c>
      <c r="O153" s="125" t="n">
        <v>-0.14</v>
      </c>
      <c r="P153" s="125" t="n">
        <v>0.26</v>
      </c>
      <c r="Q153" s="125" t="n">
        <v>-0.07</v>
      </c>
    </row>
    <row r="154" customFormat="false" ht="12" hidden="false" customHeight="false" outlineLevel="0" collapsed="false">
      <c r="C154" s="125" t="n">
        <v>4.7085</v>
      </c>
      <c r="D154" s="125" t="n">
        <v>0.0025</v>
      </c>
      <c r="E154" s="125" t="n">
        <v>0.44</v>
      </c>
      <c r="F154" s="125" t="n">
        <v>0</v>
      </c>
      <c r="G154" s="125" t="n">
        <v>0.43</v>
      </c>
      <c r="H154" s="125" t="n">
        <v>-0.32</v>
      </c>
      <c r="I154" s="125" t="n">
        <v>-0.05</v>
      </c>
      <c r="J154" s="125" t="n">
        <v>-0.2</v>
      </c>
      <c r="K154" s="127" t="n">
        <v>-0.06</v>
      </c>
      <c r="L154" s="125" t="n">
        <v>-0.1</v>
      </c>
      <c r="M154" s="125" t="n">
        <v>-0.673</v>
      </c>
      <c r="N154" s="125" t="n">
        <v>-0.4</v>
      </c>
      <c r="O154" s="125" t="n">
        <v>-0.14</v>
      </c>
      <c r="P154" s="125" t="n">
        <v>0.26</v>
      </c>
      <c r="Q154" s="125" t="n">
        <v>-0.07</v>
      </c>
    </row>
    <row r="155" customFormat="false" ht="12" hidden="false" customHeight="false" outlineLevel="0" collapsed="false">
      <c r="C155" s="125" t="n">
        <v>4.7535</v>
      </c>
      <c r="D155" s="125" t="n">
        <v>0.0025</v>
      </c>
      <c r="E155" s="125" t="n">
        <v>0.44</v>
      </c>
      <c r="F155" s="125" t="n">
        <v>0</v>
      </c>
      <c r="G155" s="125" t="n">
        <v>0.43</v>
      </c>
      <c r="H155" s="125" t="n">
        <v>-0.32</v>
      </c>
      <c r="I155" s="125" t="n">
        <v>-0.05</v>
      </c>
      <c r="J155" s="125" t="n">
        <v>-0.2</v>
      </c>
      <c r="K155" s="127" t="n">
        <v>-0.06</v>
      </c>
      <c r="L155" s="125" t="n">
        <v>-0.1</v>
      </c>
      <c r="M155" s="125" t="n">
        <v>-0.673</v>
      </c>
      <c r="N155" s="125" t="n">
        <v>-0.4</v>
      </c>
      <c r="O155" s="125" t="n">
        <v>-0.14</v>
      </c>
      <c r="P155" s="125" t="n">
        <v>0.26</v>
      </c>
      <c r="Q155" s="125" t="n">
        <v>-0.07</v>
      </c>
    </row>
    <row r="156" customFormat="false" ht="12" hidden="false" customHeight="false" outlineLevel="0" collapsed="false">
      <c r="C156" s="125" t="n">
        <v>4.7915</v>
      </c>
      <c r="D156" s="125" t="n">
        <v>0.0025</v>
      </c>
      <c r="E156" s="125" t="n">
        <v>0.44</v>
      </c>
      <c r="F156" s="125" t="n">
        <v>0</v>
      </c>
      <c r="G156" s="125" t="n">
        <v>0.43</v>
      </c>
      <c r="H156" s="125" t="n">
        <v>-0.32</v>
      </c>
      <c r="I156" s="125" t="n">
        <v>-0.05</v>
      </c>
      <c r="J156" s="125" t="n">
        <v>-0.2</v>
      </c>
      <c r="K156" s="127" t="n">
        <v>-0.06</v>
      </c>
      <c r="L156" s="125" t="n">
        <v>-0.1</v>
      </c>
      <c r="M156" s="125" t="n">
        <v>-0.673</v>
      </c>
      <c r="N156" s="125" t="n">
        <v>-0.4</v>
      </c>
      <c r="O156" s="125" t="n">
        <v>-0.14</v>
      </c>
      <c r="P156" s="125" t="n">
        <v>0.26</v>
      </c>
      <c r="Q156" s="125" t="n">
        <v>-0.07</v>
      </c>
    </row>
    <row r="157" customFormat="false" ht="12" hidden="false" customHeight="false" outlineLevel="0" collapsed="false">
      <c r="C157" s="125" t="n">
        <v>4.7855</v>
      </c>
      <c r="D157" s="125" t="n">
        <v>0.0025</v>
      </c>
      <c r="E157" s="125" t="n">
        <v>0.44</v>
      </c>
      <c r="F157" s="125" t="n">
        <v>0</v>
      </c>
      <c r="G157" s="125" t="n">
        <v>0.43</v>
      </c>
      <c r="H157" s="125" t="n">
        <v>-0.32</v>
      </c>
      <c r="I157" s="125" t="n">
        <v>-0.05</v>
      </c>
      <c r="J157" s="125" t="n">
        <v>-0.2</v>
      </c>
      <c r="K157" s="127" t="n">
        <v>-0.06</v>
      </c>
      <c r="L157" s="125" t="n">
        <v>-0.1</v>
      </c>
      <c r="M157" s="125" t="n">
        <v>-0.673</v>
      </c>
      <c r="N157" s="125" t="n">
        <v>-0.4</v>
      </c>
      <c r="O157" s="125" t="n">
        <v>-0.14</v>
      </c>
      <c r="P157" s="125" t="n">
        <v>0.26</v>
      </c>
      <c r="Q157" s="125" t="n">
        <v>-0.07</v>
      </c>
    </row>
    <row r="158" customFormat="false" ht="12" hidden="false" customHeight="false" outlineLevel="0" collapsed="false">
      <c r="C158" s="125" t="n">
        <v>4.7855</v>
      </c>
      <c r="D158" s="125" t="n">
        <v>0.0025</v>
      </c>
      <c r="E158" s="125" t="n">
        <v>0.44</v>
      </c>
      <c r="F158" s="125" t="n">
        <v>0</v>
      </c>
      <c r="G158" s="125" t="n">
        <v>0.43</v>
      </c>
      <c r="H158" s="125" t="n">
        <v>-0.32</v>
      </c>
      <c r="I158" s="125" t="n">
        <v>-0.05</v>
      </c>
      <c r="J158" s="125" t="n">
        <v>-0.2</v>
      </c>
      <c r="K158" s="127" t="n">
        <v>-0.06</v>
      </c>
      <c r="L158" s="125" t="n">
        <v>-0.1</v>
      </c>
      <c r="M158" s="125" t="n">
        <v>-0.673</v>
      </c>
      <c r="N158" s="125" t="n">
        <v>-0.4</v>
      </c>
      <c r="O158" s="125" t="n">
        <v>-0.14</v>
      </c>
      <c r="P158" s="125" t="n">
        <v>0.26</v>
      </c>
      <c r="Q158" s="125" t="n">
        <v>-0.07</v>
      </c>
    </row>
    <row r="159" customFormat="false" ht="12" hidden="false" customHeight="false" outlineLevel="0" collapsed="false">
      <c r="C159" s="125" t="n">
        <v>4.9555</v>
      </c>
      <c r="D159" s="125" t="n">
        <v>0.0025</v>
      </c>
      <c r="E159" s="125" t="n">
        <v>0.5</v>
      </c>
      <c r="F159" s="125" t="n">
        <v>0</v>
      </c>
      <c r="G159" s="125" t="n">
        <v>0.35</v>
      </c>
      <c r="H159" s="125" t="n">
        <v>-0.24</v>
      </c>
      <c r="I159" s="125" t="n">
        <v>0.298</v>
      </c>
      <c r="J159" s="125" t="n">
        <v>-0.13</v>
      </c>
      <c r="K159" s="127" t="n">
        <v>-0.06</v>
      </c>
      <c r="L159" s="125" t="n">
        <v>0.248</v>
      </c>
      <c r="M159" s="125" t="n">
        <v>-0.613</v>
      </c>
      <c r="N159" s="125" t="n">
        <v>-0.32</v>
      </c>
      <c r="O159" s="125" t="n">
        <v>-0.14</v>
      </c>
      <c r="P159" s="125" t="n">
        <v>0.3</v>
      </c>
      <c r="Q159" s="125" t="n">
        <v>-0.07</v>
      </c>
    </row>
    <row r="160" customFormat="false" ht="12" hidden="false" customHeight="false" outlineLevel="0" collapsed="false">
      <c r="C160" s="125" t="n">
        <v>5.0865</v>
      </c>
      <c r="D160" s="125" t="n">
        <v>0.0025</v>
      </c>
      <c r="E160" s="125" t="n">
        <v>0.57</v>
      </c>
      <c r="F160" s="125" t="n">
        <v>0</v>
      </c>
      <c r="G160" s="125" t="n">
        <v>0.35</v>
      </c>
      <c r="H160" s="125" t="n">
        <v>-0.24</v>
      </c>
      <c r="I160" s="125" t="n">
        <v>0.358</v>
      </c>
      <c r="J160" s="125" t="n">
        <v>-0.13</v>
      </c>
      <c r="K160" s="127" t="n">
        <v>-0.06</v>
      </c>
      <c r="L160" s="125" t="n">
        <v>0.308</v>
      </c>
      <c r="M160" s="125" t="n">
        <v>-0.613</v>
      </c>
      <c r="N160" s="125" t="n">
        <v>-0.32</v>
      </c>
      <c r="O160" s="125" t="n">
        <v>-0.1425</v>
      </c>
      <c r="P160" s="125" t="n">
        <v>0.3</v>
      </c>
      <c r="Q160" s="125" t="n">
        <v>-0.07</v>
      </c>
    </row>
    <row r="161" customFormat="false" ht="12" hidden="false" customHeight="false" outlineLevel="0" collapsed="false">
      <c r="C161" s="125" t="n">
        <v>5.159</v>
      </c>
      <c r="D161" s="125" t="n">
        <v>0.0025</v>
      </c>
      <c r="E161" s="125" t="n">
        <v>0.57</v>
      </c>
      <c r="F161" s="125" t="n">
        <v>0</v>
      </c>
      <c r="G161" s="125" t="n">
        <v>0.35</v>
      </c>
      <c r="H161" s="125" t="n">
        <v>-0.24</v>
      </c>
      <c r="I161" s="125" t="n">
        <v>0.428</v>
      </c>
      <c r="J161" s="125" t="n">
        <v>-0.13</v>
      </c>
      <c r="K161" s="127" t="n">
        <v>-0.06</v>
      </c>
      <c r="L161" s="125" t="n">
        <v>0.378</v>
      </c>
      <c r="M161" s="125" t="n">
        <v>-0.613</v>
      </c>
      <c r="N161" s="125" t="n">
        <v>-0.32</v>
      </c>
      <c r="O161" s="125" t="n">
        <v>-0.145</v>
      </c>
      <c r="P161" s="125" t="n">
        <v>0.3</v>
      </c>
      <c r="Q161" s="125" t="n">
        <v>-0.07</v>
      </c>
    </row>
    <row r="162" customFormat="false" ht="12" hidden="false" customHeight="false" outlineLevel="0" collapsed="false">
      <c r="C162" s="125" t="n">
        <v>5.071</v>
      </c>
      <c r="D162" s="125" t="n">
        <v>0.0025</v>
      </c>
      <c r="E162" s="125" t="n">
        <v>0.57</v>
      </c>
      <c r="F162" s="125" t="n">
        <v>0</v>
      </c>
      <c r="G162" s="125" t="n">
        <v>0.35</v>
      </c>
      <c r="H162" s="125" t="n">
        <v>-0.24</v>
      </c>
      <c r="I162" s="125" t="n">
        <v>0.298</v>
      </c>
      <c r="J162" s="125" t="n">
        <v>-0.13</v>
      </c>
      <c r="K162" s="127" t="n">
        <v>-0.06</v>
      </c>
      <c r="L162" s="125" t="n">
        <v>0.248</v>
      </c>
      <c r="M162" s="125" t="n">
        <v>-0.613</v>
      </c>
      <c r="N162" s="125" t="n">
        <v>-0.32</v>
      </c>
      <c r="O162" s="125" t="n">
        <v>-0.1375</v>
      </c>
      <c r="P162" s="125" t="n">
        <v>0.3</v>
      </c>
      <c r="Q162" s="125" t="n">
        <v>-0.07</v>
      </c>
    </row>
    <row r="163" customFormat="false" ht="12" hidden="false" customHeight="false" outlineLevel="0" collapsed="false">
      <c r="C163" s="125" t="n">
        <v>4.932</v>
      </c>
      <c r="D163" s="125" t="n">
        <v>0.0025</v>
      </c>
      <c r="E163" s="125" t="n">
        <v>0.57</v>
      </c>
      <c r="F163" s="125" t="n">
        <v>0</v>
      </c>
      <c r="G163" s="125" t="n">
        <v>0.35</v>
      </c>
      <c r="H163" s="125" t="n">
        <v>-0.24</v>
      </c>
      <c r="I163" s="125" t="n">
        <v>0.118</v>
      </c>
      <c r="J163" s="125" t="n">
        <v>-0.13</v>
      </c>
      <c r="K163" s="127" t="n">
        <v>-0.06</v>
      </c>
      <c r="L163" s="125" t="n">
        <v>0.068</v>
      </c>
      <c r="M163" s="125" t="n">
        <v>-0.613</v>
      </c>
      <c r="N163" s="125" t="n">
        <v>-0.32</v>
      </c>
      <c r="O163" s="125" t="n">
        <v>-0.135</v>
      </c>
      <c r="P163" s="125" t="n">
        <v>0.3</v>
      </c>
      <c r="Q163" s="125" t="n">
        <v>-0.07</v>
      </c>
    </row>
    <row r="164" customFormat="false" ht="12" hidden="false" customHeight="false" outlineLevel="0" collapsed="false">
      <c r="C164" s="125" t="n">
        <v>4.778</v>
      </c>
      <c r="D164" s="125" t="n">
        <v>0.0025</v>
      </c>
      <c r="E164" s="125" t="n">
        <v>0.44</v>
      </c>
      <c r="F164" s="125" t="n">
        <v>0</v>
      </c>
      <c r="G164" s="125" t="n">
        <v>0.43</v>
      </c>
      <c r="H164" s="125" t="n">
        <v>-0.32</v>
      </c>
      <c r="I164" s="125" t="n">
        <v>-0.2</v>
      </c>
      <c r="J164" s="125" t="n">
        <v>-0.2</v>
      </c>
      <c r="K164" s="127" t="n">
        <v>-0.06</v>
      </c>
      <c r="L164" s="125" t="n">
        <v>-0.25</v>
      </c>
      <c r="M164" s="125" t="n">
        <v>-0.713</v>
      </c>
      <c r="N164" s="125" t="n">
        <v>-0.4</v>
      </c>
      <c r="O164" s="125" t="n">
        <v>-0.14</v>
      </c>
      <c r="P164" s="125" t="n">
        <v>0.26</v>
      </c>
      <c r="Q164" s="125" t="n">
        <v>-0.07</v>
      </c>
    </row>
    <row r="165" customFormat="false" ht="12" hidden="false" customHeight="false" outlineLevel="0" collapsed="false">
      <c r="C165" s="125" t="n">
        <v>4.783</v>
      </c>
      <c r="D165" s="125" t="n">
        <v>0.0025</v>
      </c>
      <c r="E165" s="125" t="n">
        <v>0.44</v>
      </c>
      <c r="F165" s="125" t="n">
        <v>0</v>
      </c>
      <c r="G165" s="125" t="n">
        <v>0.43</v>
      </c>
      <c r="H165" s="125" t="n">
        <v>-0.32</v>
      </c>
      <c r="I165" s="125" t="n">
        <v>-0.05</v>
      </c>
      <c r="J165" s="125" t="n">
        <v>-0.2</v>
      </c>
      <c r="K165" s="127" t="n">
        <v>-0.06</v>
      </c>
      <c r="L165" s="125" t="n">
        <v>-0.1</v>
      </c>
      <c r="M165" s="125" t="n">
        <v>-0.713</v>
      </c>
      <c r="N165" s="125" t="n">
        <v>-0.4</v>
      </c>
      <c r="O165" s="125" t="n">
        <v>-0.14</v>
      </c>
      <c r="P165" s="125" t="n">
        <v>0.26</v>
      </c>
      <c r="Q165" s="125" t="n">
        <v>-0.07</v>
      </c>
    </row>
    <row r="166" customFormat="false" ht="12" hidden="false" customHeight="false" outlineLevel="0" collapsed="false">
      <c r="C166" s="125" t="n">
        <v>4.821</v>
      </c>
      <c r="D166" s="125" t="n">
        <v>0.0025</v>
      </c>
      <c r="E166" s="125" t="n">
        <v>0.44</v>
      </c>
      <c r="F166" s="125" t="n">
        <v>0</v>
      </c>
      <c r="G166" s="125" t="n">
        <v>0.43</v>
      </c>
      <c r="H166" s="125" t="n">
        <v>-0.32</v>
      </c>
      <c r="I166" s="125" t="n">
        <v>-0.05</v>
      </c>
      <c r="J166" s="125" t="n">
        <v>-0.2</v>
      </c>
      <c r="K166" s="127" t="n">
        <v>-0.06</v>
      </c>
      <c r="L166" s="125" t="n">
        <v>-0.1</v>
      </c>
      <c r="M166" s="125" t="n">
        <v>-0.713</v>
      </c>
      <c r="N166" s="125" t="n">
        <v>-0.4</v>
      </c>
      <c r="O166" s="125" t="n">
        <v>-0.14</v>
      </c>
      <c r="P166" s="125" t="n">
        <v>0.26</v>
      </c>
      <c r="Q166" s="125" t="n">
        <v>-0.07</v>
      </c>
    </row>
    <row r="167" customFormat="false" ht="12" hidden="false" customHeight="false" outlineLevel="0" collapsed="false">
      <c r="C167" s="125" t="n">
        <v>4.866</v>
      </c>
      <c r="D167" s="125" t="n">
        <v>0.0025</v>
      </c>
      <c r="E167" s="125" t="n">
        <v>0.44</v>
      </c>
      <c r="F167" s="125" t="n">
        <v>0</v>
      </c>
      <c r="G167" s="125" t="n">
        <v>0.43</v>
      </c>
      <c r="H167" s="125" t="n">
        <v>-0.32</v>
      </c>
      <c r="I167" s="125" t="n">
        <v>-0.05</v>
      </c>
      <c r="J167" s="125" t="n">
        <v>-0.2</v>
      </c>
      <c r="K167" s="127" t="n">
        <v>-0.06</v>
      </c>
      <c r="L167" s="125" t="n">
        <v>-0.1</v>
      </c>
      <c r="M167" s="125" t="n">
        <v>-0.713</v>
      </c>
      <c r="N167" s="125" t="n">
        <v>-0.4</v>
      </c>
      <c r="O167" s="125" t="n">
        <v>-0.14</v>
      </c>
      <c r="P167" s="125" t="n">
        <v>0.26</v>
      </c>
      <c r="Q167" s="125" t="n">
        <v>-0.07</v>
      </c>
    </row>
    <row r="168" customFormat="false" ht="12" hidden="false" customHeight="false" outlineLevel="0" collapsed="false">
      <c r="C168" s="125" t="n">
        <v>4.904</v>
      </c>
      <c r="D168" s="125" t="n">
        <v>0.0025</v>
      </c>
      <c r="E168" s="125" t="n">
        <v>0.44</v>
      </c>
      <c r="F168" s="125" t="n">
        <v>0</v>
      </c>
      <c r="G168" s="125" t="n">
        <v>0.43</v>
      </c>
      <c r="H168" s="125" t="n">
        <v>-0.32</v>
      </c>
      <c r="I168" s="125" t="n">
        <v>-0.05</v>
      </c>
      <c r="J168" s="125" t="n">
        <v>-0.2</v>
      </c>
      <c r="K168" s="127" t="n">
        <v>-0.06</v>
      </c>
      <c r="L168" s="125" t="n">
        <v>-0.1</v>
      </c>
      <c r="M168" s="125" t="n">
        <v>-0.713</v>
      </c>
      <c r="N168" s="125" t="n">
        <v>-0.4</v>
      </c>
      <c r="O168" s="125" t="n">
        <v>-0.14</v>
      </c>
      <c r="P168" s="125" t="n">
        <v>0.26</v>
      </c>
      <c r="Q168" s="125" t="n">
        <v>-0.07</v>
      </c>
    </row>
    <row r="169" customFormat="false" ht="12" hidden="false" customHeight="false" outlineLevel="0" collapsed="false">
      <c r="C169" s="125" t="n">
        <v>4.898</v>
      </c>
      <c r="D169" s="125" t="n">
        <v>0.0025</v>
      </c>
      <c r="E169" s="125" t="n">
        <v>0.44</v>
      </c>
      <c r="F169" s="125" t="n">
        <v>0</v>
      </c>
      <c r="G169" s="125" t="n">
        <v>0.43</v>
      </c>
      <c r="H169" s="125" t="n">
        <v>-0.32</v>
      </c>
      <c r="I169" s="125" t="n">
        <v>-0.05</v>
      </c>
      <c r="J169" s="125" t="n">
        <v>-0.2</v>
      </c>
      <c r="K169" s="127" t="n">
        <v>-0.06</v>
      </c>
      <c r="L169" s="125" t="n">
        <v>-0.1</v>
      </c>
      <c r="M169" s="125" t="n">
        <v>-0.713</v>
      </c>
      <c r="N169" s="125" t="n">
        <v>-0.4</v>
      </c>
      <c r="O169" s="125" t="n">
        <v>-0.14</v>
      </c>
      <c r="P169" s="125" t="n">
        <v>0.26</v>
      </c>
      <c r="Q169" s="125" t="n">
        <v>-0.07</v>
      </c>
    </row>
    <row r="170" customFormat="false" ht="12" hidden="false" customHeight="false" outlineLevel="0" collapsed="false">
      <c r="C170" s="125" t="n">
        <v>4.898</v>
      </c>
      <c r="D170" s="125" t="n">
        <v>0.0025</v>
      </c>
      <c r="E170" s="125" t="n">
        <v>0.44</v>
      </c>
      <c r="F170" s="125" t="n">
        <v>0</v>
      </c>
      <c r="G170" s="125" t="n">
        <v>0.43</v>
      </c>
      <c r="H170" s="125" t="n">
        <v>-0.32</v>
      </c>
      <c r="I170" s="125" t="n">
        <v>-0.05</v>
      </c>
      <c r="J170" s="125" t="n">
        <v>-0.2</v>
      </c>
      <c r="K170" s="127" t="n">
        <v>-0.06</v>
      </c>
      <c r="L170" s="125" t="n">
        <v>-0.1</v>
      </c>
      <c r="M170" s="125" t="n">
        <v>-0.713</v>
      </c>
      <c r="N170" s="125" t="n">
        <v>-0.4</v>
      </c>
      <c r="O170" s="125" t="n">
        <v>-0.14</v>
      </c>
      <c r="P170" s="125" t="n">
        <v>0.26</v>
      </c>
      <c r="Q170" s="125" t="n">
        <v>-0.07</v>
      </c>
    </row>
    <row r="171" customFormat="false" ht="12" hidden="false" customHeight="false" outlineLevel="0" collapsed="false">
      <c r="C171" s="125" t="n">
        <v>5.068</v>
      </c>
      <c r="D171" s="125" t="n">
        <v>0.0025</v>
      </c>
      <c r="E171" s="125" t="n">
        <v>0.5</v>
      </c>
      <c r="F171" s="125" t="n">
        <v>0</v>
      </c>
      <c r="G171" s="125" t="n">
        <v>0.35</v>
      </c>
      <c r="H171" s="125" t="n">
        <v>-0.24</v>
      </c>
      <c r="I171" s="125" t="n">
        <v>0.298</v>
      </c>
      <c r="J171" s="125" t="n">
        <v>-0.13</v>
      </c>
      <c r="K171" s="127" t="n">
        <v>-0.06</v>
      </c>
      <c r="L171" s="125" t="n">
        <v>0.248</v>
      </c>
      <c r="M171" s="125" t="n">
        <v>-0.673</v>
      </c>
      <c r="N171" s="125" t="n">
        <v>-0.32</v>
      </c>
      <c r="O171" s="125" t="n">
        <v>-0.14</v>
      </c>
      <c r="P171" s="125" t="n">
        <v>0.3</v>
      </c>
      <c r="Q171" s="125" t="n">
        <v>-0.07</v>
      </c>
    </row>
    <row r="172" customFormat="false" ht="12" hidden="false" customHeight="false" outlineLevel="0" collapsed="false">
      <c r="C172" s="125" t="n">
        <v>5.199</v>
      </c>
      <c r="D172" s="125" t="n">
        <v>0.0025</v>
      </c>
      <c r="E172" s="125" t="n">
        <v>0.57</v>
      </c>
      <c r="F172" s="125" t="n">
        <v>0</v>
      </c>
      <c r="G172" s="125" t="n">
        <v>0.35</v>
      </c>
      <c r="H172" s="125" t="n">
        <v>-0.24</v>
      </c>
      <c r="I172" s="125" t="n">
        <v>0.358</v>
      </c>
      <c r="J172" s="125" t="n">
        <v>-0.13</v>
      </c>
      <c r="K172" s="127" t="n">
        <v>-0.06</v>
      </c>
      <c r="L172" s="125" t="n">
        <v>0.308</v>
      </c>
      <c r="M172" s="125" t="n">
        <v>-0.673</v>
      </c>
      <c r="N172" s="125" t="n">
        <v>-0.32</v>
      </c>
      <c r="O172" s="125" t="n">
        <v>-0.1425</v>
      </c>
      <c r="P172" s="125" t="n">
        <v>0.3</v>
      </c>
      <c r="Q172" s="125" t="n">
        <v>-0.07</v>
      </c>
    </row>
    <row r="173" customFormat="false" ht="12" hidden="false" customHeight="false" outlineLevel="0" collapsed="false">
      <c r="C173" s="125" t="n">
        <v>5.2715</v>
      </c>
      <c r="D173" s="125" t="n">
        <v>0.0025</v>
      </c>
      <c r="E173" s="125" t="n">
        <v>0.57</v>
      </c>
      <c r="F173" s="125" t="n">
        <v>0</v>
      </c>
      <c r="G173" s="125" t="n">
        <v>0.35</v>
      </c>
      <c r="H173" s="125" t="n">
        <v>-0.24</v>
      </c>
      <c r="I173" s="125" t="n">
        <v>0.428</v>
      </c>
      <c r="J173" s="125" t="n">
        <v>-0.13</v>
      </c>
      <c r="K173" s="127" t="n">
        <v>-0.06</v>
      </c>
      <c r="L173" s="125" t="n">
        <v>0.378</v>
      </c>
      <c r="M173" s="125" t="n">
        <v>-0.673</v>
      </c>
      <c r="N173" s="125" t="n">
        <v>-0.32</v>
      </c>
      <c r="O173" s="125" t="n">
        <v>-0.145</v>
      </c>
      <c r="P173" s="125" t="n">
        <v>0.3</v>
      </c>
      <c r="Q173" s="125" t="n">
        <v>-0.07</v>
      </c>
    </row>
    <row r="174" customFormat="false" ht="12" hidden="false" customHeight="false" outlineLevel="0" collapsed="false">
      <c r="C174" s="125" t="n">
        <v>5.1835</v>
      </c>
      <c r="D174" s="125" t="n">
        <v>0.0025</v>
      </c>
      <c r="E174" s="125" t="n">
        <v>0.57</v>
      </c>
      <c r="F174" s="125" t="n">
        <v>0</v>
      </c>
      <c r="G174" s="125" t="n">
        <v>0.35</v>
      </c>
      <c r="H174" s="125" t="n">
        <v>-0.24</v>
      </c>
      <c r="I174" s="125" t="n">
        <v>0.298</v>
      </c>
      <c r="J174" s="125" t="n">
        <v>-0.13</v>
      </c>
      <c r="K174" s="127" t="n">
        <v>-0.06</v>
      </c>
      <c r="L174" s="125" t="n">
        <v>0.248</v>
      </c>
      <c r="M174" s="125" t="n">
        <v>-0.673</v>
      </c>
      <c r="N174" s="125" t="n">
        <v>-0.32</v>
      </c>
      <c r="O174" s="125" t="n">
        <v>-0.1375</v>
      </c>
      <c r="P174" s="125" t="n">
        <v>0.3</v>
      </c>
      <c r="Q174" s="125" t="n">
        <v>-0.07</v>
      </c>
    </row>
    <row r="175" customFormat="false" ht="12" hidden="false" customHeight="false" outlineLevel="0" collapsed="false">
      <c r="C175" s="125" t="n">
        <v>5.0445</v>
      </c>
      <c r="D175" s="125" t="n">
        <v>0.0025</v>
      </c>
      <c r="E175" s="125" t="n">
        <v>0.57</v>
      </c>
      <c r="F175" s="125" t="n">
        <v>0</v>
      </c>
      <c r="G175" s="125" t="n">
        <v>0.35</v>
      </c>
      <c r="H175" s="125" t="n">
        <v>-0.24</v>
      </c>
      <c r="I175" s="125" t="n">
        <v>0.118</v>
      </c>
      <c r="J175" s="125" t="n">
        <v>-0.13</v>
      </c>
      <c r="K175" s="127" t="n">
        <v>-0.06</v>
      </c>
      <c r="L175" s="125" t="n">
        <v>0.068</v>
      </c>
      <c r="M175" s="125" t="n">
        <v>-0.673</v>
      </c>
      <c r="N175" s="125" t="n">
        <v>-0.32</v>
      </c>
      <c r="O175" s="125" t="n">
        <v>-0.135</v>
      </c>
      <c r="P175" s="125" t="n">
        <v>0.3</v>
      </c>
      <c r="Q175" s="125" t="n">
        <v>-0.07</v>
      </c>
    </row>
    <row r="176" customFormat="false" ht="12" hidden="false" customHeight="false" outlineLevel="0" collapsed="false">
      <c r="C176" s="125" t="n">
        <v>4.8905</v>
      </c>
      <c r="D176" s="125" t="n">
        <v>0.0025</v>
      </c>
      <c r="E176" s="125" t="n">
        <v>0.44</v>
      </c>
      <c r="F176" s="125" t="n">
        <v>0</v>
      </c>
      <c r="G176" s="125" t="n">
        <v>0.43</v>
      </c>
      <c r="H176" s="125" t="n">
        <v>-0.32</v>
      </c>
      <c r="I176" s="125" t="n">
        <v>-0.2</v>
      </c>
      <c r="J176" s="125" t="n">
        <v>-0.2</v>
      </c>
      <c r="K176" s="127" t="n">
        <v>-0.06</v>
      </c>
      <c r="L176" s="125" t="n">
        <v>-0.25</v>
      </c>
      <c r="M176" s="125" t="n">
        <v>-0.808</v>
      </c>
      <c r="N176" s="125" t="n">
        <v>0</v>
      </c>
      <c r="O176" s="125" t="n">
        <v>-0.14</v>
      </c>
      <c r="P176" s="125" t="n">
        <v>0.26</v>
      </c>
      <c r="Q176" s="125" t="n">
        <v>-0.07</v>
      </c>
    </row>
    <row r="177" customFormat="false" ht="12" hidden="false" customHeight="false" outlineLevel="0" collapsed="false">
      <c r="C177" s="125" t="n">
        <v>4.8955</v>
      </c>
      <c r="D177" s="125" t="n">
        <v>0.0025</v>
      </c>
      <c r="E177" s="125" t="n">
        <v>0.44</v>
      </c>
      <c r="F177" s="125" t="n">
        <v>0</v>
      </c>
      <c r="G177" s="125" t="n">
        <v>0.43</v>
      </c>
      <c r="H177" s="125" t="n">
        <v>-0.32</v>
      </c>
      <c r="I177" s="125" t="n">
        <v>-0.05</v>
      </c>
      <c r="J177" s="125" t="n">
        <v>-0.2</v>
      </c>
      <c r="K177" s="127" t="n">
        <v>-0.06</v>
      </c>
      <c r="L177" s="125" t="n">
        <v>-0.1</v>
      </c>
      <c r="M177" s="125" t="n">
        <v>-0.808</v>
      </c>
      <c r="N177" s="125" t="n">
        <v>0</v>
      </c>
      <c r="O177" s="125" t="n">
        <v>-0.14</v>
      </c>
      <c r="P177" s="125" t="n">
        <v>0.26</v>
      </c>
      <c r="Q177" s="125" t="n">
        <v>-0.07</v>
      </c>
    </row>
    <row r="178" customFormat="false" ht="12" hidden="false" customHeight="false" outlineLevel="0" collapsed="false">
      <c r="C178" s="125" t="n">
        <v>4.9335</v>
      </c>
      <c r="D178" s="125" t="n">
        <v>0.0025</v>
      </c>
      <c r="E178" s="125" t="n">
        <v>0.44</v>
      </c>
      <c r="F178" s="125" t="n">
        <v>0</v>
      </c>
      <c r="G178" s="125" t="n">
        <v>0.43</v>
      </c>
      <c r="H178" s="125" t="n">
        <v>-0.32</v>
      </c>
      <c r="I178" s="125" t="n">
        <v>-0.05</v>
      </c>
      <c r="J178" s="125" t="n">
        <v>-0.2</v>
      </c>
      <c r="K178" s="127" t="n">
        <v>-0.06</v>
      </c>
      <c r="L178" s="125" t="n">
        <v>-0.1</v>
      </c>
      <c r="M178" s="125" t="n">
        <v>-0.808</v>
      </c>
      <c r="N178" s="125" t="n">
        <v>0</v>
      </c>
      <c r="O178" s="125" t="n">
        <v>-0.14</v>
      </c>
      <c r="P178" s="125" t="n">
        <v>0.26</v>
      </c>
      <c r="Q178" s="125" t="n">
        <v>-0.07</v>
      </c>
    </row>
    <row r="179" customFormat="false" ht="12" hidden="false" customHeight="false" outlineLevel="0" collapsed="false">
      <c r="C179" s="125" t="n">
        <v>4.9785</v>
      </c>
      <c r="D179" s="125" t="n">
        <v>0.0025</v>
      </c>
      <c r="E179" s="125" t="n">
        <v>0.44</v>
      </c>
      <c r="F179" s="125" t="n">
        <v>0</v>
      </c>
      <c r="G179" s="125" t="n">
        <v>0.43</v>
      </c>
      <c r="H179" s="125" t="n">
        <v>-0.32</v>
      </c>
      <c r="I179" s="125" t="n">
        <v>-0.05</v>
      </c>
      <c r="J179" s="125" t="n">
        <v>-0.2</v>
      </c>
      <c r="K179" s="127" t="n">
        <v>-0.06</v>
      </c>
      <c r="L179" s="125" t="n">
        <v>-0.1</v>
      </c>
      <c r="M179" s="125" t="n">
        <v>-0.808</v>
      </c>
      <c r="N179" s="125" t="n">
        <v>0</v>
      </c>
      <c r="O179" s="125" t="n">
        <v>-0.14</v>
      </c>
      <c r="P179" s="125" t="n">
        <v>0.26</v>
      </c>
      <c r="Q179" s="125" t="n">
        <v>-0.07</v>
      </c>
    </row>
    <row r="180" customFormat="false" ht="12" hidden="false" customHeight="false" outlineLevel="0" collapsed="false">
      <c r="C180" s="125" t="n">
        <v>5.0165</v>
      </c>
      <c r="D180" s="125" t="n">
        <v>0.0025</v>
      </c>
      <c r="E180" s="125" t="n">
        <v>0.44</v>
      </c>
      <c r="F180" s="125" t="n">
        <v>0</v>
      </c>
      <c r="G180" s="125" t="n">
        <v>0.43</v>
      </c>
      <c r="H180" s="125" t="n">
        <v>-0.32</v>
      </c>
      <c r="I180" s="125" t="n">
        <v>-0.05</v>
      </c>
      <c r="J180" s="125" t="n">
        <v>-0.2</v>
      </c>
      <c r="K180" s="127" t="n">
        <v>-0.06</v>
      </c>
      <c r="L180" s="125" t="n">
        <v>-0.1</v>
      </c>
      <c r="M180" s="125" t="n">
        <v>-0.808</v>
      </c>
      <c r="N180" s="125" t="n">
        <v>0</v>
      </c>
      <c r="O180" s="125" t="n">
        <v>-0.14</v>
      </c>
      <c r="P180" s="125" t="n">
        <v>0.26</v>
      </c>
      <c r="Q180" s="125" t="n">
        <v>-0.07</v>
      </c>
    </row>
    <row r="181" customFormat="false" ht="12" hidden="false" customHeight="false" outlineLevel="0" collapsed="false">
      <c r="C181" s="125" t="n">
        <v>5.0105</v>
      </c>
      <c r="D181" s="125" t="n">
        <v>0.0025</v>
      </c>
      <c r="E181" s="125" t="n">
        <v>0.44</v>
      </c>
      <c r="F181" s="125" t="n">
        <v>0</v>
      </c>
      <c r="G181" s="125" t="n">
        <v>0.43</v>
      </c>
      <c r="H181" s="125" t="n">
        <v>-0.32</v>
      </c>
      <c r="I181" s="125" t="n">
        <v>-0.05</v>
      </c>
      <c r="J181" s="125" t="n">
        <v>-0.2</v>
      </c>
      <c r="K181" s="127" t="n">
        <v>-0.06</v>
      </c>
      <c r="L181" s="125" t="n">
        <v>-0.1</v>
      </c>
      <c r="M181" s="125" t="n">
        <v>-0.808</v>
      </c>
      <c r="N181" s="125" t="n">
        <v>0</v>
      </c>
      <c r="O181" s="125" t="n">
        <v>-0.14</v>
      </c>
      <c r="P181" s="125" t="n">
        <v>0.26</v>
      </c>
      <c r="Q181" s="125" t="n">
        <v>-0.07</v>
      </c>
    </row>
    <row r="182" customFormat="false" ht="12" hidden="false" customHeight="false" outlineLevel="0" collapsed="false">
      <c r="C182" s="125" t="n">
        <v>5.0105</v>
      </c>
      <c r="D182" s="125" t="n">
        <v>0.0025</v>
      </c>
      <c r="E182" s="125" t="n">
        <v>0.44</v>
      </c>
      <c r="F182" s="125" t="n">
        <v>0</v>
      </c>
      <c r="G182" s="125" t="n">
        <v>0.43</v>
      </c>
      <c r="H182" s="125" t="n">
        <v>-0.32</v>
      </c>
      <c r="I182" s="125" t="n">
        <v>-0.05</v>
      </c>
      <c r="J182" s="125" t="n">
        <v>-0.2</v>
      </c>
      <c r="K182" s="127" t="n">
        <v>-0.06</v>
      </c>
      <c r="L182" s="125" t="n">
        <v>-0.1</v>
      </c>
      <c r="M182" s="125" t="n">
        <v>-0.808</v>
      </c>
      <c r="N182" s="125" t="n">
        <v>0</v>
      </c>
      <c r="O182" s="125" t="n">
        <v>-0.14</v>
      </c>
      <c r="P182" s="125" t="n">
        <v>0.26</v>
      </c>
      <c r="Q182" s="125" t="n">
        <v>-0.07</v>
      </c>
    </row>
    <row r="183" customFormat="false" ht="12" hidden="false" customHeight="false" outlineLevel="0" collapsed="false">
      <c r="C183" s="125" t="n">
        <v>5.1805</v>
      </c>
      <c r="D183" s="125" t="n">
        <v>0.0025</v>
      </c>
      <c r="E183" s="125" t="n">
        <v>0.5</v>
      </c>
      <c r="F183" s="125" t="n">
        <v>0</v>
      </c>
      <c r="G183" s="125" t="n">
        <v>0.35</v>
      </c>
      <c r="H183" s="125" t="n">
        <v>-0.24</v>
      </c>
      <c r="I183" s="125" t="n">
        <v>0.05</v>
      </c>
      <c r="J183" s="125" t="n">
        <v>-0.13</v>
      </c>
      <c r="K183" s="127" t="n">
        <v>-0.06</v>
      </c>
      <c r="L183" s="125" t="n">
        <v>0</v>
      </c>
      <c r="M183" s="125" t="n">
        <v>-0.708</v>
      </c>
      <c r="N183" s="125" t="n">
        <v>0</v>
      </c>
      <c r="O183" s="125" t="n">
        <v>-0.14</v>
      </c>
      <c r="P183" s="125" t="n">
        <v>0.3</v>
      </c>
      <c r="Q183" s="125" t="n">
        <v>-0.07</v>
      </c>
    </row>
    <row r="184" customFormat="false" ht="12" hidden="false" customHeight="false" outlineLevel="0" collapsed="false">
      <c r="C184" s="125" t="n">
        <v>5.3115</v>
      </c>
      <c r="D184" s="125" t="n">
        <v>0.0025</v>
      </c>
      <c r="E184" s="125" t="n">
        <v>0.57</v>
      </c>
      <c r="F184" s="125" t="n">
        <v>0</v>
      </c>
      <c r="G184" s="125" t="n">
        <v>0.35</v>
      </c>
      <c r="H184" s="125" t="n">
        <v>-0.24</v>
      </c>
      <c r="I184" s="125" t="n">
        <v>0.05</v>
      </c>
      <c r="J184" s="125" t="n">
        <v>-0.13</v>
      </c>
      <c r="K184" s="127" t="n">
        <v>-0.06</v>
      </c>
      <c r="L184" s="125" t="n">
        <v>0</v>
      </c>
      <c r="M184" s="125" t="n">
        <v>-0.708</v>
      </c>
      <c r="N184" s="125" t="n">
        <v>0</v>
      </c>
      <c r="O184" s="125" t="n">
        <v>-0.1425</v>
      </c>
      <c r="P184" s="125" t="n">
        <v>0.3</v>
      </c>
      <c r="Q184" s="125" t="n">
        <v>-0.07</v>
      </c>
    </row>
    <row r="185" customFormat="false" ht="12" hidden="false" customHeight="false" outlineLevel="0" collapsed="false">
      <c r="C185" s="125" t="n">
        <v>5.384</v>
      </c>
      <c r="D185" s="125" t="n">
        <v>0.0025</v>
      </c>
      <c r="E185" s="125" t="n">
        <v>0.57</v>
      </c>
      <c r="F185" s="125" t="n">
        <v>0</v>
      </c>
      <c r="G185" s="125" t="n">
        <v>0.35</v>
      </c>
      <c r="H185" s="125" t="n">
        <v>-0.24</v>
      </c>
      <c r="I185" s="125" t="n">
        <v>0.05</v>
      </c>
      <c r="J185" s="125" t="n">
        <v>-0.13</v>
      </c>
      <c r="K185" s="127" t="n">
        <v>-0.06</v>
      </c>
      <c r="L185" s="125" t="n">
        <v>0</v>
      </c>
      <c r="M185" s="125" t="n">
        <v>-0.708</v>
      </c>
      <c r="N185" s="125" t="n">
        <v>0</v>
      </c>
      <c r="O185" s="125" t="n">
        <v>-0.145</v>
      </c>
      <c r="P185" s="125" t="n">
        <v>0.3</v>
      </c>
      <c r="Q185" s="125" t="n">
        <v>-0.07</v>
      </c>
    </row>
    <row r="186" customFormat="false" ht="12" hidden="false" customHeight="false" outlineLevel="0" collapsed="false">
      <c r="C186" s="125" t="n">
        <v>5.296</v>
      </c>
      <c r="D186" s="125" t="n">
        <v>0.0025</v>
      </c>
      <c r="E186" s="125" t="n">
        <v>0.57</v>
      </c>
      <c r="F186" s="125" t="n">
        <v>0</v>
      </c>
      <c r="G186" s="125" t="n">
        <v>0.35</v>
      </c>
      <c r="H186" s="125" t="n">
        <v>-0.24</v>
      </c>
      <c r="I186" s="125" t="n">
        <v>0.05</v>
      </c>
      <c r="J186" s="125" t="n">
        <v>-0.13</v>
      </c>
      <c r="K186" s="127" t="n">
        <v>-0.06</v>
      </c>
      <c r="L186" s="125" t="n">
        <v>0</v>
      </c>
      <c r="M186" s="125" t="n">
        <v>-0.708</v>
      </c>
      <c r="N186" s="125" t="n">
        <v>0</v>
      </c>
      <c r="O186" s="125" t="n">
        <v>-0.1375</v>
      </c>
      <c r="P186" s="125" t="n">
        <v>0.3</v>
      </c>
      <c r="Q186" s="125" t="n">
        <v>-0.07</v>
      </c>
    </row>
    <row r="187" customFormat="false" ht="12" hidden="false" customHeight="false" outlineLevel="0" collapsed="false">
      <c r="C187" s="125" t="n">
        <v>5.157</v>
      </c>
      <c r="D187" s="125" t="n">
        <v>0.0025</v>
      </c>
      <c r="E187" s="125" t="n">
        <v>0.57</v>
      </c>
      <c r="F187" s="125" t="n">
        <v>0</v>
      </c>
      <c r="G187" s="125" t="n">
        <v>0.35</v>
      </c>
      <c r="H187" s="125" t="n">
        <v>-0.24</v>
      </c>
      <c r="I187" s="125" t="n">
        <v>0.05</v>
      </c>
      <c r="J187" s="125" t="n">
        <v>-0.13</v>
      </c>
      <c r="K187" s="127" t="n">
        <v>-0.06</v>
      </c>
      <c r="L187" s="125" t="n">
        <v>0</v>
      </c>
      <c r="M187" s="125" t="n">
        <v>-0.708</v>
      </c>
      <c r="N187" s="125" t="n">
        <v>0</v>
      </c>
      <c r="O187" s="125" t="n">
        <v>-0.135</v>
      </c>
      <c r="P187" s="125" t="n">
        <v>0.3</v>
      </c>
      <c r="Q187" s="125" t="n">
        <v>-0.07</v>
      </c>
    </row>
    <row r="188" customFormat="false" ht="12" hidden="false" customHeight="false" outlineLevel="0" collapsed="false">
      <c r="C188" s="125" t="n">
        <v>5.003</v>
      </c>
      <c r="D188" s="125" t="n">
        <v>0.0025</v>
      </c>
      <c r="E188" s="125" t="n">
        <v>0.44</v>
      </c>
      <c r="F188" s="125" t="n">
        <v>0</v>
      </c>
      <c r="G188" s="125" t="n">
        <v>0.43</v>
      </c>
      <c r="H188" s="125" t="n">
        <v>-0.32</v>
      </c>
      <c r="I188" s="125" t="n">
        <v>0.05</v>
      </c>
      <c r="J188" s="125" t="n">
        <v>-0.2</v>
      </c>
      <c r="K188" s="127" t="n">
        <v>-0.06</v>
      </c>
      <c r="L188" s="125" t="n">
        <v>0</v>
      </c>
      <c r="M188" s="125" t="n">
        <v>-0.808</v>
      </c>
      <c r="N188" s="125" t="n">
        <v>0</v>
      </c>
      <c r="O188" s="125" t="n">
        <v>-0.14</v>
      </c>
      <c r="P188" s="125" t="n">
        <v>0.26</v>
      </c>
      <c r="Q188" s="125" t="n">
        <v>-0.07</v>
      </c>
    </row>
    <row r="189" customFormat="false" ht="12" hidden="false" customHeight="false" outlineLevel="0" collapsed="false">
      <c r="C189" s="125" t="n">
        <v>5.008</v>
      </c>
      <c r="D189" s="125" t="n">
        <v>0.0025</v>
      </c>
      <c r="E189" s="125" t="n">
        <v>0.44</v>
      </c>
      <c r="F189" s="125" t="n">
        <v>0</v>
      </c>
      <c r="G189" s="125" t="n">
        <v>0.43</v>
      </c>
      <c r="H189" s="125" t="n">
        <v>-0.32</v>
      </c>
      <c r="I189" s="125" t="n">
        <v>0.05</v>
      </c>
      <c r="J189" s="125" t="n">
        <v>-0.2</v>
      </c>
      <c r="K189" s="127" t="n">
        <v>-0.06</v>
      </c>
      <c r="L189" s="125" t="n">
        <v>0</v>
      </c>
      <c r="M189" s="125" t="n">
        <v>-0.808</v>
      </c>
      <c r="N189" s="125" t="n">
        <v>0</v>
      </c>
      <c r="O189" s="125" t="n">
        <v>0</v>
      </c>
      <c r="P189" s="125" t="n">
        <v>0.26</v>
      </c>
      <c r="Q189" s="125" t="n">
        <v>-0.07</v>
      </c>
    </row>
    <row r="190" customFormat="false" ht="12" hidden="false" customHeight="false" outlineLevel="0" collapsed="false">
      <c r="C190" s="125" t="n">
        <v>5.046</v>
      </c>
      <c r="D190" s="125" t="n">
        <v>0.0025</v>
      </c>
      <c r="E190" s="125" t="n">
        <v>0.44</v>
      </c>
      <c r="F190" s="125" t="n">
        <v>0</v>
      </c>
      <c r="G190" s="125" t="n">
        <v>0.43</v>
      </c>
      <c r="H190" s="125" t="n">
        <v>-0.32</v>
      </c>
      <c r="I190" s="125" t="n">
        <v>0.05</v>
      </c>
      <c r="J190" s="125" t="n">
        <v>-0.2</v>
      </c>
      <c r="K190" s="127" t="n">
        <v>-0.06</v>
      </c>
      <c r="L190" s="125" t="n">
        <v>0</v>
      </c>
      <c r="M190" s="125" t="n">
        <v>-0.808</v>
      </c>
      <c r="N190" s="125" t="n">
        <v>0</v>
      </c>
      <c r="O190" s="125" t="n">
        <v>0</v>
      </c>
      <c r="P190" s="125" t="n">
        <v>0.26</v>
      </c>
      <c r="Q190" s="125" t="n">
        <v>-0.07</v>
      </c>
    </row>
    <row r="191" customFormat="false" ht="12" hidden="false" customHeight="false" outlineLevel="0" collapsed="false">
      <c r="C191" s="125" t="n">
        <v>5.091</v>
      </c>
      <c r="D191" s="125" t="n">
        <v>0.0025</v>
      </c>
      <c r="E191" s="125" t="n">
        <v>0.44</v>
      </c>
      <c r="F191" s="125" t="n">
        <v>0</v>
      </c>
      <c r="G191" s="125" t="n">
        <v>0.43</v>
      </c>
      <c r="H191" s="125" t="n">
        <v>-0.32</v>
      </c>
      <c r="I191" s="125" t="n">
        <v>0.05</v>
      </c>
      <c r="J191" s="125" t="n">
        <v>-0.2</v>
      </c>
      <c r="K191" s="127" t="n">
        <v>-0.06</v>
      </c>
      <c r="L191" s="125" t="n">
        <v>0</v>
      </c>
      <c r="M191" s="125" t="n">
        <v>-0.808</v>
      </c>
      <c r="N191" s="125" t="n">
        <v>0</v>
      </c>
      <c r="O191" s="125" t="n">
        <v>0</v>
      </c>
      <c r="P191" s="125" t="n">
        <v>0.26</v>
      </c>
      <c r="Q191" s="125" t="n">
        <v>-0.07</v>
      </c>
    </row>
    <row r="192" customFormat="false" ht="12" hidden="false" customHeight="false" outlineLevel="0" collapsed="false">
      <c r="C192" s="125" t="n">
        <v>5.129</v>
      </c>
      <c r="D192" s="125" t="n">
        <v>0.0025</v>
      </c>
      <c r="E192" s="125" t="n">
        <v>0.44</v>
      </c>
      <c r="F192" s="125" t="n">
        <v>0</v>
      </c>
      <c r="G192" s="125" t="n">
        <v>0.43</v>
      </c>
      <c r="H192" s="125" t="n">
        <v>-0.32</v>
      </c>
      <c r="I192" s="125" t="n">
        <v>0.05</v>
      </c>
      <c r="J192" s="125" t="n">
        <v>-0.2</v>
      </c>
      <c r="K192" s="127" t="n">
        <v>-0.06</v>
      </c>
      <c r="L192" s="125" t="n">
        <v>0</v>
      </c>
      <c r="M192" s="125" t="n">
        <v>-0.808</v>
      </c>
      <c r="N192" s="125" t="n">
        <v>0</v>
      </c>
      <c r="O192" s="125" t="n">
        <v>0</v>
      </c>
      <c r="P192" s="125" t="n">
        <v>0.26</v>
      </c>
      <c r="Q192" s="125" t="n">
        <v>-0.07</v>
      </c>
    </row>
    <row r="193" customFormat="false" ht="12" hidden="false" customHeight="false" outlineLevel="0" collapsed="false">
      <c r="C193" s="125" t="n">
        <v>5.123</v>
      </c>
      <c r="D193" s="125" t="n">
        <v>0.0025</v>
      </c>
      <c r="E193" s="125" t="n">
        <v>0.44</v>
      </c>
      <c r="F193" s="125" t="n">
        <v>0</v>
      </c>
      <c r="G193" s="125" t="n">
        <v>0.43</v>
      </c>
      <c r="H193" s="125" t="n">
        <v>-0.32</v>
      </c>
      <c r="I193" s="125" t="n">
        <v>0.05</v>
      </c>
      <c r="J193" s="125" t="n">
        <v>-0.2</v>
      </c>
      <c r="K193" s="127" t="n">
        <v>-0.06</v>
      </c>
      <c r="L193" s="125" t="n">
        <v>0</v>
      </c>
      <c r="M193" s="125" t="n">
        <v>-0.808</v>
      </c>
      <c r="N193" s="125" t="n">
        <v>0</v>
      </c>
      <c r="O193" s="125" t="n">
        <v>0</v>
      </c>
      <c r="P193" s="125" t="n">
        <v>0.26</v>
      </c>
      <c r="Q193" s="125" t="n">
        <v>-0.07</v>
      </c>
    </row>
    <row r="194" customFormat="false" ht="12" hidden="false" customHeight="false" outlineLevel="0" collapsed="false">
      <c r="C194" s="125" t="n">
        <v>5.123</v>
      </c>
      <c r="D194" s="125" t="n">
        <v>0.0025</v>
      </c>
      <c r="E194" s="125" t="n">
        <v>0.44</v>
      </c>
      <c r="F194" s="125" t="n">
        <v>0</v>
      </c>
      <c r="G194" s="125" t="n">
        <v>0.43</v>
      </c>
      <c r="H194" s="125" t="n">
        <v>-0.32</v>
      </c>
      <c r="I194" s="125" t="n">
        <v>0.05</v>
      </c>
      <c r="J194" s="125" t="n">
        <v>-0.2</v>
      </c>
      <c r="K194" s="127" t="n">
        <v>-0.06</v>
      </c>
      <c r="L194" s="125" t="n">
        <v>0</v>
      </c>
      <c r="M194" s="125" t="n">
        <v>-0.808</v>
      </c>
      <c r="N194" s="125" t="n">
        <v>0</v>
      </c>
      <c r="O194" s="125" t="n">
        <v>0</v>
      </c>
      <c r="P194" s="125" t="n">
        <v>0.26</v>
      </c>
      <c r="Q194" s="125" t="n">
        <v>-0.07</v>
      </c>
    </row>
    <row r="195" customFormat="false" ht="12" hidden="false" customHeight="false" outlineLevel="0" collapsed="false">
      <c r="C195" s="125" t="n">
        <v>5.293</v>
      </c>
      <c r="D195" s="125" t="n">
        <v>0.0025</v>
      </c>
      <c r="E195" s="125" t="n">
        <v>0.5</v>
      </c>
      <c r="F195" s="125" t="n">
        <v>0</v>
      </c>
      <c r="G195" s="125" t="n">
        <v>0.35</v>
      </c>
      <c r="H195" s="125" t="n">
        <v>-0.24</v>
      </c>
      <c r="I195" s="125" t="n">
        <v>0.05</v>
      </c>
      <c r="J195" s="125" t="n">
        <v>-0.13</v>
      </c>
      <c r="K195" s="127" t="n">
        <v>-0.06</v>
      </c>
      <c r="L195" s="125" t="n">
        <v>0</v>
      </c>
      <c r="M195" s="125" t="n">
        <v>-0.708</v>
      </c>
      <c r="N195" s="125" t="n">
        <v>0</v>
      </c>
      <c r="O195" s="125" t="n">
        <v>0</v>
      </c>
      <c r="P195" s="125" t="n">
        <v>0.3</v>
      </c>
      <c r="Q195" s="125" t="n">
        <v>-0.07</v>
      </c>
    </row>
    <row r="196" customFormat="false" ht="12" hidden="false" customHeight="false" outlineLevel="0" collapsed="false">
      <c r="C196" s="125" t="n">
        <v>5.424</v>
      </c>
      <c r="D196" s="125" t="n">
        <v>0.0025</v>
      </c>
      <c r="E196" s="125" t="n">
        <v>0.57</v>
      </c>
      <c r="F196" s="125" t="n">
        <v>0</v>
      </c>
      <c r="G196" s="125" t="n">
        <v>0.35</v>
      </c>
      <c r="H196" s="125" t="n">
        <v>-0.24</v>
      </c>
      <c r="I196" s="125" t="n">
        <v>0.05</v>
      </c>
      <c r="J196" s="125" t="n">
        <v>-0.13</v>
      </c>
      <c r="K196" s="127" t="n">
        <v>-0.06</v>
      </c>
      <c r="L196" s="125" t="n">
        <v>0</v>
      </c>
      <c r="M196" s="125" t="n">
        <v>-0.708</v>
      </c>
      <c r="N196" s="125" t="n">
        <v>0</v>
      </c>
      <c r="O196" s="125" t="n">
        <v>0</v>
      </c>
      <c r="P196" s="125" t="n">
        <v>0.3</v>
      </c>
      <c r="Q196" s="125" t="n">
        <v>-0.07</v>
      </c>
    </row>
    <row r="197" customFormat="false" ht="12" hidden="false" customHeight="false" outlineLevel="0" collapsed="false">
      <c r="C197" s="125" t="n">
        <v>5.4965</v>
      </c>
      <c r="D197" s="125" t="n">
        <v>0.0025</v>
      </c>
      <c r="E197" s="125" t="n">
        <v>0.57</v>
      </c>
      <c r="F197" s="125" t="n">
        <v>0</v>
      </c>
      <c r="G197" s="125" t="n">
        <v>0.35</v>
      </c>
      <c r="H197" s="125" t="n">
        <v>-0.24</v>
      </c>
      <c r="I197" s="125" t="n">
        <v>0.05</v>
      </c>
      <c r="J197" s="125" t="n">
        <v>-0.13</v>
      </c>
      <c r="K197" s="127" t="n">
        <v>-0.06</v>
      </c>
      <c r="L197" s="125" t="n">
        <v>0</v>
      </c>
      <c r="M197" s="125" t="n">
        <v>-0.708</v>
      </c>
      <c r="N197" s="125" t="n">
        <v>0</v>
      </c>
      <c r="O197" s="125" t="n">
        <v>0</v>
      </c>
      <c r="P197" s="125" t="n">
        <v>0.3</v>
      </c>
      <c r="Q197" s="125" t="n">
        <v>-0.07</v>
      </c>
    </row>
    <row r="198" customFormat="false" ht="12" hidden="false" customHeight="false" outlineLevel="0" collapsed="false">
      <c r="C198" s="125" t="n">
        <v>5.4085</v>
      </c>
      <c r="D198" s="125" t="n">
        <v>0.0025</v>
      </c>
      <c r="E198" s="125" t="n">
        <v>0.57</v>
      </c>
      <c r="F198" s="125" t="n">
        <v>0</v>
      </c>
      <c r="G198" s="125" t="n">
        <v>0.35</v>
      </c>
      <c r="H198" s="125" t="n">
        <v>-0.24</v>
      </c>
      <c r="I198" s="125" t="n">
        <v>0.05</v>
      </c>
      <c r="J198" s="125" t="n">
        <v>-0.13</v>
      </c>
      <c r="K198" s="127" t="n">
        <v>-0.06</v>
      </c>
      <c r="L198" s="125" t="n">
        <v>0</v>
      </c>
      <c r="M198" s="125" t="n">
        <v>-0.708</v>
      </c>
      <c r="N198" s="125" t="n">
        <v>0</v>
      </c>
      <c r="O198" s="125" t="n">
        <v>0</v>
      </c>
      <c r="P198" s="125" t="n">
        <v>0.3</v>
      </c>
      <c r="Q198" s="125" t="n">
        <v>-0.07</v>
      </c>
    </row>
    <row r="199" customFormat="false" ht="12" hidden="false" customHeight="false" outlineLevel="0" collapsed="false">
      <c r="C199" s="125" t="n">
        <v>5.2695</v>
      </c>
      <c r="D199" s="125" t="n">
        <v>0</v>
      </c>
      <c r="E199" s="125" t="n">
        <v>0.57</v>
      </c>
      <c r="F199" s="125" t="n">
        <v>0</v>
      </c>
      <c r="G199" s="125" t="n">
        <v>0.35</v>
      </c>
      <c r="H199" s="125" t="n">
        <v>-0.24</v>
      </c>
      <c r="I199" s="125" t="n">
        <v>0.05</v>
      </c>
      <c r="J199" s="125" t="n">
        <v>-0.13</v>
      </c>
      <c r="K199" s="127" t="n">
        <v>-0.06</v>
      </c>
      <c r="L199" s="125" t="n">
        <v>0</v>
      </c>
      <c r="M199" s="125" t="n">
        <v>-0.708</v>
      </c>
      <c r="N199" s="125" t="n">
        <v>0</v>
      </c>
      <c r="O199" s="125" t="n">
        <v>0</v>
      </c>
      <c r="P199" s="125" t="n">
        <v>0.3</v>
      </c>
      <c r="Q199" s="125" t="n">
        <v>-0.07</v>
      </c>
    </row>
    <row r="200" customFormat="false" ht="12" hidden="false" customHeight="false" outlineLevel="0" collapsed="false">
      <c r="C200" s="125" t="n">
        <v>5.1155</v>
      </c>
      <c r="D200" s="125" t="n">
        <v>0</v>
      </c>
      <c r="E200" s="125" t="n">
        <v>0.44</v>
      </c>
      <c r="F200" s="125" t="n">
        <v>0</v>
      </c>
      <c r="G200" s="125" t="n">
        <v>0.43</v>
      </c>
      <c r="H200" s="125" t="n">
        <v>-0.32</v>
      </c>
      <c r="I200" s="125" t="n">
        <v>0.05</v>
      </c>
      <c r="J200" s="125" t="n">
        <v>-0.2</v>
      </c>
      <c r="K200" s="127" t="n">
        <v>-0.06</v>
      </c>
      <c r="L200" s="125" t="n">
        <v>0</v>
      </c>
      <c r="M200" s="125" t="n">
        <v>-0.808</v>
      </c>
      <c r="N200" s="125" t="n">
        <v>0</v>
      </c>
      <c r="O200" s="125" t="n">
        <v>0</v>
      </c>
      <c r="P200" s="125" t="n">
        <v>0.26</v>
      </c>
      <c r="Q200" s="125" t="n">
        <v>-0.07</v>
      </c>
    </row>
    <row r="201" customFormat="false" ht="12" hidden="false" customHeight="false" outlineLevel="0" collapsed="false">
      <c r="C201" s="125" t="n">
        <v>5.1205</v>
      </c>
      <c r="D201" s="125" t="n">
        <v>0</v>
      </c>
      <c r="E201" s="125" t="n">
        <v>0.44</v>
      </c>
      <c r="F201" s="125" t="n">
        <v>0</v>
      </c>
      <c r="G201" s="125" t="n">
        <v>0.43</v>
      </c>
      <c r="H201" s="125" t="n">
        <v>-0.32</v>
      </c>
      <c r="I201" s="125" t="n">
        <v>0.05</v>
      </c>
      <c r="J201" s="125" t="n">
        <v>-0.2</v>
      </c>
      <c r="K201" s="127" t="n">
        <v>-0.06</v>
      </c>
      <c r="L201" s="125" t="n">
        <v>0</v>
      </c>
      <c r="M201" s="125" t="n">
        <v>-0.808</v>
      </c>
      <c r="N201" s="125" t="n">
        <v>0</v>
      </c>
      <c r="O201" s="125" t="n">
        <v>0</v>
      </c>
      <c r="P201" s="125" t="n">
        <v>0.26</v>
      </c>
      <c r="Q201" s="125" t="n">
        <v>-0.07</v>
      </c>
    </row>
    <row r="202" customFormat="false" ht="12" hidden="false" customHeight="false" outlineLevel="0" collapsed="false">
      <c r="C202" s="125" t="n">
        <v>5.1585</v>
      </c>
      <c r="D202" s="125" t="n">
        <v>0</v>
      </c>
      <c r="E202" s="125" t="n">
        <v>0.44</v>
      </c>
      <c r="F202" s="125" t="n">
        <v>0</v>
      </c>
      <c r="G202" s="125" t="n">
        <v>0.43</v>
      </c>
      <c r="H202" s="125" t="n">
        <v>-0.32</v>
      </c>
      <c r="I202" s="125" t="n">
        <v>0.05</v>
      </c>
      <c r="J202" s="125" t="n">
        <v>-0.2</v>
      </c>
      <c r="K202" s="127" t="n">
        <v>-0.06</v>
      </c>
      <c r="L202" s="125" t="n">
        <v>0</v>
      </c>
      <c r="M202" s="125" t="n">
        <v>-0.808</v>
      </c>
      <c r="N202" s="125" t="n">
        <v>0</v>
      </c>
      <c r="O202" s="125" t="n">
        <v>0</v>
      </c>
      <c r="P202" s="125" t="n">
        <v>0.26</v>
      </c>
      <c r="Q202" s="125" t="n">
        <v>-0.07</v>
      </c>
    </row>
    <row r="203" customFormat="false" ht="12" hidden="false" customHeight="false" outlineLevel="0" collapsed="false">
      <c r="C203" s="125" t="n">
        <v>5.2035</v>
      </c>
      <c r="D203" s="125" t="n">
        <v>0</v>
      </c>
      <c r="E203" s="125" t="n">
        <v>0.44</v>
      </c>
      <c r="F203" s="125" t="n">
        <v>0</v>
      </c>
      <c r="G203" s="125" t="n">
        <v>0.43</v>
      </c>
      <c r="H203" s="125" t="n">
        <v>-0.32</v>
      </c>
      <c r="I203" s="125" t="n">
        <v>0.05</v>
      </c>
      <c r="J203" s="125" t="n">
        <v>-0.2</v>
      </c>
      <c r="K203" s="127" t="n">
        <v>-0.06</v>
      </c>
      <c r="L203" s="125" t="n">
        <v>0</v>
      </c>
      <c r="M203" s="125" t="n">
        <v>-0.808</v>
      </c>
      <c r="N203" s="125" t="n">
        <v>0</v>
      </c>
      <c r="O203" s="125" t="n">
        <v>0</v>
      </c>
      <c r="P203" s="125" t="n">
        <v>0.26</v>
      </c>
      <c r="Q203" s="125" t="n">
        <v>-0.07</v>
      </c>
    </row>
    <row r="204" customFormat="false" ht="12" hidden="false" customHeight="false" outlineLevel="0" collapsed="false">
      <c r="C204" s="125" t="n">
        <v>5.2415</v>
      </c>
      <c r="D204" s="125" t="n">
        <v>0</v>
      </c>
      <c r="E204" s="125" t="n">
        <v>0.44</v>
      </c>
      <c r="F204" s="125" t="n">
        <v>0</v>
      </c>
      <c r="G204" s="125" t="n">
        <v>0.43</v>
      </c>
      <c r="H204" s="125" t="n">
        <v>-0.32</v>
      </c>
      <c r="I204" s="125" t="n">
        <v>0.05</v>
      </c>
      <c r="J204" s="125" t="n">
        <v>-0.2</v>
      </c>
      <c r="K204" s="127" t="n">
        <v>-0.06</v>
      </c>
      <c r="L204" s="125" t="n">
        <v>0</v>
      </c>
      <c r="M204" s="125" t="n">
        <v>-0.808</v>
      </c>
      <c r="N204" s="125" t="n">
        <v>0</v>
      </c>
      <c r="O204" s="125" t="n">
        <v>0</v>
      </c>
      <c r="P204" s="125" t="n">
        <v>0.26</v>
      </c>
      <c r="Q204" s="125" t="n">
        <v>-0.07</v>
      </c>
    </row>
    <row r="205" customFormat="false" ht="12" hidden="false" customHeight="false" outlineLevel="0" collapsed="false">
      <c r="C205" s="125" t="n">
        <v>5.2355</v>
      </c>
      <c r="D205" s="125" t="n">
        <v>0</v>
      </c>
      <c r="E205" s="125" t="n">
        <v>0.44</v>
      </c>
      <c r="F205" s="125" t="n">
        <v>0</v>
      </c>
      <c r="G205" s="125" t="n">
        <v>0.43</v>
      </c>
      <c r="H205" s="125" t="n">
        <v>-0.32</v>
      </c>
      <c r="I205" s="125" t="n">
        <v>0.05</v>
      </c>
      <c r="J205" s="125" t="n">
        <v>-0.2</v>
      </c>
      <c r="K205" s="127" t="n">
        <v>-0.06</v>
      </c>
      <c r="L205" s="125" t="n">
        <v>0</v>
      </c>
      <c r="M205" s="125" t="n">
        <v>-0.808</v>
      </c>
      <c r="N205" s="125" t="n">
        <v>0</v>
      </c>
      <c r="O205" s="125" t="n">
        <v>0</v>
      </c>
      <c r="P205" s="125" t="n">
        <v>0.26</v>
      </c>
      <c r="Q205" s="125" t="n">
        <v>-0.07</v>
      </c>
    </row>
    <row r="206" customFormat="false" ht="12" hidden="false" customHeight="false" outlineLevel="0" collapsed="false">
      <c r="C206" s="125" t="n">
        <v>5.2355</v>
      </c>
      <c r="D206" s="125" t="n">
        <v>0</v>
      </c>
      <c r="E206" s="125" t="n">
        <v>0.44</v>
      </c>
      <c r="F206" s="125" t="n">
        <v>0</v>
      </c>
      <c r="G206" s="125" t="n">
        <v>0.43</v>
      </c>
      <c r="H206" s="125" t="n">
        <v>-0.32</v>
      </c>
      <c r="I206" s="125" t="n">
        <v>0.05</v>
      </c>
      <c r="J206" s="125" t="n">
        <v>-0.2</v>
      </c>
      <c r="K206" s="127" t="n">
        <v>-0.06</v>
      </c>
      <c r="L206" s="125" t="n">
        <v>0</v>
      </c>
      <c r="M206" s="125" t="n">
        <v>-0.808</v>
      </c>
      <c r="N206" s="125" t="n">
        <v>0</v>
      </c>
      <c r="O206" s="125" t="n">
        <v>0</v>
      </c>
      <c r="P206" s="125" t="n">
        <v>0.26</v>
      </c>
      <c r="Q206" s="125" t="n">
        <v>-0.07</v>
      </c>
    </row>
    <row r="207" customFormat="false" ht="12" hidden="false" customHeight="false" outlineLevel="0" collapsed="false">
      <c r="C207" s="125" t="n">
        <v>5.4055</v>
      </c>
      <c r="D207" s="125" t="n">
        <v>0</v>
      </c>
      <c r="E207" s="125" t="n">
        <v>0.5</v>
      </c>
      <c r="F207" s="125" t="n">
        <v>0</v>
      </c>
      <c r="G207" s="125" t="n">
        <v>0.35</v>
      </c>
      <c r="H207" s="125" t="n">
        <v>-0.24</v>
      </c>
      <c r="I207" s="125" t="n">
        <v>0.05</v>
      </c>
      <c r="J207" s="125" t="n">
        <v>-0.13</v>
      </c>
      <c r="K207" s="127" t="n">
        <v>-0.06</v>
      </c>
      <c r="L207" s="125" t="n">
        <v>0</v>
      </c>
      <c r="M207" s="125" t="n">
        <v>-0.708</v>
      </c>
      <c r="N207" s="125" t="n">
        <v>0</v>
      </c>
      <c r="O207" s="125" t="n">
        <v>0</v>
      </c>
      <c r="P207" s="125" t="n">
        <v>0.3</v>
      </c>
      <c r="Q207" s="125" t="n">
        <v>-0.07</v>
      </c>
    </row>
    <row r="208" customFormat="false" ht="12" hidden="false" customHeight="false" outlineLevel="0" collapsed="false">
      <c r="C208" s="125" t="n">
        <v>5.5365</v>
      </c>
      <c r="D208" s="125" t="n">
        <v>0</v>
      </c>
      <c r="E208" s="125" t="n">
        <v>0.57</v>
      </c>
      <c r="F208" s="125" t="n">
        <v>0</v>
      </c>
      <c r="G208" s="125" t="n">
        <v>0.35</v>
      </c>
      <c r="H208" s="125" t="n">
        <v>-0.24</v>
      </c>
      <c r="I208" s="125" t="n">
        <v>0.05</v>
      </c>
      <c r="J208" s="125" t="n">
        <v>-0.13</v>
      </c>
      <c r="K208" s="127" t="n">
        <v>-0.06</v>
      </c>
      <c r="L208" s="125" t="n">
        <v>0</v>
      </c>
      <c r="M208" s="125" t="n">
        <v>-0.708</v>
      </c>
      <c r="N208" s="125" t="n">
        <v>0</v>
      </c>
      <c r="O208" s="125" t="n">
        <v>0</v>
      </c>
      <c r="P208" s="125" t="n">
        <v>0.3</v>
      </c>
      <c r="Q208" s="125" t="n">
        <v>-0.07</v>
      </c>
    </row>
    <row r="209" customFormat="false" ht="12" hidden="false" customHeight="false" outlineLevel="0" collapsed="false">
      <c r="C209" s="125" t="n">
        <v>5.609</v>
      </c>
      <c r="D209" s="125" t="n">
        <v>0</v>
      </c>
      <c r="E209" s="125" t="n">
        <v>0.57</v>
      </c>
      <c r="F209" s="125" t="n">
        <v>0</v>
      </c>
      <c r="G209" s="125" t="n">
        <v>0.35</v>
      </c>
      <c r="H209" s="125" t="n">
        <v>-0.24</v>
      </c>
      <c r="I209" s="125" t="n">
        <v>0.05</v>
      </c>
      <c r="J209" s="125" t="n">
        <v>-0.13</v>
      </c>
      <c r="K209" s="127" t="n">
        <v>-0.06</v>
      </c>
      <c r="L209" s="125" t="n">
        <v>0</v>
      </c>
      <c r="M209" s="125" t="n">
        <v>-0.708</v>
      </c>
      <c r="N209" s="125" t="n">
        <v>0</v>
      </c>
      <c r="O209" s="125" t="n">
        <v>0</v>
      </c>
      <c r="P209" s="125" t="n">
        <v>0.3</v>
      </c>
      <c r="Q209" s="125" t="n">
        <v>-0.07</v>
      </c>
    </row>
    <row r="210" customFormat="false" ht="12" hidden="false" customHeight="false" outlineLevel="0" collapsed="false">
      <c r="C210" s="125" t="n">
        <v>5.521</v>
      </c>
      <c r="D210" s="125" t="n">
        <v>0</v>
      </c>
      <c r="E210" s="125" t="n">
        <v>0.57</v>
      </c>
      <c r="F210" s="125" t="n">
        <v>0</v>
      </c>
      <c r="G210" s="125" t="n">
        <v>0.35</v>
      </c>
      <c r="H210" s="125" t="n">
        <v>-0.24</v>
      </c>
      <c r="I210" s="125" t="n">
        <v>0.05</v>
      </c>
      <c r="J210" s="125" t="n">
        <v>-0.13</v>
      </c>
      <c r="K210" s="127" t="n">
        <v>-0.06</v>
      </c>
      <c r="L210" s="125" t="n">
        <v>0</v>
      </c>
      <c r="M210" s="125" t="n">
        <v>-0.708</v>
      </c>
      <c r="N210" s="125" t="n">
        <v>0</v>
      </c>
      <c r="O210" s="125" t="n">
        <v>0</v>
      </c>
      <c r="P210" s="125" t="n">
        <v>0.3</v>
      </c>
      <c r="Q210" s="125" t="n">
        <v>-0.07</v>
      </c>
    </row>
    <row r="211" customFormat="false" ht="12" hidden="false" customHeight="false" outlineLevel="0" collapsed="false">
      <c r="C211" s="125" t="n">
        <v>5.382</v>
      </c>
      <c r="D211" s="125" t="n">
        <v>0</v>
      </c>
      <c r="E211" s="125" t="n">
        <v>0.57</v>
      </c>
      <c r="F211" s="125" t="n">
        <v>0</v>
      </c>
      <c r="G211" s="125" t="n">
        <v>0.35</v>
      </c>
      <c r="H211" s="125" t="n">
        <v>-0.24</v>
      </c>
      <c r="I211" s="125" t="n">
        <v>0.05</v>
      </c>
      <c r="J211" s="125" t="n">
        <v>-0.13</v>
      </c>
      <c r="K211" s="127" t="n">
        <v>-0.06</v>
      </c>
      <c r="L211" s="125" t="n">
        <v>0</v>
      </c>
      <c r="M211" s="125" t="n">
        <v>-0.708</v>
      </c>
      <c r="N211" s="125" t="n">
        <v>0</v>
      </c>
      <c r="O211" s="125" t="n">
        <v>0</v>
      </c>
      <c r="P211" s="125" t="n">
        <v>0.3</v>
      </c>
      <c r="Q211" s="125" t="n">
        <v>-0.07</v>
      </c>
    </row>
    <row r="212" customFormat="false" ht="12" hidden="false" customHeight="false" outlineLevel="0" collapsed="false">
      <c r="C212" s="125" t="n">
        <v>5.228</v>
      </c>
      <c r="D212" s="125" t="n">
        <v>0</v>
      </c>
      <c r="E212" s="125" t="n">
        <v>0.44</v>
      </c>
      <c r="F212" s="125" t="n">
        <v>0</v>
      </c>
      <c r="G212" s="125" t="n">
        <v>0.43</v>
      </c>
      <c r="H212" s="125" t="n">
        <v>-0.32</v>
      </c>
      <c r="I212" s="125" t="n">
        <v>0.05</v>
      </c>
      <c r="J212" s="125" t="n">
        <v>-0.2</v>
      </c>
      <c r="K212" s="127" t="n">
        <v>-0.06</v>
      </c>
      <c r="L212" s="125" t="n">
        <v>0</v>
      </c>
      <c r="M212" s="125" t="n">
        <v>-0.808</v>
      </c>
      <c r="N212" s="125" t="n">
        <v>0</v>
      </c>
      <c r="O212" s="125" t="n">
        <v>0</v>
      </c>
      <c r="P212" s="125" t="n">
        <v>0.26</v>
      </c>
      <c r="Q212" s="125" t="n">
        <v>-0.07</v>
      </c>
    </row>
    <row r="213" customFormat="false" ht="12" hidden="false" customHeight="false" outlineLevel="0" collapsed="false">
      <c r="C213" s="125" t="n">
        <v>5.233</v>
      </c>
      <c r="D213" s="125" t="n">
        <v>0</v>
      </c>
      <c r="E213" s="125" t="n">
        <v>0.44</v>
      </c>
      <c r="F213" s="125" t="n">
        <v>0</v>
      </c>
      <c r="G213" s="125" t="n">
        <v>0.43</v>
      </c>
      <c r="H213" s="125" t="n">
        <v>-0.32</v>
      </c>
      <c r="I213" s="125" t="n">
        <v>0.05</v>
      </c>
      <c r="J213" s="125" t="n">
        <v>-0.2</v>
      </c>
      <c r="K213" s="127" t="n">
        <v>-0.06</v>
      </c>
      <c r="L213" s="125" t="n">
        <v>0</v>
      </c>
      <c r="M213" s="125" t="n">
        <v>-0.808</v>
      </c>
      <c r="N213" s="125" t="n">
        <v>0</v>
      </c>
      <c r="O213" s="125" t="n">
        <v>0</v>
      </c>
      <c r="P213" s="125" t="n">
        <v>0.26</v>
      </c>
      <c r="Q213" s="125" t="n">
        <v>-0.07</v>
      </c>
    </row>
    <row r="214" customFormat="false" ht="12" hidden="false" customHeight="false" outlineLevel="0" collapsed="false">
      <c r="C214" s="125" t="n">
        <v>5.271</v>
      </c>
      <c r="D214" s="125" t="n">
        <v>0</v>
      </c>
      <c r="E214" s="125" t="n">
        <v>0.44</v>
      </c>
      <c r="F214" s="125" t="n">
        <v>0</v>
      </c>
      <c r="G214" s="125" t="n">
        <v>0.43</v>
      </c>
      <c r="H214" s="125" t="n">
        <v>-0.32</v>
      </c>
      <c r="I214" s="125" t="n">
        <v>0.05</v>
      </c>
      <c r="J214" s="125" t="n">
        <v>-0.2</v>
      </c>
      <c r="K214" s="127" t="n">
        <v>-0.06</v>
      </c>
      <c r="L214" s="125" t="n">
        <v>0</v>
      </c>
      <c r="M214" s="125" t="n">
        <v>-0.808</v>
      </c>
      <c r="N214" s="125" t="n">
        <v>0</v>
      </c>
      <c r="O214" s="125" t="n">
        <v>0</v>
      </c>
      <c r="P214" s="125" t="n">
        <v>0.26</v>
      </c>
      <c r="Q214" s="125" t="n">
        <v>-0.07</v>
      </c>
    </row>
    <row r="215" customFormat="false" ht="12" hidden="false" customHeight="false" outlineLevel="0" collapsed="false">
      <c r="C215" s="125" t="n">
        <v>5.316</v>
      </c>
      <c r="D215" s="125" t="n">
        <v>0</v>
      </c>
      <c r="E215" s="125" t="n">
        <v>0.44</v>
      </c>
      <c r="F215" s="125" t="n">
        <v>0</v>
      </c>
      <c r="G215" s="125" t="n">
        <v>0.43</v>
      </c>
      <c r="H215" s="125" t="n">
        <v>-0.32</v>
      </c>
      <c r="I215" s="125" t="n">
        <v>0.05</v>
      </c>
      <c r="J215" s="125" t="n">
        <v>-0.2</v>
      </c>
      <c r="K215" s="127" t="n">
        <v>-0.06</v>
      </c>
      <c r="L215" s="125" t="n">
        <v>0</v>
      </c>
      <c r="M215" s="125" t="n">
        <v>-0.808</v>
      </c>
      <c r="N215" s="125" t="n">
        <v>0</v>
      </c>
      <c r="O215" s="125" t="n">
        <v>0</v>
      </c>
      <c r="P215" s="125" t="n">
        <v>0.26</v>
      </c>
      <c r="Q215" s="125" t="n">
        <v>-0.07</v>
      </c>
    </row>
    <row r="216" customFormat="false" ht="12" hidden="false" customHeight="false" outlineLevel="0" collapsed="false">
      <c r="C216" s="125" t="n">
        <v>5.354</v>
      </c>
      <c r="D216" s="125" t="n">
        <v>0</v>
      </c>
      <c r="E216" s="125" t="n">
        <v>0.44</v>
      </c>
      <c r="F216" s="125" t="n">
        <v>0</v>
      </c>
      <c r="G216" s="125" t="n">
        <v>0.43</v>
      </c>
      <c r="H216" s="125" t="n">
        <v>-0.32</v>
      </c>
      <c r="I216" s="125" t="n">
        <v>0.05</v>
      </c>
      <c r="J216" s="125" t="n">
        <v>-0.2</v>
      </c>
      <c r="K216" s="127" t="n">
        <v>-0.06</v>
      </c>
      <c r="L216" s="125" t="n">
        <v>0</v>
      </c>
      <c r="M216" s="125" t="n">
        <v>-0.808</v>
      </c>
      <c r="N216" s="125" t="n">
        <v>0</v>
      </c>
      <c r="O216" s="125" t="n">
        <v>0</v>
      </c>
      <c r="P216" s="125" t="n">
        <v>0.26</v>
      </c>
      <c r="Q216" s="125" t="n">
        <v>-0.07</v>
      </c>
    </row>
    <row r="217" customFormat="false" ht="12" hidden="false" customHeight="false" outlineLevel="0" collapsed="false">
      <c r="C217" s="125" t="n">
        <v>5.348</v>
      </c>
      <c r="D217" s="125" t="n">
        <v>0</v>
      </c>
      <c r="E217" s="125" t="n">
        <v>0.44</v>
      </c>
      <c r="F217" s="125" t="n">
        <v>0</v>
      </c>
      <c r="G217" s="125" t="n">
        <v>0.43</v>
      </c>
      <c r="H217" s="125" t="n">
        <v>-0.32</v>
      </c>
      <c r="I217" s="125" t="n">
        <v>0.05</v>
      </c>
      <c r="J217" s="125" t="n">
        <v>-0.2</v>
      </c>
      <c r="K217" s="127" t="n">
        <v>-0.06</v>
      </c>
      <c r="L217" s="125" t="n">
        <v>0</v>
      </c>
      <c r="M217" s="125" t="n">
        <v>-0.808</v>
      </c>
      <c r="N217" s="125" t="n">
        <v>0</v>
      </c>
      <c r="O217" s="125" t="n">
        <v>0</v>
      </c>
      <c r="P217" s="125" t="n">
        <v>0.26</v>
      </c>
      <c r="Q217" s="125" t="n">
        <v>-0.07</v>
      </c>
    </row>
    <row r="218" customFormat="false" ht="12" hidden="false" customHeight="false" outlineLevel="0" collapsed="false">
      <c r="C218" s="125" t="n">
        <v>5.348</v>
      </c>
      <c r="D218" s="125" t="n">
        <v>0</v>
      </c>
      <c r="E218" s="125" t="n">
        <v>0.44</v>
      </c>
      <c r="F218" s="125" t="n">
        <v>0</v>
      </c>
      <c r="G218" s="125" t="n">
        <v>0.43</v>
      </c>
      <c r="H218" s="125" t="n">
        <v>-0.32</v>
      </c>
      <c r="I218" s="125" t="n">
        <v>0.05</v>
      </c>
      <c r="J218" s="125" t="n">
        <v>-0.2</v>
      </c>
      <c r="K218" s="127" t="n">
        <v>-0.06</v>
      </c>
      <c r="L218" s="125" t="n">
        <v>0</v>
      </c>
      <c r="M218" s="125" t="n">
        <v>-0.808</v>
      </c>
      <c r="N218" s="125" t="n">
        <v>0</v>
      </c>
      <c r="O218" s="125" t="n">
        <v>0</v>
      </c>
      <c r="P218" s="125" t="n">
        <v>0.26</v>
      </c>
      <c r="Q218" s="125" t="n">
        <v>-0.07</v>
      </c>
    </row>
    <row r="219" customFormat="false" ht="12" hidden="false" customHeight="false" outlineLevel="0" collapsed="false">
      <c r="C219" s="125" t="n">
        <v>5.518</v>
      </c>
      <c r="D219" s="125" t="n">
        <v>0</v>
      </c>
      <c r="E219" s="125" t="n">
        <v>0.5</v>
      </c>
      <c r="F219" s="125" t="n">
        <v>0</v>
      </c>
      <c r="G219" s="125" t="n">
        <v>0.35</v>
      </c>
      <c r="H219" s="125" t="n">
        <v>-0.24</v>
      </c>
      <c r="I219" s="125" t="n">
        <v>0.05</v>
      </c>
      <c r="J219" s="125" t="n">
        <v>-0.13</v>
      </c>
      <c r="K219" s="127" t="n">
        <v>-0.06</v>
      </c>
      <c r="L219" s="125" t="n">
        <v>0</v>
      </c>
      <c r="M219" s="125" t="n">
        <v>-0.708</v>
      </c>
      <c r="N219" s="125" t="n">
        <v>0</v>
      </c>
      <c r="O219" s="125" t="n">
        <v>0</v>
      </c>
      <c r="P219" s="125" t="n">
        <v>0.3</v>
      </c>
      <c r="Q219" s="125" t="n">
        <v>-0.07</v>
      </c>
    </row>
    <row r="220" customFormat="false" ht="12" hidden="false" customHeight="false" outlineLevel="0" collapsed="false">
      <c r="C220" s="125" t="n">
        <v>5.649</v>
      </c>
      <c r="D220" s="125" t="n">
        <v>0</v>
      </c>
      <c r="E220" s="125" t="n">
        <v>0.57</v>
      </c>
      <c r="F220" s="125" t="n">
        <v>0</v>
      </c>
      <c r="G220" s="125" t="n">
        <v>0.35</v>
      </c>
      <c r="H220" s="125" t="n">
        <v>-0.24</v>
      </c>
      <c r="I220" s="125" t="n">
        <v>0.05</v>
      </c>
      <c r="J220" s="125" t="n">
        <v>-0.13</v>
      </c>
      <c r="K220" s="127" t="n">
        <v>-0.06</v>
      </c>
      <c r="L220" s="125" t="n">
        <v>0</v>
      </c>
      <c r="M220" s="125" t="n">
        <v>-0.708</v>
      </c>
      <c r="N220" s="125" t="n">
        <v>0</v>
      </c>
      <c r="O220" s="125" t="n">
        <v>0</v>
      </c>
      <c r="P220" s="125" t="n">
        <v>0.3</v>
      </c>
      <c r="Q220" s="125" t="n">
        <v>-0.07</v>
      </c>
    </row>
    <row r="221" customFormat="false" ht="12" hidden="false" customHeight="false" outlineLevel="0" collapsed="false">
      <c r="C221" s="125" t="n">
        <v>5.7215</v>
      </c>
      <c r="D221" s="125" t="n">
        <v>0</v>
      </c>
      <c r="E221" s="125" t="n">
        <v>0.57</v>
      </c>
      <c r="F221" s="125" t="n">
        <v>0</v>
      </c>
      <c r="G221" s="125" t="n">
        <v>0.35</v>
      </c>
      <c r="H221" s="125" t="n">
        <v>-0.24</v>
      </c>
      <c r="I221" s="125" t="n">
        <v>0.05</v>
      </c>
      <c r="J221" s="125" t="n">
        <v>-0.13</v>
      </c>
      <c r="K221" s="127" t="n">
        <v>-0.06</v>
      </c>
      <c r="L221" s="125" t="n">
        <v>0</v>
      </c>
      <c r="M221" s="125" t="n">
        <v>-0.708</v>
      </c>
      <c r="N221" s="125" t="n">
        <v>0</v>
      </c>
      <c r="O221" s="125" t="n">
        <v>0</v>
      </c>
      <c r="P221" s="125" t="n">
        <v>0.3</v>
      </c>
      <c r="Q221" s="125" t="n">
        <v>-0.07</v>
      </c>
    </row>
    <row r="222" customFormat="false" ht="12" hidden="false" customHeight="false" outlineLevel="0" collapsed="false">
      <c r="C222" s="125" t="n">
        <v>5.6335</v>
      </c>
      <c r="D222" s="125" t="n">
        <v>0</v>
      </c>
      <c r="E222" s="125" t="n">
        <v>0.57</v>
      </c>
      <c r="F222" s="125" t="n">
        <v>0</v>
      </c>
      <c r="G222" s="125" t="n">
        <v>0.35</v>
      </c>
      <c r="H222" s="125" t="n">
        <v>-0.24</v>
      </c>
      <c r="I222" s="125" t="n">
        <v>0.05</v>
      </c>
      <c r="J222" s="125" t="n">
        <v>-0.13</v>
      </c>
      <c r="K222" s="127" t="n">
        <v>-0.06</v>
      </c>
      <c r="L222" s="125" t="n">
        <v>0</v>
      </c>
      <c r="M222" s="125" t="n">
        <v>-0.708</v>
      </c>
      <c r="N222" s="125" t="n">
        <v>0</v>
      </c>
      <c r="P222" s="125" t="n">
        <v>0.3</v>
      </c>
      <c r="Q222" s="125" t="n">
        <v>-0.07</v>
      </c>
    </row>
    <row r="223" customFormat="false" ht="12" hidden="false" customHeight="false" outlineLevel="0" collapsed="false">
      <c r="C223" s="125" t="n">
        <v>5.4945</v>
      </c>
      <c r="D223" s="125" t="n">
        <v>0</v>
      </c>
      <c r="E223" s="125" t="n">
        <v>0.57</v>
      </c>
      <c r="F223" s="125" t="n">
        <v>0</v>
      </c>
      <c r="G223" s="125" t="n">
        <v>0.35</v>
      </c>
      <c r="H223" s="125" t="n">
        <v>-0.24</v>
      </c>
      <c r="I223" s="125" t="n">
        <v>0.05</v>
      </c>
      <c r="J223" s="125" t="n">
        <v>-0.13</v>
      </c>
      <c r="K223" s="127" t="n">
        <v>-0.06</v>
      </c>
      <c r="L223" s="125" t="n">
        <v>0</v>
      </c>
      <c r="M223" s="125" t="n">
        <v>-0.708</v>
      </c>
      <c r="N223" s="125" t="n">
        <v>0</v>
      </c>
      <c r="P223" s="125" t="n">
        <v>0.3</v>
      </c>
      <c r="Q223" s="125" t="n">
        <v>-0.07</v>
      </c>
    </row>
    <row r="224" customFormat="false" ht="12" hidden="false" customHeight="false" outlineLevel="0" collapsed="false">
      <c r="C224" s="125" t="n">
        <v>5.3405</v>
      </c>
      <c r="D224" s="125" t="n">
        <v>0</v>
      </c>
      <c r="E224" s="125" t="n">
        <v>0.44</v>
      </c>
      <c r="F224" s="125" t="n">
        <v>0</v>
      </c>
      <c r="G224" s="125" t="n">
        <v>0.43</v>
      </c>
      <c r="H224" s="125" t="n">
        <v>-0.32</v>
      </c>
      <c r="I224" s="125" t="n">
        <v>0.05</v>
      </c>
      <c r="J224" s="125" t="n">
        <v>-0.2</v>
      </c>
      <c r="K224" s="127" t="n">
        <v>-0.06</v>
      </c>
      <c r="L224" s="125" t="n">
        <v>0</v>
      </c>
      <c r="M224" s="125" t="n">
        <v>-0.808</v>
      </c>
      <c r="N224" s="125" t="n">
        <v>0</v>
      </c>
      <c r="P224" s="125" t="n">
        <v>0.26</v>
      </c>
      <c r="Q224" s="125" t="n">
        <v>-0.07</v>
      </c>
    </row>
    <row r="225" customFormat="false" ht="12" hidden="false" customHeight="false" outlineLevel="0" collapsed="false">
      <c r="C225" s="125" t="n">
        <v>5.3455</v>
      </c>
      <c r="D225" s="125" t="n">
        <v>0</v>
      </c>
      <c r="E225" s="125" t="n">
        <v>0.44</v>
      </c>
      <c r="F225" s="125" t="n">
        <v>0</v>
      </c>
      <c r="G225" s="125" t="n">
        <v>0.43</v>
      </c>
      <c r="H225" s="125" t="n">
        <v>-0.32</v>
      </c>
      <c r="I225" s="125" t="n">
        <v>0.05</v>
      </c>
      <c r="J225" s="125" t="n">
        <v>-0.2</v>
      </c>
      <c r="K225" s="127" t="n">
        <v>-0.06</v>
      </c>
      <c r="L225" s="125" t="n">
        <v>0</v>
      </c>
      <c r="M225" s="125" t="n">
        <v>-0.808</v>
      </c>
      <c r="N225" s="125" t="n">
        <v>0</v>
      </c>
      <c r="P225" s="125" t="n">
        <v>0.26</v>
      </c>
      <c r="Q225" s="125" t="n">
        <v>-0.07</v>
      </c>
    </row>
    <row r="226" customFormat="false" ht="12" hidden="false" customHeight="false" outlineLevel="0" collapsed="false">
      <c r="C226" s="125" t="n">
        <v>5.3835</v>
      </c>
      <c r="D226" s="125" t="n">
        <v>0</v>
      </c>
      <c r="E226" s="125" t="n">
        <v>0.44</v>
      </c>
      <c r="F226" s="125" t="n">
        <v>0</v>
      </c>
      <c r="G226" s="125" t="n">
        <v>0.43</v>
      </c>
      <c r="H226" s="125" t="n">
        <v>-0.32</v>
      </c>
      <c r="I226" s="125" t="n">
        <v>0.05</v>
      </c>
      <c r="J226" s="125" t="n">
        <v>-0.2</v>
      </c>
      <c r="K226" s="127" t="n">
        <v>-0.06</v>
      </c>
      <c r="L226" s="125" t="n">
        <v>0</v>
      </c>
      <c r="M226" s="125" t="n">
        <v>-0.808</v>
      </c>
      <c r="N226" s="125" t="n">
        <v>0</v>
      </c>
      <c r="P226" s="125" t="n">
        <v>0.26</v>
      </c>
      <c r="Q226" s="125" t="n">
        <v>-0.07</v>
      </c>
    </row>
    <row r="227" customFormat="false" ht="12" hidden="false" customHeight="false" outlineLevel="0" collapsed="false">
      <c r="C227" s="125" t="n">
        <v>5.4285</v>
      </c>
      <c r="D227" s="125" t="n">
        <v>0</v>
      </c>
      <c r="E227" s="125" t="n">
        <v>0.44</v>
      </c>
      <c r="F227" s="125" t="n">
        <v>0</v>
      </c>
      <c r="G227" s="125" t="n">
        <v>0.43</v>
      </c>
      <c r="H227" s="125" t="n">
        <v>-0.32</v>
      </c>
      <c r="I227" s="125" t="n">
        <v>0.05</v>
      </c>
      <c r="J227" s="125" t="n">
        <v>-0.2</v>
      </c>
      <c r="K227" s="127" t="n">
        <v>-0.06</v>
      </c>
      <c r="L227" s="125" t="n">
        <v>0</v>
      </c>
      <c r="M227" s="125" t="n">
        <v>-0.808</v>
      </c>
      <c r="N227" s="125" t="n">
        <v>0</v>
      </c>
      <c r="P227" s="125" t="n">
        <v>0.26</v>
      </c>
      <c r="Q227" s="125" t="n">
        <v>-0.07</v>
      </c>
    </row>
    <row r="228" customFormat="false" ht="12" hidden="false" customHeight="false" outlineLevel="0" collapsed="false">
      <c r="C228" s="125" t="n">
        <v>5.4665</v>
      </c>
      <c r="D228" s="125" t="n">
        <v>0</v>
      </c>
      <c r="E228" s="125" t="n">
        <v>0.44</v>
      </c>
      <c r="F228" s="125" t="n">
        <v>0</v>
      </c>
      <c r="G228" s="125" t="n">
        <v>0.43</v>
      </c>
      <c r="H228" s="125" t="n">
        <v>-0.32</v>
      </c>
      <c r="I228" s="125" t="n">
        <v>0.05</v>
      </c>
      <c r="J228" s="125" t="n">
        <v>-0.2</v>
      </c>
      <c r="K228" s="127" t="n">
        <v>-0.06</v>
      </c>
      <c r="L228" s="125" t="n">
        <v>0</v>
      </c>
      <c r="M228" s="125" t="n">
        <v>-0.808</v>
      </c>
      <c r="N228" s="125" t="n">
        <v>0</v>
      </c>
      <c r="P228" s="125" t="n">
        <v>0.26</v>
      </c>
      <c r="Q228" s="125" t="n">
        <v>-0.07</v>
      </c>
    </row>
    <row r="229" customFormat="false" ht="12" hidden="false" customHeight="false" outlineLevel="0" collapsed="false">
      <c r="C229" s="125" t="n">
        <v>5.4605</v>
      </c>
      <c r="D229" s="125" t="n">
        <v>0</v>
      </c>
      <c r="E229" s="125" t="n">
        <v>0.44</v>
      </c>
      <c r="F229" s="125" t="n">
        <v>0</v>
      </c>
      <c r="G229" s="125" t="n">
        <v>0.43</v>
      </c>
      <c r="H229" s="125" t="n">
        <v>-0.32</v>
      </c>
      <c r="I229" s="125" t="n">
        <v>0.05</v>
      </c>
      <c r="J229" s="125" t="n">
        <v>-0.2</v>
      </c>
      <c r="K229" s="127" t="n">
        <v>-0.06</v>
      </c>
      <c r="L229" s="125" t="n">
        <v>0</v>
      </c>
      <c r="M229" s="125" t="n">
        <v>-0.808</v>
      </c>
      <c r="N229" s="125" t="n">
        <v>0</v>
      </c>
      <c r="P229" s="125" t="n">
        <v>0.26</v>
      </c>
      <c r="Q229" s="125" t="n">
        <v>-0.07</v>
      </c>
    </row>
    <row r="230" customFormat="false" ht="12" hidden="false" customHeight="false" outlineLevel="0" collapsed="false">
      <c r="C230" s="125" t="n">
        <v>5.4605</v>
      </c>
      <c r="D230" s="125" t="n">
        <v>0</v>
      </c>
      <c r="E230" s="125" t="n">
        <v>0.44</v>
      </c>
      <c r="F230" s="125" t="n">
        <v>0</v>
      </c>
      <c r="G230" s="125" t="n">
        <v>0.43</v>
      </c>
      <c r="H230" s="125" t="n">
        <v>-0.32</v>
      </c>
      <c r="I230" s="125" t="n">
        <v>0.05</v>
      </c>
      <c r="J230" s="125" t="n">
        <v>-0.2</v>
      </c>
      <c r="K230" s="127" t="n">
        <v>-0.06</v>
      </c>
      <c r="L230" s="125" t="n">
        <v>0</v>
      </c>
      <c r="M230" s="125" t="n">
        <v>-0.808</v>
      </c>
      <c r="N230" s="125" t="n">
        <v>0</v>
      </c>
      <c r="P230" s="125" t="n">
        <v>0.26</v>
      </c>
      <c r="Q230" s="125" t="n">
        <v>-0.07</v>
      </c>
    </row>
    <row r="231" customFormat="false" ht="12" hidden="false" customHeight="false" outlineLevel="0" collapsed="false">
      <c r="C231" s="125" t="n">
        <v>5.6305</v>
      </c>
      <c r="D231" s="125" t="n">
        <v>0</v>
      </c>
      <c r="E231" s="125" t="n">
        <v>0.5</v>
      </c>
      <c r="F231" s="125" t="n">
        <v>0</v>
      </c>
      <c r="G231" s="125" t="n">
        <v>0.35</v>
      </c>
      <c r="H231" s="125" t="n">
        <v>-0.24</v>
      </c>
      <c r="I231" s="125" t="n">
        <v>0.05</v>
      </c>
      <c r="J231" s="125" t="n">
        <v>-0.13</v>
      </c>
      <c r="K231" s="127" t="n">
        <v>-0.06</v>
      </c>
      <c r="L231" s="125" t="n">
        <v>0</v>
      </c>
      <c r="M231" s="125" t="n">
        <v>-0.708</v>
      </c>
      <c r="N231" s="125" t="n">
        <v>0</v>
      </c>
      <c r="P231" s="125" t="n">
        <v>0.3</v>
      </c>
      <c r="Q231" s="125" t="n">
        <v>-0.07</v>
      </c>
    </row>
    <row r="232" customFormat="false" ht="12" hidden="false" customHeight="false" outlineLevel="0" collapsed="false">
      <c r="C232" s="125" t="n">
        <v>5.7615</v>
      </c>
      <c r="D232" s="125" t="n">
        <v>0</v>
      </c>
      <c r="E232" s="125" t="n">
        <v>0.57</v>
      </c>
      <c r="F232" s="125" t="n">
        <v>0</v>
      </c>
      <c r="G232" s="125" t="n">
        <v>0.35</v>
      </c>
      <c r="H232" s="125" t="n">
        <v>-0.24</v>
      </c>
      <c r="I232" s="125" t="n">
        <v>0.05</v>
      </c>
      <c r="J232" s="125" t="n">
        <v>-0.13</v>
      </c>
      <c r="K232" s="127" t="n">
        <v>-0.06</v>
      </c>
      <c r="L232" s="125" t="n">
        <v>0</v>
      </c>
      <c r="M232" s="125" t="n">
        <v>-0.708</v>
      </c>
      <c r="N232" s="125" t="n">
        <v>0</v>
      </c>
      <c r="P232" s="125" t="n">
        <v>0.3</v>
      </c>
      <c r="Q232" s="125" t="n">
        <v>-0.07</v>
      </c>
    </row>
    <row r="233" customFormat="false" ht="12" hidden="false" customHeight="false" outlineLevel="0" collapsed="false">
      <c r="C233" s="125" t="n">
        <v>5.834</v>
      </c>
      <c r="D233" s="125" t="n">
        <v>0</v>
      </c>
      <c r="E233" s="125" t="n">
        <v>0.57</v>
      </c>
      <c r="F233" s="125" t="n">
        <v>0</v>
      </c>
      <c r="G233" s="125" t="n">
        <v>0.35</v>
      </c>
      <c r="H233" s="125" t="n">
        <v>-0.24</v>
      </c>
      <c r="I233" s="125" t="n">
        <v>0.05</v>
      </c>
      <c r="J233" s="125" t="n">
        <v>-0.13</v>
      </c>
      <c r="K233" s="127" t="n">
        <v>-0.06</v>
      </c>
      <c r="L233" s="125" t="n">
        <v>0</v>
      </c>
      <c r="M233" s="125" t="n">
        <v>-0.708</v>
      </c>
      <c r="N233" s="125" t="n">
        <v>0</v>
      </c>
      <c r="P233" s="125" t="n">
        <v>0.3</v>
      </c>
      <c r="Q233" s="125" t="n">
        <v>-0.07</v>
      </c>
    </row>
    <row r="234" customFormat="false" ht="12" hidden="false" customHeight="false" outlineLevel="0" collapsed="false">
      <c r="C234" s="125" t="n">
        <v>5.746</v>
      </c>
      <c r="D234" s="125" t="n">
        <v>0</v>
      </c>
      <c r="E234" s="125" t="n">
        <v>0.57</v>
      </c>
      <c r="F234" s="125" t="n">
        <v>0</v>
      </c>
      <c r="G234" s="125" t="n">
        <v>0.35</v>
      </c>
      <c r="H234" s="125" t="n">
        <v>-0.24</v>
      </c>
      <c r="I234" s="125" t="n">
        <v>0.05</v>
      </c>
      <c r="J234" s="125" t="n">
        <v>-0.13</v>
      </c>
      <c r="K234" s="127" t="n">
        <v>-0.06</v>
      </c>
      <c r="L234" s="125" t="n">
        <v>0</v>
      </c>
      <c r="M234" s="125" t="n">
        <v>-0.708</v>
      </c>
      <c r="N234" s="125" t="n">
        <v>0</v>
      </c>
      <c r="P234" s="125" t="n">
        <v>0.3</v>
      </c>
      <c r="Q234" s="125" t="n">
        <v>-0.07</v>
      </c>
    </row>
    <row r="235" customFormat="false" ht="12" hidden="false" customHeight="false" outlineLevel="0" collapsed="false">
      <c r="C235" s="125" t="n">
        <v>5.607</v>
      </c>
      <c r="D235" s="125" t="n">
        <v>0</v>
      </c>
      <c r="E235" s="125" t="n">
        <v>0.57</v>
      </c>
      <c r="F235" s="125" t="n">
        <v>0</v>
      </c>
      <c r="G235" s="125" t="n">
        <v>0.35</v>
      </c>
      <c r="H235" s="125" t="n">
        <v>-0.24</v>
      </c>
      <c r="I235" s="125" t="n">
        <v>0.05</v>
      </c>
      <c r="J235" s="125" t="n">
        <v>-0.13</v>
      </c>
      <c r="K235" s="127" t="n">
        <v>-0.06</v>
      </c>
      <c r="L235" s="125" t="n">
        <v>0</v>
      </c>
      <c r="M235" s="125" t="n">
        <v>-0.708</v>
      </c>
      <c r="N235" s="125" t="n">
        <v>0</v>
      </c>
      <c r="P235" s="125" t="n">
        <v>0.3</v>
      </c>
      <c r="Q235" s="125" t="n">
        <v>-0.07</v>
      </c>
    </row>
    <row r="236" customFormat="false" ht="12" hidden="false" customHeight="false" outlineLevel="0" collapsed="false">
      <c r="C236" s="125" t="n">
        <v>5.453</v>
      </c>
      <c r="D236" s="125" t="n">
        <v>0</v>
      </c>
      <c r="E236" s="125" t="n">
        <v>0.44</v>
      </c>
      <c r="F236" s="125" t="n">
        <v>0</v>
      </c>
      <c r="G236" s="125" t="n">
        <v>0.43</v>
      </c>
      <c r="H236" s="125" t="n">
        <v>-0.32</v>
      </c>
      <c r="I236" s="125" t="n">
        <v>0.05</v>
      </c>
      <c r="J236" s="125" t="n">
        <v>-0.2</v>
      </c>
      <c r="K236" s="127" t="n">
        <v>-0.06</v>
      </c>
      <c r="L236" s="125" t="n">
        <v>0</v>
      </c>
      <c r="M236" s="125" t="n">
        <v>-0.808</v>
      </c>
      <c r="N236" s="125" t="n">
        <v>0</v>
      </c>
      <c r="P236" s="125" t="n">
        <v>0.26</v>
      </c>
      <c r="Q236" s="125" t="n">
        <v>-0.07</v>
      </c>
    </row>
    <row r="237" customFormat="false" ht="12" hidden="false" customHeight="false" outlineLevel="0" collapsed="false">
      <c r="C237" s="125" t="n">
        <v>5.458</v>
      </c>
      <c r="D237" s="125" t="n">
        <v>0</v>
      </c>
      <c r="E237" s="125" t="n">
        <v>0.44</v>
      </c>
      <c r="F237" s="125" t="n">
        <v>0</v>
      </c>
      <c r="G237" s="125" t="n">
        <v>0.43</v>
      </c>
      <c r="H237" s="125" t="n">
        <v>-0.32</v>
      </c>
      <c r="I237" s="125" t="n">
        <v>0.05</v>
      </c>
      <c r="J237" s="125" t="n">
        <v>-0.2</v>
      </c>
      <c r="K237" s="127" t="n">
        <v>-0.06</v>
      </c>
      <c r="L237" s="125" t="n">
        <v>0</v>
      </c>
      <c r="M237" s="125" t="n">
        <v>-0.808</v>
      </c>
      <c r="N237" s="125" t="n">
        <v>0</v>
      </c>
      <c r="P237" s="125" t="n">
        <v>0.26</v>
      </c>
      <c r="Q237" s="125" t="n">
        <v>-0.07</v>
      </c>
    </row>
    <row r="238" customFormat="false" ht="12" hidden="false" customHeight="false" outlineLevel="0" collapsed="false">
      <c r="C238" s="125" t="n">
        <v>5.496</v>
      </c>
      <c r="D238" s="125" t="n">
        <v>0</v>
      </c>
      <c r="E238" s="125" t="n">
        <v>0.44</v>
      </c>
      <c r="F238" s="125" t="n">
        <v>0</v>
      </c>
      <c r="G238" s="125" t="n">
        <v>0.43</v>
      </c>
      <c r="H238" s="125" t="n">
        <v>-0.32</v>
      </c>
      <c r="I238" s="125" t="n">
        <v>0.05</v>
      </c>
      <c r="J238" s="125" t="n">
        <v>-0.2</v>
      </c>
      <c r="K238" s="127" t="n">
        <v>-0.06</v>
      </c>
      <c r="L238" s="125" t="n">
        <v>0</v>
      </c>
      <c r="M238" s="125" t="n">
        <v>-0.808</v>
      </c>
      <c r="N238" s="125" t="n">
        <v>0</v>
      </c>
      <c r="P238" s="125" t="n">
        <v>0.26</v>
      </c>
      <c r="Q238" s="125" t="n">
        <v>-0.07</v>
      </c>
    </row>
    <row r="239" customFormat="false" ht="12" hidden="false" customHeight="false" outlineLevel="0" collapsed="false">
      <c r="C239" s="125" t="n">
        <v>5.541</v>
      </c>
      <c r="D239" s="125" t="n">
        <v>0</v>
      </c>
      <c r="E239" s="125" t="n">
        <v>0.44</v>
      </c>
      <c r="F239" s="125" t="n">
        <v>0</v>
      </c>
      <c r="G239" s="125" t="n">
        <v>0.43</v>
      </c>
      <c r="H239" s="125" t="n">
        <v>-0.32</v>
      </c>
      <c r="I239" s="125" t="n">
        <v>0.05</v>
      </c>
      <c r="J239" s="125" t="n">
        <v>-0.2</v>
      </c>
      <c r="K239" s="127" t="n">
        <v>-0.06</v>
      </c>
      <c r="L239" s="125" t="n">
        <v>0</v>
      </c>
      <c r="M239" s="125" t="n">
        <v>-0.808</v>
      </c>
      <c r="N239" s="125" t="n">
        <v>0</v>
      </c>
      <c r="P239" s="125" t="n">
        <v>0.26</v>
      </c>
      <c r="Q239" s="125" t="n">
        <v>-0.07</v>
      </c>
    </row>
    <row r="240" customFormat="false" ht="12" hidden="false" customHeight="false" outlineLevel="0" collapsed="false">
      <c r="C240" s="125" t="n">
        <v>5.579</v>
      </c>
      <c r="D240" s="125" t="n">
        <v>0</v>
      </c>
      <c r="E240" s="125" t="n">
        <v>0.44</v>
      </c>
      <c r="F240" s="125" t="n">
        <v>0</v>
      </c>
      <c r="G240" s="125" t="n">
        <v>0.43</v>
      </c>
      <c r="H240" s="125" t="n">
        <v>-0.32</v>
      </c>
      <c r="I240" s="125" t="n">
        <v>0.05</v>
      </c>
      <c r="J240" s="125" t="n">
        <v>-0.2</v>
      </c>
      <c r="K240" s="127" t="n">
        <v>-0.06</v>
      </c>
      <c r="L240" s="125" t="n">
        <v>0</v>
      </c>
      <c r="M240" s="125" t="n">
        <v>-0.808</v>
      </c>
      <c r="N240" s="125" t="n">
        <v>0</v>
      </c>
      <c r="P240" s="125" t="n">
        <v>0.26</v>
      </c>
      <c r="Q240" s="125" t="n">
        <v>-0.07</v>
      </c>
    </row>
    <row r="241" customFormat="false" ht="12" hidden="false" customHeight="false" outlineLevel="0" collapsed="false">
      <c r="C241" s="125" t="n">
        <v>5.573</v>
      </c>
      <c r="D241" s="125" t="n">
        <v>0</v>
      </c>
      <c r="E241" s="125" t="n">
        <v>0.44</v>
      </c>
      <c r="F241" s="125" t="n">
        <v>0</v>
      </c>
      <c r="G241" s="125" t="n">
        <v>0.43</v>
      </c>
      <c r="H241" s="125" t="n">
        <v>-0.32</v>
      </c>
      <c r="I241" s="125" t="n">
        <v>0.05</v>
      </c>
      <c r="J241" s="125" t="n">
        <v>-0.2</v>
      </c>
      <c r="K241" s="127" t="n">
        <v>-0.06</v>
      </c>
      <c r="L241" s="125" t="n">
        <v>0</v>
      </c>
      <c r="M241" s="125" t="n">
        <v>-0.808</v>
      </c>
      <c r="N241" s="125" t="n">
        <v>0</v>
      </c>
      <c r="P241" s="125" t="n">
        <v>0.26</v>
      </c>
      <c r="Q241" s="125" t="n">
        <v>-0.07</v>
      </c>
    </row>
    <row r="242" customFormat="false" ht="12" hidden="false" customHeight="false" outlineLevel="0" collapsed="false">
      <c r="C242" s="125" t="n">
        <v>5.573</v>
      </c>
      <c r="D242" s="125" t="n">
        <v>0</v>
      </c>
      <c r="E242" s="125" t="n">
        <v>0.44</v>
      </c>
      <c r="F242" s="125" t="n">
        <v>0</v>
      </c>
      <c r="G242" s="125" t="n">
        <v>0.43</v>
      </c>
      <c r="H242" s="125" t="n">
        <v>-0.32</v>
      </c>
      <c r="I242" s="125" t="n">
        <v>0.05</v>
      </c>
      <c r="J242" s="125" t="n">
        <v>-0.2</v>
      </c>
      <c r="K242" s="127" t="n">
        <v>-0.06</v>
      </c>
      <c r="L242" s="125" t="n">
        <v>0</v>
      </c>
      <c r="M242" s="125" t="n">
        <v>-0.808</v>
      </c>
      <c r="N242" s="125" t="n">
        <v>0</v>
      </c>
      <c r="P242" s="125" t="n">
        <v>0.26</v>
      </c>
      <c r="Q242" s="125" t="n">
        <v>-0.07</v>
      </c>
    </row>
    <row r="243" customFormat="false" ht="12" hidden="false" customHeight="false" outlineLevel="0" collapsed="false">
      <c r="C243" s="125" t="n">
        <v>5.743</v>
      </c>
      <c r="D243" s="125" t="n">
        <v>0</v>
      </c>
      <c r="E243" s="125" t="n">
        <v>0.5</v>
      </c>
      <c r="F243" s="125" t="n">
        <v>0</v>
      </c>
      <c r="G243" s="125" t="n">
        <v>0.35</v>
      </c>
      <c r="H243" s="125" t="n">
        <v>0</v>
      </c>
      <c r="I243" s="125" t="n">
        <v>0.05</v>
      </c>
      <c r="J243" s="125" t="n">
        <v>0</v>
      </c>
      <c r="K243" s="127" t="n">
        <v>-0.06</v>
      </c>
      <c r="L243" s="125" t="n">
        <v>0</v>
      </c>
      <c r="M243" s="125" t="n">
        <v>-0.708</v>
      </c>
      <c r="N243" s="125" t="n">
        <v>0</v>
      </c>
      <c r="P243" s="125" t="n">
        <v>0.3</v>
      </c>
      <c r="Q243" s="125" t="n">
        <v>-0.07</v>
      </c>
    </row>
    <row r="244" customFormat="false" ht="12" hidden="false" customHeight="false" outlineLevel="0" collapsed="false">
      <c r="C244" s="125" t="n">
        <v>5.874</v>
      </c>
      <c r="D244" s="125" t="n">
        <v>0</v>
      </c>
      <c r="E244" s="125" t="n">
        <v>0.57</v>
      </c>
      <c r="F244" s="125" t="n">
        <v>0</v>
      </c>
      <c r="G244" s="125" t="n">
        <v>0.35</v>
      </c>
      <c r="H244" s="125" t="n">
        <v>0</v>
      </c>
      <c r="I244" s="125" t="n">
        <v>0.05</v>
      </c>
      <c r="J244" s="125" t="n">
        <v>0</v>
      </c>
      <c r="K244" s="127" t="n">
        <v>-0.06</v>
      </c>
      <c r="L244" s="125" t="n">
        <v>0</v>
      </c>
      <c r="M244" s="125" t="n">
        <v>-0.708</v>
      </c>
      <c r="N244" s="125" t="n">
        <v>0</v>
      </c>
      <c r="P244" s="125" t="n">
        <v>0.3</v>
      </c>
      <c r="Q244" s="125" t="n">
        <v>-0.07</v>
      </c>
    </row>
    <row r="245" customFormat="false" ht="12" hidden="false" customHeight="false" outlineLevel="0" collapsed="false">
      <c r="C245" s="125" t="n">
        <v>5.9465</v>
      </c>
      <c r="D245" s="125" t="n">
        <v>0</v>
      </c>
      <c r="E245" s="125" t="n">
        <v>0.57</v>
      </c>
      <c r="F245" s="125" t="n">
        <v>0</v>
      </c>
      <c r="G245" s="125" t="n">
        <v>0.35</v>
      </c>
      <c r="H245" s="125" t="n">
        <v>0</v>
      </c>
      <c r="I245" s="125" t="n">
        <v>0.05</v>
      </c>
      <c r="J245" s="125" t="n">
        <v>0</v>
      </c>
      <c r="K245" s="127" t="n">
        <v>-0.06</v>
      </c>
      <c r="L245" s="125" t="n">
        <v>0</v>
      </c>
      <c r="M245" s="125" t="n">
        <v>-0.708</v>
      </c>
      <c r="N245" s="125" t="n">
        <v>0</v>
      </c>
      <c r="P245" s="125" t="n">
        <v>0.3</v>
      </c>
      <c r="Q245" s="125" t="n">
        <v>-0.07</v>
      </c>
    </row>
    <row r="246" customFormat="false" ht="12" hidden="false" customHeight="false" outlineLevel="0" collapsed="false">
      <c r="C246" s="125" t="n">
        <v>5.8585</v>
      </c>
      <c r="D246" s="125" t="n">
        <v>0</v>
      </c>
      <c r="E246" s="125" t="n">
        <v>0.57</v>
      </c>
      <c r="F246" s="125" t="n">
        <v>0</v>
      </c>
      <c r="G246" s="125" t="n">
        <v>0.35</v>
      </c>
      <c r="H246" s="125" t="n">
        <v>0</v>
      </c>
      <c r="I246" s="125" t="n">
        <v>0.05</v>
      </c>
      <c r="J246" s="125" t="n">
        <v>0</v>
      </c>
      <c r="K246" s="127" t="n">
        <v>-0.06</v>
      </c>
      <c r="L246" s="125" t="n">
        <v>0</v>
      </c>
      <c r="M246" s="125" t="n">
        <v>-0.708</v>
      </c>
      <c r="N246" s="125" t="n">
        <v>0</v>
      </c>
      <c r="P246" s="125" t="n">
        <v>0.3</v>
      </c>
      <c r="Q246" s="125" t="n">
        <v>-0.07</v>
      </c>
    </row>
    <row r="247" customFormat="false" ht="12" hidden="false" customHeight="false" outlineLevel="0" collapsed="false">
      <c r="C247" s="125" t="n">
        <v>5.7195</v>
      </c>
      <c r="D247" s="125" t="n">
        <v>0</v>
      </c>
      <c r="E247" s="125" t="n">
        <v>0.57</v>
      </c>
      <c r="F247" s="125" t="n">
        <v>0</v>
      </c>
      <c r="G247" s="125" t="n">
        <v>0.35</v>
      </c>
      <c r="H247" s="125" t="n">
        <v>0</v>
      </c>
      <c r="I247" s="125" t="n">
        <v>0.05</v>
      </c>
      <c r="J247" s="125" t="n">
        <v>0</v>
      </c>
      <c r="K247" s="127" t="n">
        <v>-0.06</v>
      </c>
      <c r="L247" s="125" t="n">
        <v>0</v>
      </c>
      <c r="M247" s="125" t="n">
        <v>-0.708</v>
      </c>
      <c r="N247" s="125" t="n">
        <v>0</v>
      </c>
      <c r="P247" s="125" t="n">
        <v>0.3</v>
      </c>
      <c r="Q247" s="125" t="n">
        <v>-0.07</v>
      </c>
    </row>
    <row r="248" customFormat="false" ht="12" hidden="false" customHeight="false" outlineLevel="0" collapsed="false">
      <c r="C248" s="125" t="n">
        <v>5.5655</v>
      </c>
      <c r="D248" s="125" t="n">
        <v>0</v>
      </c>
      <c r="E248" s="125" t="n">
        <v>0.44</v>
      </c>
      <c r="F248" s="125" t="n">
        <v>0</v>
      </c>
      <c r="G248" s="125" t="n">
        <v>0.43</v>
      </c>
      <c r="H248" s="125" t="n">
        <v>0</v>
      </c>
      <c r="I248" s="125" t="n">
        <v>0.05</v>
      </c>
      <c r="J248" s="125" t="n">
        <v>0</v>
      </c>
      <c r="K248" s="127" t="n">
        <v>-0.06</v>
      </c>
      <c r="L248" s="125" t="n">
        <v>-0.738</v>
      </c>
      <c r="N248" s="125" t="n">
        <v>0</v>
      </c>
      <c r="P248" s="125" t="n">
        <v>0.26</v>
      </c>
      <c r="Q248" s="125" t="n">
        <v>-0.07</v>
      </c>
    </row>
    <row r="249" customFormat="false" ht="12" hidden="false" customHeight="false" outlineLevel="0" collapsed="false">
      <c r="C249" s="125" t="n">
        <v>5.5705</v>
      </c>
      <c r="D249" s="125" t="n">
        <v>0</v>
      </c>
      <c r="E249" s="125" t="n">
        <v>0.44</v>
      </c>
      <c r="F249" s="125" t="n">
        <v>0</v>
      </c>
      <c r="G249" s="125" t="n">
        <v>0.43</v>
      </c>
      <c r="H249" s="125" t="n">
        <v>0</v>
      </c>
      <c r="I249" s="125" t="n">
        <v>0.05</v>
      </c>
      <c r="J249" s="125" t="n">
        <v>0</v>
      </c>
      <c r="K249" s="127" t="n">
        <v>-0.06</v>
      </c>
      <c r="L249" s="125" t="n">
        <v>-0.738</v>
      </c>
      <c r="N249" s="125" t="n">
        <v>0</v>
      </c>
      <c r="P249" s="125" t="n">
        <v>0.26</v>
      </c>
      <c r="Q249" s="125" t="n">
        <v>-0.07</v>
      </c>
    </row>
    <row r="250" customFormat="false" ht="12" hidden="false" customHeight="false" outlineLevel="0" collapsed="false">
      <c r="C250" s="125" t="n">
        <v>5.6085</v>
      </c>
      <c r="D250" s="125" t="n">
        <v>0</v>
      </c>
      <c r="E250" s="125" t="n">
        <v>0.44</v>
      </c>
      <c r="F250" s="125" t="n">
        <v>0</v>
      </c>
      <c r="G250" s="125" t="n">
        <v>0.43</v>
      </c>
      <c r="H250" s="125" t="n">
        <v>0</v>
      </c>
      <c r="I250" s="125" t="n">
        <v>0.05</v>
      </c>
      <c r="J250" s="125" t="n">
        <v>0</v>
      </c>
      <c r="K250" s="127" t="n">
        <v>-0.06</v>
      </c>
      <c r="N250" s="125" t="n">
        <v>0</v>
      </c>
      <c r="P250" s="125" t="n">
        <v>0.26</v>
      </c>
      <c r="Q250" s="125" t="n">
        <v>-0.07</v>
      </c>
    </row>
    <row r="251" customFormat="false" ht="12" hidden="false" customHeight="false" outlineLevel="0" collapsed="false">
      <c r="C251" s="125" t="n">
        <v>5.6535</v>
      </c>
      <c r="D251" s="125" t="n">
        <v>0</v>
      </c>
      <c r="E251" s="125" t="n">
        <v>0.44</v>
      </c>
      <c r="F251" s="125" t="n">
        <v>0</v>
      </c>
      <c r="G251" s="125" t="n">
        <v>0.43</v>
      </c>
      <c r="H251" s="125" t="n">
        <v>0</v>
      </c>
      <c r="I251" s="125" t="n">
        <v>0.05</v>
      </c>
      <c r="J251" s="125" t="n">
        <v>0</v>
      </c>
      <c r="K251" s="127" t="n">
        <v>-0.06</v>
      </c>
      <c r="N251" s="125" t="n">
        <v>0</v>
      </c>
      <c r="P251" s="125" t="n">
        <v>0.26</v>
      </c>
      <c r="Q251" s="125" t="n">
        <v>-0.07</v>
      </c>
    </row>
    <row r="252" customFormat="false" ht="12" hidden="false" customHeight="false" outlineLevel="0" collapsed="false">
      <c r="C252" s="125" t="n">
        <v>5.6915</v>
      </c>
      <c r="D252" s="125" t="n">
        <v>0</v>
      </c>
      <c r="E252" s="125" t="n">
        <v>0.44</v>
      </c>
      <c r="F252" s="125" t="n">
        <v>0</v>
      </c>
      <c r="G252" s="125" t="n">
        <v>0.43</v>
      </c>
      <c r="H252" s="125" t="n">
        <v>0</v>
      </c>
      <c r="I252" s="125" t="n">
        <v>0.05</v>
      </c>
      <c r="J252" s="125" t="n">
        <v>0</v>
      </c>
      <c r="K252" s="127" t="n">
        <v>-0.06</v>
      </c>
      <c r="N252" s="125" t="n">
        <v>0</v>
      </c>
      <c r="P252" s="125" t="n">
        <v>0.26</v>
      </c>
      <c r="Q252" s="125" t="n">
        <v>-0.07</v>
      </c>
    </row>
    <row r="253" customFormat="false" ht="12" hidden="false" customHeight="false" outlineLevel="0" collapsed="false">
      <c r="C253" s="125" t="n">
        <v>5.6855</v>
      </c>
      <c r="D253" s="125" t="n">
        <v>0</v>
      </c>
      <c r="E253" s="125" t="n">
        <v>0.44</v>
      </c>
      <c r="F253" s="125" t="n">
        <v>0</v>
      </c>
      <c r="G253" s="125" t="n">
        <v>0.43</v>
      </c>
      <c r="H253" s="125" t="n">
        <v>0</v>
      </c>
      <c r="I253" s="125" t="n">
        <v>0.05</v>
      </c>
      <c r="J253" s="125" t="n">
        <v>0</v>
      </c>
      <c r="K253" s="127" t="n">
        <v>-0.06</v>
      </c>
      <c r="N253" s="125" t="n">
        <v>0</v>
      </c>
      <c r="P253" s="125" t="n">
        <v>0.26</v>
      </c>
      <c r="Q253" s="125" t="n">
        <v>-0.07</v>
      </c>
    </row>
    <row r="254" customFormat="false" ht="12" hidden="false" customHeight="false" outlineLevel="0" collapsed="false">
      <c r="C254" s="125" t="n">
        <v>5.6855</v>
      </c>
      <c r="D254" s="125" t="n">
        <v>0</v>
      </c>
      <c r="E254" s="125" t="n">
        <v>0.44</v>
      </c>
      <c r="F254" s="125" t="n">
        <v>0</v>
      </c>
      <c r="G254" s="125" t="n">
        <v>0.43</v>
      </c>
      <c r="H254" s="125" t="n">
        <v>0</v>
      </c>
      <c r="I254" s="125" t="n">
        <v>0.05</v>
      </c>
      <c r="J254" s="125" t="n">
        <v>0</v>
      </c>
      <c r="K254" s="127" t="n">
        <v>-0.06</v>
      </c>
      <c r="N254" s="125" t="n">
        <v>0</v>
      </c>
      <c r="P254" s="125" t="n">
        <v>0.26</v>
      </c>
      <c r="Q254" s="125" t="n">
        <v>-0.07</v>
      </c>
    </row>
    <row r="255" customFormat="false" ht="12" hidden="false" customHeight="false" outlineLevel="0" collapsed="false">
      <c r="C255" s="125" t="n">
        <v>5.8555</v>
      </c>
      <c r="D255" s="125" t="n">
        <v>0</v>
      </c>
      <c r="E255" s="125" t="n">
        <v>0</v>
      </c>
      <c r="F255" s="125" t="n">
        <v>0</v>
      </c>
      <c r="G255" s="125" t="n">
        <v>0</v>
      </c>
      <c r="H255" s="125" t="n">
        <v>0</v>
      </c>
      <c r="I255" s="125" t="n">
        <v>0.05</v>
      </c>
      <c r="J255" s="125" t="n">
        <v>0</v>
      </c>
      <c r="K255" s="127" t="n">
        <v>-0.06</v>
      </c>
      <c r="N255" s="125" t="n">
        <v>0</v>
      </c>
      <c r="P255" s="125" t="n">
        <v>0</v>
      </c>
      <c r="Q255" s="125" t="n">
        <v>-0.07</v>
      </c>
    </row>
    <row r="256" customFormat="false" ht="12" hidden="false" customHeight="false" outlineLevel="0" collapsed="false">
      <c r="C256" s="125" t="n">
        <v>5.9865</v>
      </c>
      <c r="D256" s="125" t="n">
        <v>0</v>
      </c>
      <c r="E256" s="125" t="n">
        <v>0</v>
      </c>
      <c r="F256" s="125" t="n">
        <v>0</v>
      </c>
      <c r="G256" s="125" t="n">
        <v>0</v>
      </c>
      <c r="H256" s="125" t="n">
        <v>0</v>
      </c>
      <c r="I256" s="125" t="n">
        <v>0.05</v>
      </c>
      <c r="J256" s="125" t="n">
        <v>0</v>
      </c>
      <c r="K256" s="127" t="n">
        <v>-0.06</v>
      </c>
      <c r="N256" s="125" t="n">
        <v>0</v>
      </c>
      <c r="P256" s="125" t="n">
        <v>0</v>
      </c>
      <c r="Q256" s="125" t="n">
        <v>-0.07</v>
      </c>
    </row>
    <row r="257" customFormat="false" ht="12" hidden="false" customHeight="false" outlineLevel="0" collapsed="false">
      <c r="C257" s="125" t="n">
        <v>6.059</v>
      </c>
      <c r="D257" s="125" t="n">
        <v>0</v>
      </c>
      <c r="E257" s="125" t="n">
        <v>0</v>
      </c>
      <c r="F257" s="125" t="n">
        <v>0</v>
      </c>
      <c r="G257" s="125" t="n">
        <v>0</v>
      </c>
      <c r="H257" s="125" t="n">
        <v>0</v>
      </c>
      <c r="I257" s="125" t="n">
        <v>0.05</v>
      </c>
      <c r="J257" s="125" t="n">
        <v>0</v>
      </c>
      <c r="K257" s="127" t="n">
        <v>-0.06</v>
      </c>
      <c r="N257" s="125" t="n">
        <v>0</v>
      </c>
      <c r="P257" s="125" t="n">
        <v>0</v>
      </c>
      <c r="Q257" s="125" t="n">
        <v>-0.07</v>
      </c>
    </row>
    <row r="258" customFormat="false" ht="12" hidden="false" customHeight="false" outlineLevel="0" collapsed="false">
      <c r="C258" s="125" t="n">
        <v>5.971</v>
      </c>
      <c r="D258" s="125" t="n">
        <v>0</v>
      </c>
      <c r="E258" s="125" t="n">
        <v>0</v>
      </c>
      <c r="F258" s="125" t="n">
        <v>0</v>
      </c>
      <c r="G258" s="125" t="n">
        <v>0</v>
      </c>
      <c r="H258" s="125" t="n">
        <v>0</v>
      </c>
      <c r="I258" s="125" t="n">
        <v>0.05</v>
      </c>
      <c r="J258" s="125" t="n">
        <v>0</v>
      </c>
      <c r="K258" s="127" t="n">
        <v>-0.06</v>
      </c>
      <c r="N258" s="125" t="n">
        <v>0</v>
      </c>
      <c r="P258" s="125" t="n">
        <v>0</v>
      </c>
      <c r="Q258" s="125" t="n">
        <v>-0.07</v>
      </c>
    </row>
    <row r="259" customFormat="false" ht="12" hidden="false" customHeight="false" outlineLevel="0" collapsed="false">
      <c r="C259" s="125" t="n">
        <v>5.832</v>
      </c>
      <c r="D259" s="125" t="n">
        <v>0</v>
      </c>
      <c r="E259" s="125" t="n">
        <v>0</v>
      </c>
      <c r="F259" s="125" t="n">
        <v>0</v>
      </c>
      <c r="G259" s="125" t="n">
        <v>0</v>
      </c>
      <c r="H259" s="125" t="n">
        <v>0</v>
      </c>
      <c r="I259" s="125" t="n">
        <v>0.05</v>
      </c>
      <c r="J259" s="125" t="n">
        <v>0</v>
      </c>
      <c r="K259" s="127" t="n">
        <v>-0.06</v>
      </c>
      <c r="N259" s="125" t="n">
        <v>0</v>
      </c>
      <c r="P259" s="125" t="n">
        <v>0</v>
      </c>
      <c r="Q259" s="125" t="n">
        <v>-0.07</v>
      </c>
    </row>
    <row r="260" customFormat="false" ht="12" hidden="false" customHeight="false" outlineLevel="0" collapsed="false">
      <c r="C260" s="125" t="n">
        <v>5.678</v>
      </c>
      <c r="D260" s="125" t="n">
        <v>0</v>
      </c>
      <c r="E260" s="125" t="n">
        <v>0</v>
      </c>
      <c r="F260" s="125" t="n">
        <v>0</v>
      </c>
      <c r="G260" s="125" t="n">
        <v>0</v>
      </c>
      <c r="H260" s="125" t="n">
        <v>0</v>
      </c>
      <c r="I260" s="125" t="n">
        <v>0.05</v>
      </c>
      <c r="J260" s="125" t="n">
        <v>0</v>
      </c>
      <c r="K260" s="127" t="n">
        <v>-0.06</v>
      </c>
      <c r="N260" s="125" t="n">
        <v>0</v>
      </c>
      <c r="P260" s="125" t="n">
        <v>0</v>
      </c>
      <c r="Q260" s="125" t="n">
        <v>-0.07</v>
      </c>
    </row>
    <row r="261" customFormat="false" ht="12" hidden="false" customHeight="false" outlineLevel="0" collapsed="false">
      <c r="C261" s="125" t="n">
        <v>5.683</v>
      </c>
      <c r="D261" s="125" t="n">
        <v>0</v>
      </c>
      <c r="E261" s="125" t="n">
        <v>0</v>
      </c>
      <c r="F261" s="125" t="n">
        <v>0</v>
      </c>
      <c r="G261" s="125" t="n">
        <v>0</v>
      </c>
      <c r="H261" s="125" t="n">
        <v>0</v>
      </c>
      <c r="I261" s="125" t="n">
        <v>0.05</v>
      </c>
      <c r="J261" s="125" t="n">
        <v>0</v>
      </c>
      <c r="K261" s="127" t="n">
        <v>-0.06</v>
      </c>
      <c r="N261" s="125" t="n">
        <v>0</v>
      </c>
      <c r="P261" s="125" t="n">
        <v>0</v>
      </c>
      <c r="Q261" s="125" t="n">
        <v>-0.07</v>
      </c>
    </row>
    <row r="262" customFormat="false" ht="12" hidden="false" customHeight="false" outlineLevel="0" collapsed="false">
      <c r="C262" s="125" t="n">
        <v>5.721</v>
      </c>
      <c r="D262" s="125" t="n">
        <v>0</v>
      </c>
      <c r="E262" s="125" t="n">
        <v>0</v>
      </c>
      <c r="F262" s="125" t="n">
        <v>0</v>
      </c>
      <c r="G262" s="125" t="n">
        <v>0</v>
      </c>
      <c r="H262" s="125" t="n">
        <v>0</v>
      </c>
      <c r="I262" s="125" t="n">
        <v>0.05</v>
      </c>
      <c r="J262" s="125" t="n">
        <v>0</v>
      </c>
      <c r="K262" s="127" t="n">
        <v>-0.06</v>
      </c>
      <c r="N262" s="125" t="n">
        <v>0</v>
      </c>
      <c r="P262" s="125" t="n">
        <v>0</v>
      </c>
      <c r="Q262" s="125" t="n">
        <v>-0.07</v>
      </c>
    </row>
    <row r="263" customFormat="false" ht="12" hidden="false" customHeight="false" outlineLevel="0" collapsed="false">
      <c r="C263" s="125" t="n">
        <v>5.766</v>
      </c>
      <c r="D263" s="125" t="n">
        <v>0</v>
      </c>
      <c r="E263" s="125" t="n">
        <v>0</v>
      </c>
      <c r="F263" s="125" t="n">
        <v>0</v>
      </c>
      <c r="G263" s="125" t="n">
        <v>0</v>
      </c>
      <c r="H263" s="125" t="n">
        <v>0</v>
      </c>
      <c r="I263" s="125" t="n">
        <v>0.05</v>
      </c>
      <c r="J263" s="125" t="n">
        <v>0</v>
      </c>
      <c r="K263" s="127" t="n">
        <v>-0.06</v>
      </c>
      <c r="N263" s="125" t="n">
        <v>0</v>
      </c>
      <c r="P263" s="125" t="n">
        <v>0</v>
      </c>
      <c r="Q263" s="125" t="n">
        <v>-0.07</v>
      </c>
    </row>
    <row r="264" customFormat="false" ht="12" hidden="false" customHeight="false" outlineLevel="0" collapsed="false">
      <c r="C264" s="125" t="n">
        <v>5.804</v>
      </c>
      <c r="D264" s="125" t="n">
        <v>0</v>
      </c>
      <c r="E264" s="125" t="n">
        <v>0</v>
      </c>
      <c r="F264" s="125" t="n">
        <v>0</v>
      </c>
      <c r="G264" s="125" t="n">
        <v>0</v>
      </c>
      <c r="H264" s="125" t="n">
        <v>0</v>
      </c>
      <c r="I264" s="125" t="n">
        <v>0.05</v>
      </c>
      <c r="J264" s="125" t="n">
        <v>0</v>
      </c>
      <c r="K264" s="127" t="n">
        <v>-0.06</v>
      </c>
      <c r="N264" s="125" t="n">
        <v>0</v>
      </c>
      <c r="P264" s="125" t="n">
        <v>0</v>
      </c>
      <c r="Q264" s="125" t="n">
        <v>-0.07</v>
      </c>
    </row>
    <row r="265" customFormat="false" ht="12" hidden="false" customHeight="false" outlineLevel="0" collapsed="false">
      <c r="C265" s="125" t="n">
        <v>5.798</v>
      </c>
      <c r="D265" s="125" t="n">
        <v>0</v>
      </c>
      <c r="E265" s="125" t="n">
        <v>0</v>
      </c>
      <c r="F265" s="125" t="n">
        <v>0</v>
      </c>
      <c r="G265" s="125" t="n">
        <v>0</v>
      </c>
      <c r="H265" s="125" t="n">
        <v>0</v>
      </c>
      <c r="I265" s="125" t="n">
        <v>0.05</v>
      </c>
      <c r="J265" s="125" t="n">
        <v>0</v>
      </c>
      <c r="K265" s="127" t="n">
        <v>-0.06</v>
      </c>
      <c r="N265" s="125" t="n">
        <v>0</v>
      </c>
      <c r="P265" s="125" t="n">
        <v>0</v>
      </c>
      <c r="Q265" s="125" t="n">
        <v>-0.07</v>
      </c>
    </row>
    <row r="266" customFormat="false" ht="12" hidden="false" customHeight="false" outlineLevel="0" collapsed="false">
      <c r="C266" s="125" t="n">
        <v>5.798</v>
      </c>
      <c r="D266" s="125" t="n">
        <v>0</v>
      </c>
      <c r="E266" s="125" t="n">
        <v>0</v>
      </c>
      <c r="F266" s="125" t="n">
        <v>0</v>
      </c>
      <c r="G266" s="125" t="n">
        <v>0</v>
      </c>
      <c r="H266" s="125" t="n">
        <v>0</v>
      </c>
      <c r="I266" s="125" t="n">
        <v>0.05</v>
      </c>
      <c r="J266" s="125" t="n">
        <v>0</v>
      </c>
      <c r="K266" s="127" t="n">
        <v>-0.06</v>
      </c>
      <c r="N266" s="125" t="n">
        <v>0</v>
      </c>
      <c r="P266" s="125" t="n">
        <v>0</v>
      </c>
      <c r="Q266" s="125" t="n">
        <v>-0.07</v>
      </c>
    </row>
    <row r="267" customFormat="false" ht="12" hidden="false" customHeight="false" outlineLevel="0" collapsed="false">
      <c r="C267" s="125" t="n">
        <v>5.968</v>
      </c>
      <c r="D267" s="125" t="n">
        <v>0</v>
      </c>
      <c r="E267" s="125" t="n">
        <v>0</v>
      </c>
      <c r="F267" s="125" t="n">
        <v>0</v>
      </c>
      <c r="G267" s="125" t="n">
        <v>0</v>
      </c>
      <c r="H267" s="125" t="n">
        <v>0</v>
      </c>
      <c r="I267" s="125" t="n">
        <v>0.05</v>
      </c>
      <c r="J267" s="125" t="n">
        <v>0</v>
      </c>
      <c r="K267" s="127" t="n">
        <v>-0.06</v>
      </c>
      <c r="N267" s="125" t="n">
        <v>0</v>
      </c>
      <c r="P267" s="125" t="n">
        <v>0</v>
      </c>
      <c r="Q267" s="125" t="n">
        <v>-0.07</v>
      </c>
    </row>
    <row r="268" customFormat="false" ht="12" hidden="false" customHeight="false" outlineLevel="0" collapsed="false">
      <c r="C268" s="125" t="n">
        <v>6.099</v>
      </c>
      <c r="D268" s="125" t="n">
        <v>0</v>
      </c>
      <c r="E268" s="125" t="n">
        <v>0</v>
      </c>
      <c r="F268" s="125" t="n">
        <v>0</v>
      </c>
      <c r="G268" s="125" t="n">
        <v>0</v>
      </c>
      <c r="H268" s="125" t="n">
        <v>0</v>
      </c>
      <c r="I268" s="125" t="n">
        <v>0.05</v>
      </c>
      <c r="J268" s="125" t="n">
        <v>0</v>
      </c>
      <c r="K268" s="127" t="n">
        <v>-0.06</v>
      </c>
      <c r="N268" s="125" t="n">
        <v>0</v>
      </c>
      <c r="P268" s="125" t="n">
        <v>0</v>
      </c>
      <c r="Q268" s="125" t="n">
        <v>-0.07</v>
      </c>
    </row>
    <row r="269" customFormat="false" ht="12" hidden="false" customHeight="false" outlineLevel="0" collapsed="false">
      <c r="C269" s="125" t="n">
        <v>6.1715</v>
      </c>
      <c r="D269" s="125" t="n">
        <v>0</v>
      </c>
      <c r="E269" s="125" t="n">
        <v>0</v>
      </c>
      <c r="F269" s="125" t="n">
        <v>0</v>
      </c>
      <c r="G269" s="125" t="n">
        <v>0</v>
      </c>
      <c r="H269" s="125" t="n">
        <v>0</v>
      </c>
      <c r="I269" s="125" t="n">
        <v>0.05</v>
      </c>
      <c r="J269" s="125" t="n">
        <v>0</v>
      </c>
      <c r="K269" s="127" t="n">
        <v>-0.06</v>
      </c>
      <c r="N269" s="125" t="n">
        <v>0</v>
      </c>
      <c r="P269" s="125" t="n">
        <v>0</v>
      </c>
      <c r="Q269" s="125" t="n">
        <v>-0.07</v>
      </c>
    </row>
    <row r="270" customFormat="false" ht="12" hidden="false" customHeight="false" outlineLevel="0" collapsed="false">
      <c r="C270" s="125" t="n">
        <v>6.0835</v>
      </c>
      <c r="D270" s="125" t="n">
        <v>0</v>
      </c>
      <c r="E270" s="125" t="n">
        <v>0</v>
      </c>
      <c r="F270" s="125" t="n">
        <v>0</v>
      </c>
      <c r="G270" s="125" t="n">
        <v>0</v>
      </c>
      <c r="H270" s="125" t="n">
        <v>0</v>
      </c>
      <c r="I270" s="125" t="n">
        <v>0.05</v>
      </c>
      <c r="J270" s="125" t="n">
        <v>0</v>
      </c>
      <c r="K270" s="127" t="n">
        <v>-0.06</v>
      </c>
      <c r="N270" s="125" t="n">
        <v>0</v>
      </c>
      <c r="P270" s="125" t="n">
        <v>0</v>
      </c>
      <c r="Q270" s="125" t="n">
        <v>-0.07</v>
      </c>
    </row>
    <row r="271" customFormat="false" ht="12" hidden="false" customHeight="false" outlineLevel="0" collapsed="false">
      <c r="C271" s="125" t="n">
        <v>5.9445</v>
      </c>
      <c r="D271" s="125" t="n">
        <v>0</v>
      </c>
      <c r="E271" s="125" t="n">
        <v>0</v>
      </c>
      <c r="F271" s="125" t="n">
        <v>0</v>
      </c>
      <c r="G271" s="125" t="n">
        <v>0</v>
      </c>
      <c r="H271" s="125" t="n">
        <v>0</v>
      </c>
      <c r="I271" s="125" t="n">
        <v>0.05</v>
      </c>
      <c r="J271" s="125" t="n">
        <v>0</v>
      </c>
      <c r="K271" s="127" t="n">
        <v>-0.06</v>
      </c>
      <c r="N271" s="125" t="n">
        <v>0</v>
      </c>
      <c r="P271" s="125" t="n">
        <v>0</v>
      </c>
      <c r="Q271" s="125" t="n">
        <v>-0.07</v>
      </c>
    </row>
    <row r="272" customFormat="false" ht="12" hidden="false" customHeight="false" outlineLevel="0" collapsed="false">
      <c r="C272" s="125" t="n">
        <v>5.7905</v>
      </c>
      <c r="D272" s="125" t="n">
        <v>0</v>
      </c>
      <c r="E272" s="125" t="n">
        <v>0</v>
      </c>
      <c r="F272" s="125" t="n">
        <v>0</v>
      </c>
      <c r="G272" s="125" t="n">
        <v>0</v>
      </c>
      <c r="H272" s="125" t="n">
        <v>0</v>
      </c>
      <c r="I272" s="125" t="n">
        <v>0.05</v>
      </c>
      <c r="J272" s="125" t="n">
        <v>0</v>
      </c>
      <c r="K272" s="127" t="n">
        <v>-0.06</v>
      </c>
      <c r="N272" s="125" t="n">
        <v>0</v>
      </c>
      <c r="P272" s="125" t="n">
        <v>0</v>
      </c>
      <c r="Q272" s="125" t="n">
        <v>-0.07</v>
      </c>
    </row>
    <row r="273" customFormat="false" ht="12" hidden="false" customHeight="false" outlineLevel="0" collapsed="false">
      <c r="C273" s="125" t="n">
        <v>5.7955</v>
      </c>
      <c r="D273" s="125" t="n">
        <v>0</v>
      </c>
      <c r="E273" s="125" t="n">
        <v>0</v>
      </c>
      <c r="F273" s="125" t="n">
        <v>0</v>
      </c>
      <c r="G273" s="125" t="n">
        <v>0</v>
      </c>
      <c r="H273" s="125" t="n">
        <v>0</v>
      </c>
      <c r="I273" s="125" t="n">
        <v>0.05</v>
      </c>
      <c r="J273" s="125" t="n">
        <v>0</v>
      </c>
      <c r="K273" s="127" t="n">
        <v>-0.06</v>
      </c>
      <c r="N273" s="125" t="n">
        <v>0</v>
      </c>
      <c r="P273" s="125" t="n">
        <v>0</v>
      </c>
      <c r="Q273" s="125" t="n">
        <v>-0.07</v>
      </c>
    </row>
    <row r="274" customFormat="false" ht="12" hidden="false" customHeight="false" outlineLevel="0" collapsed="false">
      <c r="C274" s="125" t="n">
        <v>5.8335</v>
      </c>
      <c r="D274" s="125" t="n">
        <v>0</v>
      </c>
      <c r="E274" s="125" t="n">
        <v>0</v>
      </c>
      <c r="F274" s="125" t="n">
        <v>0</v>
      </c>
      <c r="G274" s="125" t="n">
        <v>0</v>
      </c>
      <c r="H274" s="125" t="n">
        <v>0</v>
      </c>
      <c r="I274" s="125" t="n">
        <v>0.05</v>
      </c>
      <c r="J274" s="125" t="n">
        <v>0</v>
      </c>
      <c r="K274" s="127" t="n">
        <v>-0.06</v>
      </c>
      <c r="N274" s="125" t="n">
        <v>0</v>
      </c>
      <c r="P274" s="125" t="n">
        <v>0</v>
      </c>
      <c r="Q274" s="125" t="n">
        <v>-0.07</v>
      </c>
    </row>
    <row r="275" customFormat="false" ht="12" hidden="false" customHeight="false" outlineLevel="0" collapsed="false">
      <c r="C275" s="125" t="n">
        <v>5.8785</v>
      </c>
      <c r="D275" s="125" t="n">
        <v>0</v>
      </c>
      <c r="E275" s="125" t="n">
        <v>0</v>
      </c>
      <c r="F275" s="125" t="n">
        <v>0</v>
      </c>
      <c r="G275" s="125" t="n">
        <v>0</v>
      </c>
      <c r="H275" s="125" t="n">
        <v>0</v>
      </c>
      <c r="I275" s="125" t="n">
        <v>0.05</v>
      </c>
      <c r="J275" s="125" t="n">
        <v>0</v>
      </c>
      <c r="K275" s="127" t="n">
        <v>-0.06</v>
      </c>
      <c r="N275" s="125" t="n">
        <v>0</v>
      </c>
      <c r="P275" s="125" t="n">
        <v>0</v>
      </c>
      <c r="Q275" s="125" t="n">
        <v>-0.07</v>
      </c>
    </row>
    <row r="276" customFormat="false" ht="12" hidden="false" customHeight="false" outlineLevel="0" collapsed="false">
      <c r="C276" s="125" t="n">
        <v>5.9165</v>
      </c>
      <c r="D276" s="125" t="n">
        <v>0</v>
      </c>
      <c r="E276" s="125" t="n">
        <v>0</v>
      </c>
      <c r="F276" s="125" t="n">
        <v>0</v>
      </c>
      <c r="G276" s="125" t="n">
        <v>0</v>
      </c>
      <c r="H276" s="125" t="n">
        <v>0</v>
      </c>
      <c r="I276" s="125" t="n">
        <v>0.05</v>
      </c>
      <c r="J276" s="125" t="n">
        <v>0</v>
      </c>
      <c r="K276" s="127" t="n">
        <v>-0.06</v>
      </c>
      <c r="N276" s="125" t="n">
        <v>0</v>
      </c>
      <c r="P276" s="125" t="n">
        <v>0</v>
      </c>
      <c r="Q276" s="125" t="n">
        <v>-0.07</v>
      </c>
    </row>
    <row r="277" customFormat="false" ht="12" hidden="false" customHeight="false" outlineLevel="0" collapsed="false">
      <c r="C277" s="125" t="n">
        <v>5.9105</v>
      </c>
      <c r="D277" s="125" t="n">
        <v>0</v>
      </c>
      <c r="E277" s="125" t="n">
        <v>0</v>
      </c>
      <c r="F277" s="125" t="n">
        <v>0</v>
      </c>
      <c r="G277" s="125" t="n">
        <v>0</v>
      </c>
      <c r="H277" s="125" t="n">
        <v>0</v>
      </c>
      <c r="I277" s="125" t="n">
        <v>0.05</v>
      </c>
      <c r="J277" s="125" t="n">
        <v>0</v>
      </c>
      <c r="K277" s="127" t="n">
        <v>-0.06</v>
      </c>
      <c r="N277" s="125" t="n">
        <v>0</v>
      </c>
      <c r="P277" s="125" t="n">
        <v>0</v>
      </c>
      <c r="Q277" s="125" t="n">
        <v>-0.07</v>
      </c>
    </row>
    <row r="278" customFormat="false" ht="12" hidden="false" customHeight="false" outlineLevel="0" collapsed="false">
      <c r="C278" s="125" t="n">
        <v>5.9105</v>
      </c>
      <c r="D278" s="125" t="n">
        <v>0</v>
      </c>
      <c r="E278" s="125" t="n">
        <v>0</v>
      </c>
      <c r="F278" s="125" t="n">
        <v>0</v>
      </c>
      <c r="G278" s="125" t="n">
        <v>0</v>
      </c>
      <c r="H278" s="125" t="n">
        <v>0</v>
      </c>
      <c r="I278" s="125" t="n">
        <v>0.05</v>
      </c>
      <c r="J278" s="125" t="n">
        <v>0</v>
      </c>
      <c r="K278" s="127" t="n">
        <v>-0.06</v>
      </c>
      <c r="N278" s="125" t="n">
        <v>0</v>
      </c>
      <c r="P278" s="125" t="n">
        <v>0</v>
      </c>
      <c r="Q278" s="125" t="n">
        <v>-0.07</v>
      </c>
    </row>
    <row r="279" customFormat="false" ht="12" hidden="false" customHeight="false" outlineLevel="0" collapsed="false">
      <c r="C279" s="125" t="n">
        <v>6.0805</v>
      </c>
      <c r="D279" s="125" t="n">
        <v>0</v>
      </c>
      <c r="E279" s="125" t="n">
        <v>0</v>
      </c>
      <c r="F279" s="125" t="n">
        <v>0</v>
      </c>
      <c r="G279" s="125" t="n">
        <v>0</v>
      </c>
      <c r="H279" s="125" t="n">
        <v>0</v>
      </c>
      <c r="I279" s="125" t="n">
        <v>0.05</v>
      </c>
      <c r="J279" s="125" t="n">
        <v>0</v>
      </c>
      <c r="K279" s="127" t="n">
        <v>-0.06</v>
      </c>
      <c r="N279" s="125" t="n">
        <v>0</v>
      </c>
      <c r="P279" s="125" t="n">
        <v>0</v>
      </c>
      <c r="Q279" s="125" t="n">
        <v>-0.07</v>
      </c>
    </row>
    <row r="280" customFormat="false" ht="12" hidden="false" customHeight="false" outlineLevel="0" collapsed="false">
      <c r="C280" s="125" t="n">
        <v>6.2115</v>
      </c>
      <c r="D280" s="125" t="n">
        <v>0</v>
      </c>
      <c r="E280" s="125" t="n">
        <v>0</v>
      </c>
      <c r="F280" s="125" t="n">
        <v>0</v>
      </c>
      <c r="G280" s="125" t="n">
        <v>0</v>
      </c>
      <c r="H280" s="125" t="n">
        <v>0</v>
      </c>
      <c r="I280" s="125" t="n">
        <v>0.05</v>
      </c>
      <c r="J280" s="125" t="n">
        <v>0</v>
      </c>
      <c r="K280" s="127" t="n">
        <v>-0.06</v>
      </c>
      <c r="N280" s="125" t="n">
        <v>0</v>
      </c>
      <c r="P280" s="125" t="n">
        <v>0</v>
      </c>
      <c r="Q280" s="125" t="n">
        <v>-0.07</v>
      </c>
    </row>
    <row r="281" customFormat="false" ht="12" hidden="false" customHeight="false" outlineLevel="0" collapsed="false">
      <c r="C281" s="125" t="n">
        <v>6.284</v>
      </c>
      <c r="D281" s="125" t="n">
        <v>0</v>
      </c>
      <c r="E281" s="125" t="n">
        <v>0</v>
      </c>
      <c r="F281" s="125" t="n">
        <v>0</v>
      </c>
      <c r="G281" s="125" t="n">
        <v>0</v>
      </c>
      <c r="H281" s="125" t="n">
        <v>0</v>
      </c>
      <c r="I281" s="125" t="n">
        <v>0.05</v>
      </c>
      <c r="J281" s="125" t="n">
        <v>0</v>
      </c>
      <c r="K281" s="127" t="n">
        <v>-0.06</v>
      </c>
      <c r="N281" s="125" t="n">
        <v>0</v>
      </c>
      <c r="P281" s="125" t="n">
        <v>0</v>
      </c>
      <c r="Q281" s="125" t="n">
        <v>-0.07</v>
      </c>
    </row>
    <row r="282" customFormat="false" ht="12" hidden="false" customHeight="false" outlineLevel="0" collapsed="false">
      <c r="C282" s="125" t="n">
        <v>6.196</v>
      </c>
      <c r="D282" s="125" t="n">
        <v>0</v>
      </c>
      <c r="E282" s="125" t="n">
        <v>0</v>
      </c>
      <c r="F282" s="125" t="n">
        <v>0</v>
      </c>
      <c r="G282" s="125" t="n">
        <v>0</v>
      </c>
      <c r="H282" s="125" t="n">
        <v>0</v>
      </c>
      <c r="I282" s="125" t="n">
        <v>0.05</v>
      </c>
      <c r="J282" s="125" t="n">
        <v>0</v>
      </c>
      <c r="K282" s="127" t="n">
        <v>-0.06</v>
      </c>
      <c r="N282" s="125" t="n">
        <v>0</v>
      </c>
      <c r="P282" s="125" t="n">
        <v>0</v>
      </c>
      <c r="Q282" s="125" t="n">
        <v>-0.07</v>
      </c>
    </row>
    <row r="283" customFormat="false" ht="12" hidden="false" customHeight="false" outlineLevel="0" collapsed="false">
      <c r="C283" s="125" t="n">
        <v>6.057</v>
      </c>
      <c r="D283" s="125" t="n">
        <v>0</v>
      </c>
      <c r="E283" s="125" t="n">
        <v>0</v>
      </c>
      <c r="F283" s="125" t="n">
        <v>0</v>
      </c>
      <c r="G283" s="125" t="n">
        <v>0</v>
      </c>
      <c r="H283" s="125" t="n">
        <v>0</v>
      </c>
      <c r="I283" s="125" t="n">
        <v>0.05</v>
      </c>
      <c r="J283" s="125" t="n">
        <v>0</v>
      </c>
      <c r="K283" s="127" t="n">
        <v>-0.06</v>
      </c>
      <c r="N283" s="125" t="n">
        <v>0</v>
      </c>
      <c r="P283" s="125" t="n">
        <v>0</v>
      </c>
      <c r="Q283" s="125" t="n">
        <v>-0.07</v>
      </c>
    </row>
    <row r="284" customFormat="false" ht="12" hidden="false" customHeight="false" outlineLevel="0" collapsed="false">
      <c r="C284" s="125" t="n">
        <v>5.903</v>
      </c>
      <c r="D284" s="125" t="n">
        <v>0</v>
      </c>
      <c r="E284" s="125" t="n">
        <v>0</v>
      </c>
      <c r="F284" s="125" t="n">
        <v>0</v>
      </c>
      <c r="G284" s="125" t="n">
        <v>0</v>
      </c>
      <c r="H284" s="125" t="n">
        <v>0</v>
      </c>
      <c r="I284" s="125" t="n">
        <v>0.05</v>
      </c>
      <c r="J284" s="125" t="n">
        <v>0</v>
      </c>
      <c r="K284" s="127" t="n">
        <v>-0.06</v>
      </c>
      <c r="N284" s="125" t="n">
        <v>0</v>
      </c>
      <c r="P284" s="125" t="n">
        <v>0</v>
      </c>
      <c r="Q284" s="125" t="n">
        <v>-0.07</v>
      </c>
    </row>
    <row r="285" customFormat="false" ht="12" hidden="false" customHeight="false" outlineLevel="0" collapsed="false">
      <c r="C285" s="125" t="n">
        <v>5.908</v>
      </c>
      <c r="D285" s="125" t="n">
        <v>0</v>
      </c>
      <c r="E285" s="125" t="n">
        <v>0</v>
      </c>
      <c r="F285" s="125" t="n">
        <v>0</v>
      </c>
      <c r="G285" s="125" t="n">
        <v>0</v>
      </c>
      <c r="H285" s="125" t="n">
        <v>0</v>
      </c>
      <c r="I285" s="125" t="n">
        <v>0.05</v>
      </c>
      <c r="J285" s="125" t="n">
        <v>0</v>
      </c>
      <c r="K285" s="127" t="n">
        <v>-0.06</v>
      </c>
      <c r="N285" s="125" t="n">
        <v>0</v>
      </c>
      <c r="P285" s="125" t="n">
        <v>0</v>
      </c>
      <c r="Q285" s="125" t="n">
        <v>-0.07</v>
      </c>
    </row>
    <row r="286" customFormat="false" ht="12" hidden="false" customHeight="false" outlineLevel="0" collapsed="false">
      <c r="C286" s="125" t="n">
        <v>5.946</v>
      </c>
      <c r="D286" s="125" t="n">
        <v>0</v>
      </c>
      <c r="E286" s="125" t="n">
        <v>0</v>
      </c>
      <c r="F286" s="125" t="n">
        <v>0</v>
      </c>
      <c r="G286" s="125" t="n">
        <v>0</v>
      </c>
      <c r="H286" s="125" t="n">
        <v>0</v>
      </c>
      <c r="I286" s="125" t="n">
        <v>0.05</v>
      </c>
      <c r="J286" s="125" t="n">
        <v>0</v>
      </c>
      <c r="K286" s="127" t="n">
        <v>-0.06</v>
      </c>
      <c r="N286" s="125" t="n">
        <v>0</v>
      </c>
      <c r="P286" s="125" t="n">
        <v>0</v>
      </c>
      <c r="Q286" s="125" t="n">
        <v>-0.07</v>
      </c>
    </row>
    <row r="287" customFormat="false" ht="12" hidden="false" customHeight="false" outlineLevel="0" collapsed="false">
      <c r="C287" s="125" t="n">
        <v>5.991</v>
      </c>
      <c r="D287" s="125" t="n">
        <v>0</v>
      </c>
      <c r="E287" s="125" t="n">
        <v>0</v>
      </c>
      <c r="F287" s="125" t="n">
        <v>0</v>
      </c>
      <c r="G287" s="125" t="n">
        <v>0</v>
      </c>
      <c r="H287" s="125" t="n">
        <v>0</v>
      </c>
      <c r="I287" s="125" t="n">
        <v>0.05</v>
      </c>
      <c r="J287" s="125" t="n">
        <v>0</v>
      </c>
      <c r="K287" s="127" t="n">
        <v>-0.06</v>
      </c>
      <c r="N287" s="125" t="n">
        <v>0</v>
      </c>
      <c r="P287" s="125" t="n">
        <v>0</v>
      </c>
      <c r="Q287" s="125" t="n">
        <v>-0.07</v>
      </c>
    </row>
    <row r="288" customFormat="false" ht="12" hidden="false" customHeight="false" outlineLevel="0" collapsed="false">
      <c r="C288" s="125" t="n">
        <v>6.029</v>
      </c>
      <c r="D288" s="125" t="n">
        <v>0</v>
      </c>
      <c r="E288" s="125" t="n">
        <v>0</v>
      </c>
      <c r="F288" s="125" t="n">
        <v>0</v>
      </c>
      <c r="G288" s="125" t="n">
        <v>0</v>
      </c>
      <c r="H288" s="125" t="n">
        <v>0</v>
      </c>
      <c r="I288" s="125" t="n">
        <v>0.05</v>
      </c>
      <c r="J288" s="125" t="n">
        <v>0</v>
      </c>
      <c r="K288" s="127" t="n">
        <v>-0.06</v>
      </c>
      <c r="N288" s="125" t="n">
        <v>0</v>
      </c>
      <c r="P288" s="125" t="n">
        <v>0</v>
      </c>
      <c r="Q288" s="125" t="n">
        <v>-0.07</v>
      </c>
    </row>
    <row r="289" customFormat="false" ht="12" hidden="false" customHeight="false" outlineLevel="0" collapsed="false">
      <c r="C289" s="125" t="n">
        <v>6.023</v>
      </c>
      <c r="D289" s="125" t="n">
        <v>0</v>
      </c>
      <c r="E289" s="125" t="n">
        <v>0</v>
      </c>
      <c r="F289" s="125" t="n">
        <v>0</v>
      </c>
      <c r="G289" s="125" t="n">
        <v>0</v>
      </c>
      <c r="H289" s="125" t="n">
        <v>0</v>
      </c>
      <c r="I289" s="125" t="n">
        <v>0.05</v>
      </c>
      <c r="J289" s="125" t="n">
        <v>0</v>
      </c>
      <c r="K289" s="127" t="n">
        <v>-0.06</v>
      </c>
      <c r="N289" s="125" t="n">
        <v>0</v>
      </c>
      <c r="P289" s="125" t="n">
        <v>0</v>
      </c>
      <c r="Q289" s="125" t="n">
        <v>-0.07</v>
      </c>
    </row>
    <row r="290" customFormat="false" ht="12" hidden="false" customHeight="false" outlineLevel="0" collapsed="false">
      <c r="C290" s="125" t="n">
        <v>6.023</v>
      </c>
      <c r="D290" s="125" t="n">
        <v>0</v>
      </c>
      <c r="E290" s="125" t="n">
        <v>0</v>
      </c>
      <c r="F290" s="125" t="n">
        <v>0</v>
      </c>
      <c r="G290" s="125" t="n">
        <v>0</v>
      </c>
      <c r="H290" s="125" t="n">
        <v>0</v>
      </c>
      <c r="I290" s="125" t="n">
        <v>0.05</v>
      </c>
      <c r="J290" s="125" t="n">
        <v>0</v>
      </c>
      <c r="K290" s="127" t="n">
        <v>-0.06</v>
      </c>
      <c r="N290" s="125" t="n">
        <v>0</v>
      </c>
      <c r="P290" s="125" t="n">
        <v>0</v>
      </c>
      <c r="Q290" s="125" t="n">
        <v>-0.07</v>
      </c>
    </row>
    <row r="291" customFormat="false" ht="12" hidden="false" customHeight="false" outlineLevel="0" collapsed="false">
      <c r="C291" s="125" t="n">
        <v>6.193</v>
      </c>
      <c r="D291" s="125" t="n">
        <v>0</v>
      </c>
      <c r="E291" s="125" t="n">
        <v>0</v>
      </c>
      <c r="F291" s="125" t="n">
        <v>0</v>
      </c>
      <c r="G291" s="125" t="n">
        <v>0</v>
      </c>
      <c r="H291" s="125" t="n">
        <v>0</v>
      </c>
      <c r="I291" s="125" t="n">
        <v>0.05</v>
      </c>
      <c r="J291" s="125" t="n">
        <v>0</v>
      </c>
      <c r="K291" s="127" t="n">
        <v>-0.06</v>
      </c>
      <c r="N291" s="125" t="n">
        <v>0</v>
      </c>
      <c r="P291" s="125" t="n">
        <v>0</v>
      </c>
      <c r="Q291" s="125" t="n">
        <v>-0.07</v>
      </c>
    </row>
    <row r="292" customFormat="false" ht="12" hidden="false" customHeight="false" outlineLevel="0" collapsed="false">
      <c r="C292" s="125" t="n">
        <v>6.324</v>
      </c>
      <c r="D292" s="125" t="n">
        <v>0</v>
      </c>
      <c r="E292" s="125" t="n">
        <v>0</v>
      </c>
      <c r="F292" s="125" t="n">
        <v>0</v>
      </c>
      <c r="G292" s="125" t="n">
        <v>0</v>
      </c>
      <c r="H292" s="125" t="n">
        <v>0</v>
      </c>
      <c r="I292" s="125" t="n">
        <v>0.05</v>
      </c>
      <c r="J292" s="125" t="n">
        <v>0</v>
      </c>
      <c r="K292" s="127" t="n">
        <v>-0.06</v>
      </c>
      <c r="N292" s="125" t="n">
        <v>0</v>
      </c>
      <c r="P292" s="125" t="n">
        <v>0</v>
      </c>
      <c r="Q292" s="125" t="n">
        <v>-0.07</v>
      </c>
    </row>
    <row r="293" customFormat="false" ht="12" hidden="false" customHeight="false" outlineLevel="0" collapsed="false">
      <c r="C293" s="125" t="n">
        <v>6.245</v>
      </c>
      <c r="D293" s="125" t="n">
        <v>0</v>
      </c>
      <c r="E293" s="125" t="n">
        <v>0</v>
      </c>
      <c r="F293" s="125" t="n">
        <v>0</v>
      </c>
      <c r="G293" s="125" t="n">
        <v>0</v>
      </c>
      <c r="H293" s="125" t="n">
        <v>0</v>
      </c>
      <c r="I293" s="125" t="n">
        <v>0.05</v>
      </c>
      <c r="J293" s="125" t="n">
        <v>0</v>
      </c>
      <c r="K293" s="127" t="n">
        <v>-0.06</v>
      </c>
      <c r="N293" s="125" t="n">
        <v>0</v>
      </c>
      <c r="P293" s="125" t="n">
        <v>0</v>
      </c>
      <c r="Q293" s="125" t="n">
        <v>-0.07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H294" s="125" t="n">
        <v>0</v>
      </c>
      <c r="I294" s="125" t="n">
        <v>0.05</v>
      </c>
      <c r="J294" s="125" t="n">
        <v>0</v>
      </c>
      <c r="K294" s="127" t="n">
        <v>-0.06</v>
      </c>
      <c r="N294" s="125" t="n">
        <v>0</v>
      </c>
      <c r="P294" s="125" t="n">
        <v>0</v>
      </c>
      <c r="Q294" s="125" t="n">
        <v>-0.07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H295" s="125" t="n">
        <v>0</v>
      </c>
      <c r="I295" s="125" t="n">
        <v>0.05</v>
      </c>
      <c r="J295" s="125" t="n">
        <v>0</v>
      </c>
      <c r="K295" s="127" t="n">
        <v>-0.06</v>
      </c>
      <c r="N295" s="125" t="n">
        <v>0</v>
      </c>
      <c r="P295" s="125" t="n">
        <v>0</v>
      </c>
      <c r="Q295" s="125" t="n">
        <v>-0.07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H296" s="125" t="n">
        <v>0</v>
      </c>
      <c r="I296" s="125" t="n">
        <v>0.05</v>
      </c>
      <c r="J296" s="125" t="n">
        <v>0</v>
      </c>
      <c r="K296" s="127" t="n">
        <v>-0.06</v>
      </c>
      <c r="N296" s="125" t="n">
        <v>0</v>
      </c>
      <c r="P296" s="125" t="n">
        <v>0</v>
      </c>
      <c r="Q296" s="125" t="n">
        <v>-0.07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H297" s="125" t="n">
        <v>0</v>
      </c>
      <c r="I297" s="125" t="n">
        <v>0.05</v>
      </c>
      <c r="J297" s="125" t="n">
        <v>0</v>
      </c>
      <c r="K297" s="127" t="n">
        <v>-0.06</v>
      </c>
      <c r="N297" s="125" t="n">
        <v>0</v>
      </c>
      <c r="P297" s="125" t="n">
        <v>0</v>
      </c>
      <c r="Q297" s="125" t="n">
        <v>-0.07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H298" s="125" t="n">
        <v>0</v>
      </c>
      <c r="I298" s="125" t="n">
        <v>0.05</v>
      </c>
      <c r="J298" s="125" t="n">
        <v>0</v>
      </c>
      <c r="K298" s="127" t="n">
        <v>-0.06</v>
      </c>
      <c r="N298" s="125" t="n">
        <v>0</v>
      </c>
      <c r="P298" s="125" t="n">
        <v>0</v>
      </c>
      <c r="Q298" s="125" t="n">
        <v>-0.07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H299" s="125" t="n">
        <v>0</v>
      </c>
      <c r="I299" s="125" t="n">
        <v>0.05</v>
      </c>
      <c r="J299" s="125" t="n">
        <v>0</v>
      </c>
      <c r="K299" s="127" t="n">
        <v>-0.06</v>
      </c>
      <c r="N299" s="125" t="n">
        <v>0</v>
      </c>
      <c r="P299" s="125" t="n">
        <v>0</v>
      </c>
      <c r="Q299" s="125" t="n">
        <v>-0.07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H300" s="125" t="n">
        <v>0</v>
      </c>
      <c r="I300" s="125" t="n">
        <v>0.05</v>
      </c>
      <c r="J300" s="125" t="n">
        <v>0</v>
      </c>
      <c r="K300" s="127" t="n">
        <v>-0.06</v>
      </c>
      <c r="N300" s="125" t="n">
        <v>0</v>
      </c>
      <c r="P300" s="125" t="n">
        <v>0</v>
      </c>
      <c r="Q300" s="125" t="n">
        <v>-0.07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H301" s="125" t="n">
        <v>0</v>
      </c>
      <c r="I301" s="125" t="n">
        <v>0.05</v>
      </c>
      <c r="J301" s="125" t="n">
        <v>0</v>
      </c>
      <c r="K301" s="127" t="n">
        <v>-0.06</v>
      </c>
      <c r="N301" s="125" t="n">
        <v>0</v>
      </c>
      <c r="P301" s="125" t="n">
        <v>0</v>
      </c>
      <c r="Q301" s="125" t="n">
        <v>-0.07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H302" s="125" t="n">
        <v>0</v>
      </c>
      <c r="I302" s="125" t="n">
        <v>0.05</v>
      </c>
      <c r="J302" s="125" t="n">
        <v>0</v>
      </c>
      <c r="K302" s="127" t="n">
        <v>-0.06</v>
      </c>
      <c r="N302" s="125" t="n">
        <v>0</v>
      </c>
      <c r="P302" s="125" t="n">
        <v>0</v>
      </c>
      <c r="Q302" s="125" t="n">
        <v>-0.07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H303" s="125" t="n">
        <v>0</v>
      </c>
      <c r="I303" s="125" t="n">
        <v>0.05</v>
      </c>
      <c r="J303" s="125" t="n">
        <v>0</v>
      </c>
      <c r="K303" s="127" t="n">
        <v>-0.06</v>
      </c>
      <c r="N303" s="125" t="n">
        <v>0</v>
      </c>
      <c r="P303" s="125" t="n">
        <v>0</v>
      </c>
      <c r="Q303" s="125" t="n">
        <v>-0.07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H304" s="125" t="n">
        <v>0</v>
      </c>
      <c r="I304" s="125" t="n">
        <v>0.05</v>
      </c>
      <c r="J304" s="125" t="n">
        <v>0</v>
      </c>
      <c r="K304" s="127" t="n">
        <v>-0.06</v>
      </c>
      <c r="N304" s="125" t="n">
        <v>0</v>
      </c>
      <c r="P304" s="125" t="n">
        <v>0</v>
      </c>
      <c r="Q304" s="125" t="n">
        <v>-0.07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H305" s="125" t="n">
        <v>0</v>
      </c>
      <c r="I305" s="125" t="n">
        <v>0.05</v>
      </c>
      <c r="J305" s="125" t="n">
        <v>0</v>
      </c>
      <c r="K305" s="127" t="n">
        <v>-0.06</v>
      </c>
      <c r="N305" s="125" t="n">
        <v>0</v>
      </c>
      <c r="P305" s="125" t="n">
        <v>0</v>
      </c>
      <c r="Q305" s="125" t="n">
        <v>-0.07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H306" s="125" t="n">
        <v>0</v>
      </c>
      <c r="I306" s="125" t="n">
        <v>0.05</v>
      </c>
      <c r="J306" s="125" t="n">
        <v>0</v>
      </c>
      <c r="K306" s="127" t="n">
        <v>-0.06</v>
      </c>
      <c r="N306" s="125" t="n">
        <v>0</v>
      </c>
      <c r="P306" s="125" t="n">
        <v>0</v>
      </c>
      <c r="Q306" s="125" t="n">
        <v>-0.07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H307" s="125" t="n">
        <v>0</v>
      </c>
      <c r="I307" s="125" t="n">
        <v>0.05</v>
      </c>
      <c r="J307" s="125" t="n">
        <v>0</v>
      </c>
      <c r="K307" s="127" t="n">
        <v>-0.06</v>
      </c>
      <c r="N307" s="125" t="n">
        <v>0</v>
      </c>
      <c r="P307" s="125" t="n">
        <v>0</v>
      </c>
      <c r="Q307" s="125" t="n">
        <v>-0.07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H308" s="125" t="n">
        <v>0</v>
      </c>
      <c r="I308" s="125" t="n">
        <v>0.05</v>
      </c>
      <c r="J308" s="125" t="n">
        <v>0</v>
      </c>
      <c r="K308" s="127" t="n">
        <v>-0.06</v>
      </c>
      <c r="N308" s="125" t="n">
        <v>0</v>
      </c>
      <c r="P308" s="125" t="n">
        <v>0</v>
      </c>
      <c r="Q308" s="125" t="n">
        <v>-0.07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H309" s="125" t="n">
        <v>0</v>
      </c>
      <c r="I309" s="125" t="n">
        <v>0.05</v>
      </c>
      <c r="J309" s="125" t="n">
        <v>0</v>
      </c>
      <c r="K309" s="127" t="n">
        <v>-0.06</v>
      </c>
      <c r="N309" s="125" t="n">
        <v>0</v>
      </c>
      <c r="P309" s="125" t="n">
        <v>0</v>
      </c>
      <c r="Q309" s="125" t="n">
        <v>-0.07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H310" s="125" t="n">
        <v>0</v>
      </c>
      <c r="I310" s="125" t="n">
        <v>0.05</v>
      </c>
      <c r="J310" s="125" t="n">
        <v>0</v>
      </c>
      <c r="K310" s="127" t="n">
        <v>-0.06</v>
      </c>
      <c r="N310" s="125" t="n">
        <v>0</v>
      </c>
      <c r="P310" s="125" t="n">
        <v>0</v>
      </c>
      <c r="Q310" s="125" t="n">
        <v>-0.07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H311" s="125" t="n">
        <v>0</v>
      </c>
      <c r="I311" s="125" t="n">
        <v>0.05</v>
      </c>
      <c r="J311" s="125" t="n">
        <v>0</v>
      </c>
      <c r="K311" s="127" t="n">
        <v>-0.06</v>
      </c>
      <c r="N311" s="125" t="n">
        <v>0</v>
      </c>
      <c r="P311" s="125" t="n">
        <v>0</v>
      </c>
      <c r="Q311" s="125" t="n">
        <v>-0.07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H312" s="125" t="n">
        <v>0</v>
      </c>
      <c r="I312" s="125" t="n">
        <v>0.05</v>
      </c>
      <c r="J312" s="125" t="n">
        <v>0</v>
      </c>
      <c r="K312" s="127" t="n">
        <v>-0.06</v>
      </c>
      <c r="N312" s="125" t="n">
        <v>0</v>
      </c>
      <c r="P312" s="125" t="n">
        <v>0</v>
      </c>
      <c r="Q312" s="125" t="n">
        <v>-0.07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H313" s="125" t="n">
        <v>0</v>
      </c>
      <c r="I313" s="125" t="n">
        <v>0.05</v>
      </c>
      <c r="J313" s="125" t="n">
        <v>0</v>
      </c>
      <c r="K313" s="127" t="n">
        <v>-0.06</v>
      </c>
      <c r="N313" s="125" t="n">
        <v>0</v>
      </c>
      <c r="P313" s="125" t="n">
        <v>0</v>
      </c>
      <c r="Q313" s="125" t="n">
        <v>-0.07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H314" s="125" t="n">
        <v>0</v>
      </c>
      <c r="I314" s="125" t="n">
        <v>0.05</v>
      </c>
      <c r="J314" s="125" t="n">
        <v>0</v>
      </c>
      <c r="K314" s="127" t="n">
        <v>-0.06</v>
      </c>
      <c r="N314" s="125" t="n">
        <v>0</v>
      </c>
      <c r="P314" s="125" t="n">
        <v>0</v>
      </c>
      <c r="Q314" s="125" t="n">
        <v>-0.07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H315" s="125" t="n">
        <v>0</v>
      </c>
      <c r="I315" s="125" t="n">
        <v>0.05</v>
      </c>
      <c r="J315" s="125" t="n">
        <v>0</v>
      </c>
      <c r="K315" s="127" t="n">
        <v>-0.06</v>
      </c>
      <c r="N315" s="125" t="n">
        <v>0</v>
      </c>
      <c r="P315" s="125" t="n">
        <v>0</v>
      </c>
      <c r="Q315" s="125" t="n">
        <v>-0.07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H316" s="125" t="n">
        <v>0</v>
      </c>
      <c r="I316" s="125" t="n">
        <v>0.05</v>
      </c>
      <c r="J316" s="125" t="n">
        <v>0</v>
      </c>
      <c r="K316" s="127" t="n">
        <v>-0.06</v>
      </c>
      <c r="N316" s="125" t="n">
        <v>0</v>
      </c>
      <c r="P316" s="125" t="n">
        <v>0</v>
      </c>
      <c r="Q316" s="125" t="n">
        <v>-0.07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H317" s="125" t="n">
        <v>0</v>
      </c>
      <c r="I317" s="125" t="n">
        <v>0.05</v>
      </c>
      <c r="J317" s="125" t="n">
        <v>0</v>
      </c>
      <c r="K317" s="127" t="n">
        <v>-0.06</v>
      </c>
      <c r="N317" s="125" t="n">
        <v>0</v>
      </c>
      <c r="P317" s="125" t="n">
        <v>0</v>
      </c>
      <c r="Q317" s="125" t="n">
        <v>-0.07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H318" s="125" t="n">
        <v>0</v>
      </c>
      <c r="I318" s="125" t="n">
        <v>0.05</v>
      </c>
      <c r="J318" s="125" t="n">
        <v>0</v>
      </c>
      <c r="K318" s="127" t="n">
        <v>-0.06</v>
      </c>
      <c r="N318" s="125" t="n">
        <v>0</v>
      </c>
      <c r="P318" s="125" t="n">
        <v>0</v>
      </c>
      <c r="Q318" s="125" t="n">
        <v>-0.07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H319" s="125" t="n">
        <v>0</v>
      </c>
      <c r="I319" s="125" t="n">
        <v>0.05</v>
      </c>
      <c r="J319" s="125" t="n">
        <v>0</v>
      </c>
      <c r="K319" s="127" t="n">
        <v>-0.06</v>
      </c>
      <c r="N319" s="125" t="n">
        <v>0</v>
      </c>
      <c r="P319" s="125" t="n">
        <v>0</v>
      </c>
      <c r="Q319" s="125" t="n">
        <v>-0.07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H320" s="125" t="n">
        <v>0</v>
      </c>
      <c r="I320" s="125" t="n">
        <v>0.05</v>
      </c>
      <c r="J320" s="125" t="n">
        <v>0</v>
      </c>
      <c r="K320" s="127" t="n">
        <v>-0.06</v>
      </c>
      <c r="N320" s="125" t="n">
        <v>0</v>
      </c>
      <c r="P320" s="125" t="n">
        <v>0</v>
      </c>
      <c r="Q320" s="125" t="n">
        <v>-0.07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H321" s="125" t="n">
        <v>0</v>
      </c>
      <c r="I321" s="125" t="n">
        <v>0.05</v>
      </c>
      <c r="J321" s="125" t="n">
        <v>0</v>
      </c>
      <c r="K321" s="127" t="n">
        <v>-0.06</v>
      </c>
      <c r="N321" s="125" t="n">
        <v>0</v>
      </c>
      <c r="P321" s="125" t="n">
        <v>0</v>
      </c>
      <c r="Q321" s="125" t="n">
        <v>-0.07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H322" s="125" t="n">
        <v>0</v>
      </c>
      <c r="I322" s="125" t="n">
        <v>0.05</v>
      </c>
      <c r="J322" s="125" t="n">
        <v>0</v>
      </c>
      <c r="K322" s="127" t="n">
        <v>-0.06</v>
      </c>
      <c r="N322" s="125" t="n">
        <v>0</v>
      </c>
      <c r="P322" s="125" t="n">
        <v>0</v>
      </c>
      <c r="Q322" s="125" t="n">
        <v>-0.07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H323" s="125" t="n">
        <v>0</v>
      </c>
      <c r="I323" s="125" t="n">
        <v>0.05</v>
      </c>
      <c r="J323" s="125" t="n">
        <v>0</v>
      </c>
      <c r="K323" s="127" t="n">
        <v>-0.06</v>
      </c>
      <c r="N323" s="125" t="n">
        <v>0</v>
      </c>
      <c r="P323" s="125" t="n">
        <v>0</v>
      </c>
      <c r="Q323" s="125" t="n">
        <v>-0.07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H324" s="125" t="n">
        <v>0</v>
      </c>
      <c r="I324" s="125" t="n">
        <v>0.05</v>
      </c>
      <c r="J324" s="125" t="n">
        <v>0</v>
      </c>
      <c r="K324" s="127" t="n">
        <v>-0.06</v>
      </c>
      <c r="N324" s="125" t="n">
        <v>0</v>
      </c>
      <c r="P324" s="125" t="n">
        <v>0</v>
      </c>
      <c r="Q324" s="125" t="n">
        <v>-0.07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H325" s="125" t="n">
        <v>0</v>
      </c>
      <c r="I325" s="125" t="n">
        <v>0.05</v>
      </c>
      <c r="J325" s="125" t="n">
        <v>0</v>
      </c>
      <c r="K325" s="127" t="n">
        <v>-0.06</v>
      </c>
      <c r="N325" s="125" t="n">
        <v>0</v>
      </c>
      <c r="P325" s="125" t="n">
        <v>0</v>
      </c>
      <c r="Q325" s="125" t="n">
        <v>-0.07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H326" s="125" t="n">
        <v>0</v>
      </c>
      <c r="I326" s="125" t="n">
        <v>0.05</v>
      </c>
      <c r="J326" s="125" t="n">
        <v>0</v>
      </c>
      <c r="K326" s="127" t="n">
        <v>-0.06</v>
      </c>
      <c r="N326" s="125" t="n">
        <v>0</v>
      </c>
      <c r="P326" s="125" t="n">
        <v>0</v>
      </c>
      <c r="Q326" s="125" t="n">
        <v>-0.07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H327" s="125" t="n">
        <v>0</v>
      </c>
      <c r="I327" s="125" t="n">
        <v>0.05</v>
      </c>
      <c r="J327" s="125" t="n">
        <v>0</v>
      </c>
      <c r="K327" s="127" t="n">
        <v>-0.06</v>
      </c>
      <c r="N327" s="125" t="n">
        <v>0</v>
      </c>
      <c r="P327" s="125" t="n">
        <v>0</v>
      </c>
      <c r="Q327" s="125" t="n">
        <v>-0.07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H328" s="125" t="n">
        <v>0</v>
      </c>
      <c r="I328" s="125" t="n">
        <v>0.05</v>
      </c>
      <c r="J328" s="125" t="n">
        <v>0</v>
      </c>
      <c r="K328" s="127" t="n">
        <v>-0.06</v>
      </c>
      <c r="N328" s="125" t="n">
        <v>0</v>
      </c>
      <c r="P328" s="125" t="n">
        <v>0</v>
      </c>
      <c r="Q328" s="125" t="n">
        <v>-0.07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H329" s="125" t="n">
        <v>0</v>
      </c>
      <c r="I329" s="125" t="n">
        <v>0.05</v>
      </c>
      <c r="J329" s="125" t="n">
        <v>0</v>
      </c>
      <c r="K329" s="127" t="n">
        <v>-0.06</v>
      </c>
      <c r="N329" s="125" t="n">
        <v>0</v>
      </c>
      <c r="P329" s="125" t="n">
        <v>0</v>
      </c>
      <c r="Q329" s="125" t="n">
        <v>-0.07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H330" s="125" t="n">
        <v>0</v>
      </c>
      <c r="I330" s="125" t="n">
        <v>0.05</v>
      </c>
      <c r="J330" s="125" t="n">
        <v>0</v>
      </c>
      <c r="K330" s="127" t="n">
        <v>-0.06</v>
      </c>
      <c r="N330" s="125" t="n">
        <v>0</v>
      </c>
      <c r="P330" s="125" t="n">
        <v>0</v>
      </c>
      <c r="Q330" s="125" t="n">
        <v>-0.07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H331" s="125" t="n">
        <v>0</v>
      </c>
      <c r="I331" s="125" t="n">
        <v>0.05</v>
      </c>
      <c r="J331" s="125" t="n">
        <v>0</v>
      </c>
      <c r="K331" s="127" t="n">
        <v>-0.06</v>
      </c>
      <c r="N331" s="125" t="n">
        <v>0</v>
      </c>
      <c r="P331" s="125" t="n">
        <v>0</v>
      </c>
      <c r="Q331" s="125" t="n">
        <v>-0.07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H332" s="125" t="n">
        <v>0</v>
      </c>
      <c r="I332" s="125" t="n">
        <v>0.05</v>
      </c>
      <c r="J332" s="125" t="n">
        <v>0</v>
      </c>
      <c r="K332" s="127" t="n">
        <v>-0.06</v>
      </c>
      <c r="N332" s="125" t="n">
        <v>0</v>
      </c>
      <c r="P332" s="125" t="n">
        <v>0</v>
      </c>
      <c r="Q332" s="125" t="n">
        <v>-0.07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H333" s="125" t="n">
        <v>0</v>
      </c>
      <c r="I333" s="125" t="n">
        <v>0.05</v>
      </c>
      <c r="J333" s="125" t="n">
        <v>0</v>
      </c>
      <c r="K333" s="127" t="n">
        <v>-0.06</v>
      </c>
      <c r="N333" s="125" t="n">
        <v>0</v>
      </c>
      <c r="P333" s="125" t="n">
        <v>0</v>
      </c>
      <c r="Q333" s="125" t="n">
        <v>-0.07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H334" s="125" t="n">
        <v>0</v>
      </c>
      <c r="I334" s="125" t="n">
        <v>0.05</v>
      </c>
      <c r="J334" s="125" t="n">
        <v>0</v>
      </c>
      <c r="K334" s="127" t="n">
        <v>-0.06</v>
      </c>
      <c r="N334" s="125" t="n">
        <v>0</v>
      </c>
      <c r="P334" s="125" t="n">
        <v>0</v>
      </c>
      <c r="Q334" s="125" t="n">
        <v>-0.07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H335" s="125" t="n">
        <v>0</v>
      </c>
      <c r="I335" s="125" t="n">
        <v>0.05</v>
      </c>
      <c r="J335" s="125" t="n">
        <v>0</v>
      </c>
      <c r="K335" s="127" t="n">
        <v>-0.06</v>
      </c>
      <c r="N335" s="125" t="n">
        <v>0</v>
      </c>
      <c r="P335" s="125" t="n">
        <v>0</v>
      </c>
      <c r="Q335" s="125" t="n">
        <v>-0.07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H336" s="125" t="n">
        <v>0</v>
      </c>
      <c r="I336" s="125" t="n">
        <v>0.05</v>
      </c>
      <c r="J336" s="125" t="n">
        <v>0</v>
      </c>
      <c r="K336" s="127" t="n">
        <v>-0.06</v>
      </c>
      <c r="N336" s="125" t="n">
        <v>0</v>
      </c>
      <c r="P336" s="125" t="n">
        <v>0</v>
      </c>
      <c r="Q336" s="125" t="n">
        <v>-0.07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H337" s="125" t="n">
        <v>0</v>
      </c>
      <c r="I337" s="125" t="n">
        <v>0.05</v>
      </c>
      <c r="J337" s="125" t="n">
        <v>0</v>
      </c>
      <c r="K337" s="127" t="n">
        <v>-0.06</v>
      </c>
      <c r="N337" s="125" t="n">
        <v>0</v>
      </c>
      <c r="P337" s="125" t="n">
        <v>0</v>
      </c>
      <c r="Q337" s="125" t="n">
        <v>-0.07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H338" s="125" t="n">
        <v>0</v>
      </c>
      <c r="I338" s="125" t="n">
        <v>0.05</v>
      </c>
      <c r="J338" s="125" t="n">
        <v>0</v>
      </c>
      <c r="K338" s="127" t="n">
        <v>-0.06</v>
      </c>
      <c r="N338" s="125" t="n">
        <v>0</v>
      </c>
      <c r="P338" s="125" t="n">
        <v>0</v>
      </c>
      <c r="Q338" s="125" t="n">
        <v>-0.07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H339" s="125" t="n">
        <v>0</v>
      </c>
      <c r="I339" s="125" t="n">
        <v>0.05</v>
      </c>
      <c r="J339" s="125" t="n">
        <v>0</v>
      </c>
      <c r="K339" s="127" t="n">
        <v>-0.06</v>
      </c>
      <c r="N339" s="125" t="n">
        <v>0</v>
      </c>
      <c r="P339" s="125" t="n">
        <v>0</v>
      </c>
      <c r="Q339" s="125" t="n">
        <v>-0.07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H340" s="125" t="n">
        <v>0</v>
      </c>
      <c r="I340" s="125" t="n">
        <v>0.05</v>
      </c>
      <c r="J340" s="125" t="n">
        <v>0</v>
      </c>
      <c r="K340" s="127" t="n">
        <v>-0.06</v>
      </c>
      <c r="N340" s="125" t="n">
        <v>0</v>
      </c>
      <c r="P340" s="125" t="n">
        <v>0</v>
      </c>
      <c r="Q340" s="125" t="n">
        <v>-0.07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H341" s="125" t="n">
        <v>0</v>
      </c>
      <c r="I341" s="125" t="n">
        <v>0.05</v>
      </c>
      <c r="J341" s="125" t="n">
        <v>0</v>
      </c>
      <c r="K341" s="127" t="n">
        <v>-0.06</v>
      </c>
      <c r="N341" s="125" t="n">
        <v>0</v>
      </c>
      <c r="P341" s="125" t="n">
        <v>0</v>
      </c>
      <c r="Q341" s="125" t="n">
        <v>-0.07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H342" s="125" t="n">
        <v>0</v>
      </c>
      <c r="I342" s="125" t="n">
        <v>0.05</v>
      </c>
      <c r="J342" s="125" t="n">
        <v>0</v>
      </c>
      <c r="K342" s="127" t="n">
        <v>-0.06</v>
      </c>
      <c r="N342" s="125" t="n">
        <v>0</v>
      </c>
      <c r="P342" s="125" t="n">
        <v>0</v>
      </c>
      <c r="Q342" s="125" t="n">
        <v>-0.07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H343" s="125" t="n">
        <v>0</v>
      </c>
      <c r="I343" s="125" t="n">
        <v>0.05</v>
      </c>
      <c r="J343" s="125" t="n">
        <v>0</v>
      </c>
      <c r="K343" s="127" t="n">
        <v>-0.06</v>
      </c>
      <c r="N343" s="125" t="n">
        <v>0</v>
      </c>
      <c r="P343" s="125" t="n">
        <v>0</v>
      </c>
      <c r="Q343" s="125" t="n">
        <v>-0.07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H344" s="125" t="n">
        <v>0</v>
      </c>
      <c r="I344" s="125" t="n">
        <v>0.05</v>
      </c>
      <c r="J344" s="125" t="n">
        <v>0</v>
      </c>
      <c r="K344" s="127" t="n">
        <v>-0.06</v>
      </c>
      <c r="N344" s="125" t="n">
        <v>0</v>
      </c>
      <c r="P344" s="125" t="n">
        <v>0</v>
      </c>
      <c r="Q344" s="125" t="n">
        <v>-0.07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H345" s="125" t="n">
        <v>0</v>
      </c>
      <c r="I345" s="125" t="n">
        <v>0.05</v>
      </c>
      <c r="J345" s="125" t="n">
        <v>0</v>
      </c>
      <c r="K345" s="127" t="n">
        <v>-0.06</v>
      </c>
      <c r="N345" s="125" t="n">
        <v>0</v>
      </c>
      <c r="P345" s="125" t="n">
        <v>0</v>
      </c>
      <c r="Q345" s="125" t="n">
        <v>-0.07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H346" s="125" t="n">
        <v>0</v>
      </c>
      <c r="I346" s="125" t="n">
        <v>0.05</v>
      </c>
      <c r="J346" s="125" t="n">
        <v>0</v>
      </c>
      <c r="K346" s="127" t="n">
        <v>-0.06</v>
      </c>
      <c r="N346" s="125" t="n">
        <v>0</v>
      </c>
      <c r="P346" s="125" t="n">
        <v>0</v>
      </c>
      <c r="Q346" s="125" t="n">
        <v>-0.07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H347" s="125" t="n">
        <v>0</v>
      </c>
      <c r="I347" s="125" t="n">
        <v>0.05</v>
      </c>
      <c r="J347" s="125" t="n">
        <v>0</v>
      </c>
      <c r="K347" s="127" t="n">
        <v>-0.06</v>
      </c>
      <c r="N347" s="125" t="n">
        <v>0</v>
      </c>
      <c r="P347" s="125" t="n">
        <v>0</v>
      </c>
      <c r="Q347" s="125" t="n">
        <v>-0.07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H348" s="125" t="n">
        <v>0</v>
      </c>
      <c r="I348" s="125" t="n">
        <v>0.05</v>
      </c>
      <c r="J348" s="125" t="n">
        <v>0</v>
      </c>
      <c r="K348" s="127" t="n">
        <v>-0.06</v>
      </c>
      <c r="N348" s="125" t="n">
        <v>0</v>
      </c>
      <c r="P348" s="125" t="n">
        <v>0</v>
      </c>
      <c r="Q348" s="125" t="n">
        <v>-0.07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H349" s="125" t="n">
        <v>0</v>
      </c>
      <c r="I349" s="125" t="n">
        <v>0.05</v>
      </c>
      <c r="J349" s="125" t="n">
        <v>0</v>
      </c>
      <c r="K349" s="127" t="n">
        <v>-0.06</v>
      </c>
      <c r="N349" s="125" t="n">
        <v>0</v>
      </c>
      <c r="P349" s="125" t="n">
        <v>0</v>
      </c>
      <c r="Q349" s="125" t="n">
        <v>-0.07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H350" s="125" t="n">
        <v>0</v>
      </c>
      <c r="I350" s="125" t="n">
        <v>0.05</v>
      </c>
      <c r="J350" s="125" t="n">
        <v>0</v>
      </c>
      <c r="K350" s="127" t="n">
        <v>-0.06</v>
      </c>
      <c r="N350" s="125" t="n">
        <v>0</v>
      </c>
      <c r="P350" s="125" t="n">
        <v>0</v>
      </c>
      <c r="Q350" s="125" t="n">
        <v>-0.07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H351" s="125" t="n">
        <v>0</v>
      </c>
      <c r="I351" s="125" t="n">
        <v>0.05</v>
      </c>
      <c r="J351" s="125" t="n">
        <v>0</v>
      </c>
      <c r="K351" s="127" t="n">
        <v>-0.06</v>
      </c>
      <c r="N351" s="125" t="n">
        <v>0</v>
      </c>
      <c r="P351" s="125" t="n">
        <v>0</v>
      </c>
      <c r="Q351" s="125" t="n">
        <v>-0.07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H352" s="125" t="n">
        <v>0</v>
      </c>
      <c r="I352" s="125" t="n">
        <v>0.05</v>
      </c>
      <c r="J352" s="125" t="n">
        <v>0</v>
      </c>
      <c r="K352" s="127" t="n">
        <v>-0.06</v>
      </c>
      <c r="N352" s="125" t="n">
        <v>0</v>
      </c>
      <c r="P352" s="125" t="n">
        <v>0</v>
      </c>
      <c r="Q352" s="125" t="n">
        <v>-0.07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H353" s="125" t="n">
        <v>0</v>
      </c>
      <c r="I353" s="125" t="n">
        <v>0.05</v>
      </c>
      <c r="J353" s="125" t="n">
        <v>0</v>
      </c>
      <c r="K353" s="127" t="n">
        <v>-0.06</v>
      </c>
      <c r="N353" s="125" t="n">
        <v>0</v>
      </c>
      <c r="P353" s="125" t="n">
        <v>0</v>
      </c>
      <c r="Q353" s="125" t="n">
        <v>-0.07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H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Q354" s="125" t="n">
        <v>-0.07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H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Q355" s="125" t="n">
        <v>-0.07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H356" s="125" t="n">
        <v>0</v>
      </c>
      <c r="I356" s="125" t="n">
        <v>-0.06</v>
      </c>
      <c r="J356" s="125" t="n">
        <v>0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H357" s="125" t="n">
        <v>0</v>
      </c>
      <c r="I357" s="125" t="n">
        <v>-0.045</v>
      </c>
      <c r="J357" s="125" t="n">
        <v>0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H358" s="125" t="n">
        <v>0</v>
      </c>
      <c r="I358" s="125" t="n">
        <v>0.01</v>
      </c>
      <c r="J358" s="125" t="n">
        <v>0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H359" s="125" t="n">
        <v>0</v>
      </c>
      <c r="I359" s="125" t="n">
        <v>0.1</v>
      </c>
      <c r="J359" s="125" t="n">
        <v>0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H360" s="125" t="n">
        <v>0</v>
      </c>
      <c r="I360" s="125" t="n">
        <v>0.1</v>
      </c>
      <c r="J360" s="125" t="n">
        <v>0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H361" s="125" t="n">
        <v>0</v>
      </c>
      <c r="I361" s="125" t="n">
        <v>0</v>
      </c>
      <c r="J361" s="125" t="n">
        <v>0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H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H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H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H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H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H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H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H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H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Basis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C21" activeCellId="0" sqref="C21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7" width="13.99"/>
    <col collapsed="false" customWidth="true" hidden="false" outlineLevel="0" max="18" min="18" style="127" width="10.71"/>
    <col collapsed="false" customWidth="true" hidden="false" outlineLevel="0" max="19" min="19" style="127" width="9.85"/>
    <col collapsed="false" customWidth="true" hidden="false" outlineLevel="0" max="20" min="20" style="127" width="15.85"/>
    <col collapsed="false" customWidth="true" hidden="false" outlineLevel="0" max="21" min="21" style="127" width="15.13"/>
    <col collapsed="false" customWidth="true" hidden="false" outlineLevel="0" max="22" min="22" style="127" width="14.14"/>
    <col collapsed="false" customWidth="true" hidden="false" outlineLevel="0" max="23" min="23" style="127" width="14.85"/>
    <col collapsed="false" customWidth="true" hidden="false" outlineLevel="0" max="24" min="24" style="127" width="17.85"/>
    <col collapsed="false" customWidth="true" hidden="false" outlineLevel="0" max="25" min="25" style="127" width="12.56"/>
    <col collapsed="false" customWidth="true" hidden="false" outlineLevel="0" max="26" min="26" style="127" width="11.42"/>
    <col collapsed="false" customWidth="false" hidden="false" outlineLevel="0" max="28" min="27" style="127" width="12.42"/>
    <col collapsed="false" customWidth="true" hidden="false" outlineLevel="0" max="29" min="29" style="127" width="15.13"/>
    <col collapsed="false" customWidth="true" hidden="false" outlineLevel="0" max="30" min="30" style="125" width="15.56"/>
    <col collapsed="false" customWidth="false" hidden="false" outlineLevel="0" max="257" min="31" style="125" width="12.42"/>
  </cols>
  <sheetData>
    <row r="1" customFormat="false" ht="12" hidden="false" customHeight="false" outlineLevel="0" collapsed="false">
      <c r="A1" s="125" t="s">
        <v>145</v>
      </c>
      <c r="B1" s="126" t="s">
        <v>146</v>
      </c>
      <c r="C1" s="128" t="s">
        <v>147</v>
      </c>
    </row>
    <row r="2" customFormat="false" ht="12" hidden="false" customHeight="false" outlineLevel="0" collapsed="false">
      <c r="A2" s="125" t="s">
        <v>148</v>
      </c>
      <c r="B2" s="126" t="s">
        <v>146</v>
      </c>
      <c r="C2" s="128" t="s">
        <v>149</v>
      </c>
    </row>
    <row r="3" customFormat="false" ht="12" hidden="false" customHeight="false" outlineLevel="0" collapsed="false">
      <c r="A3" s="125" t="s">
        <v>150</v>
      </c>
      <c r="B3" s="126" t="s">
        <v>151</v>
      </c>
      <c r="C3" s="128" t="s">
        <v>152</v>
      </c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153</v>
      </c>
      <c r="B5" s="130" t="n">
        <f aca="false">CurveFetch!E2</f>
        <v>37196</v>
      </c>
      <c r="C5" s="128" t="s">
        <v>154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16</v>
      </c>
      <c r="R10" s="125" t="n">
        <v>17</v>
      </c>
      <c r="S10" s="125" t="n">
        <v>18</v>
      </c>
      <c r="T10" s="125" t="n">
        <v>19</v>
      </c>
      <c r="U10" s="125" t="n">
        <v>20</v>
      </c>
      <c r="V10" s="125" t="n">
        <v>21</v>
      </c>
      <c r="W10" s="125" t="n">
        <v>22</v>
      </c>
      <c r="X10" s="125" t="n">
        <v>23</v>
      </c>
      <c r="Y10" s="125" t="n">
        <v>24</v>
      </c>
      <c r="Z10" s="125" t="n">
        <v>25</v>
      </c>
      <c r="AA10" s="125" t="n">
        <v>26</v>
      </c>
      <c r="AB10" s="125" t="n">
        <v>27</v>
      </c>
      <c r="AC10" s="125" t="n">
        <v>28</v>
      </c>
      <c r="AD10" s="125" t="n">
        <v>29</v>
      </c>
    </row>
    <row r="11" customFormat="false" ht="12" hidden="false" customHeight="false" outlineLevel="0" collapsed="false">
      <c r="B11" s="126" t="s">
        <v>105</v>
      </c>
      <c r="C11" s="132" t="n">
        <f aca="false">EffDt</f>
        <v>37196</v>
      </c>
      <c r="D11" s="132" t="n">
        <f aca="false">EffDt</f>
        <v>37196</v>
      </c>
      <c r="E11" s="132" t="n">
        <f aca="false">EffDt</f>
        <v>37196</v>
      </c>
      <c r="F11" s="132" t="n">
        <f aca="false">EffDt</f>
        <v>37196</v>
      </c>
      <c r="G11" s="132" t="n">
        <f aca="false">EffDt</f>
        <v>37196</v>
      </c>
      <c r="H11" s="132" t="n">
        <f aca="false">EffDt</f>
        <v>37196</v>
      </c>
      <c r="I11" s="132" t="n">
        <f aca="false">EffDt</f>
        <v>37196</v>
      </c>
      <c r="J11" s="133" t="n">
        <f aca="false">EffDt</f>
        <v>37196</v>
      </c>
      <c r="K11" s="132" t="n">
        <f aca="false">EffDt</f>
        <v>37196</v>
      </c>
      <c r="L11" s="132" t="n">
        <f aca="false">EffDt</f>
        <v>37196</v>
      </c>
      <c r="M11" s="132" t="n">
        <f aca="false">EffDt</f>
        <v>37196</v>
      </c>
      <c r="N11" s="132" t="n">
        <f aca="false">EffDt</f>
        <v>37196</v>
      </c>
      <c r="O11" s="132" t="n">
        <f aca="false">EffDt</f>
        <v>37196</v>
      </c>
      <c r="P11" s="132" t="n">
        <f aca="false">EffDt</f>
        <v>37196</v>
      </c>
      <c r="Q11" s="132" t="n">
        <f aca="false">EffDt</f>
        <v>37196</v>
      </c>
      <c r="R11" s="132" t="n">
        <f aca="false">EffDt</f>
        <v>37196</v>
      </c>
      <c r="S11" s="132" t="n">
        <f aca="false">EffDt</f>
        <v>37196</v>
      </c>
      <c r="T11" s="132" t="n">
        <f aca="false">EffDt</f>
        <v>37196</v>
      </c>
      <c r="U11" s="132" t="n">
        <f aca="false">EffDt</f>
        <v>37196</v>
      </c>
      <c r="V11" s="132" t="n">
        <f aca="false">EffDt</f>
        <v>37196</v>
      </c>
      <c r="W11" s="132" t="n">
        <f aca="false">EffDt</f>
        <v>37196</v>
      </c>
      <c r="X11" s="133" t="n">
        <f aca="false">EffDt</f>
        <v>37196</v>
      </c>
      <c r="Y11" s="132" t="n">
        <f aca="false">EffDt</f>
        <v>37196</v>
      </c>
      <c r="Z11" s="132" t="n">
        <f aca="false">EffDt</f>
        <v>37196</v>
      </c>
      <c r="AA11" s="132" t="n">
        <f aca="false">EffDt</f>
        <v>37196</v>
      </c>
      <c r="AB11" s="132" t="n">
        <f aca="false">EffDt</f>
        <v>37196</v>
      </c>
      <c r="AC11" s="132" t="n">
        <f aca="false">EffDt</f>
        <v>37196</v>
      </c>
      <c r="AD11" s="132" t="n">
        <f aca="false">EffDt</f>
        <v>37196</v>
      </c>
    </row>
    <row r="12" customFormat="false" ht="12" hidden="false" customHeight="false" outlineLevel="0" collapsed="false">
      <c r="B12" s="126" t="s">
        <v>7</v>
      </c>
      <c r="C12" s="126" t="n">
        <v>37226</v>
      </c>
      <c r="D12" s="126" t="n">
        <f aca="false">C12</f>
        <v>37226</v>
      </c>
      <c r="E12" s="126" t="n">
        <f aca="false">D12</f>
        <v>37226</v>
      </c>
      <c r="F12" s="126" t="n">
        <f aca="false">E12</f>
        <v>37226</v>
      </c>
      <c r="G12" s="126" t="n">
        <f aca="false">F12</f>
        <v>37226</v>
      </c>
      <c r="H12" s="126" t="n">
        <f aca="false">G12</f>
        <v>37226</v>
      </c>
      <c r="I12" s="126" t="n">
        <f aca="false">H12</f>
        <v>37226</v>
      </c>
      <c r="J12" s="126" t="n">
        <f aca="false">I12</f>
        <v>37226</v>
      </c>
      <c r="K12" s="126" t="n">
        <f aca="false">J12</f>
        <v>37226</v>
      </c>
      <c r="L12" s="126" t="n">
        <f aca="false">K12</f>
        <v>37226</v>
      </c>
      <c r="M12" s="126" t="n">
        <f aca="false">L12</f>
        <v>37226</v>
      </c>
      <c r="N12" s="126" t="n">
        <f aca="false">M12</f>
        <v>37226</v>
      </c>
      <c r="O12" s="126" t="n">
        <f aca="false">N12</f>
        <v>37226</v>
      </c>
      <c r="P12" s="126" t="n">
        <f aca="false">O12</f>
        <v>37226</v>
      </c>
      <c r="Q12" s="126" t="n">
        <f aca="false">P12</f>
        <v>37226</v>
      </c>
      <c r="R12" s="126" t="n">
        <f aca="false">Q12</f>
        <v>37226</v>
      </c>
      <c r="S12" s="126" t="n">
        <f aca="false">R12</f>
        <v>37226</v>
      </c>
      <c r="T12" s="126" t="n">
        <f aca="false">S12</f>
        <v>37226</v>
      </c>
      <c r="U12" s="126" t="n">
        <f aca="false">T12</f>
        <v>37226</v>
      </c>
      <c r="V12" s="126" t="n">
        <f aca="false">U12</f>
        <v>37226</v>
      </c>
      <c r="W12" s="126" t="n">
        <f aca="false">V12</f>
        <v>37226</v>
      </c>
      <c r="X12" s="126" t="n">
        <f aca="false">W12</f>
        <v>37226</v>
      </c>
      <c r="Y12" s="126" t="n">
        <f aca="false">X12</f>
        <v>37226</v>
      </c>
      <c r="Z12" s="126" t="n">
        <f aca="false">Y12</f>
        <v>37226</v>
      </c>
      <c r="AA12" s="126" t="n">
        <f aca="false">Z12</f>
        <v>37226</v>
      </c>
      <c r="AB12" s="126" t="n">
        <f aca="false">AA12</f>
        <v>37226</v>
      </c>
      <c r="AC12" s="126" t="n">
        <f aca="false">AB12</f>
        <v>37226</v>
      </c>
      <c r="AD12" s="126" t="n">
        <f aca="false">AC12</f>
        <v>37226</v>
      </c>
    </row>
    <row r="13" customFormat="false" ht="12" hidden="false" customHeight="false" outlineLevel="0" collapsed="false">
      <c r="B13" s="126" t="s">
        <v>106</v>
      </c>
      <c r="C13" s="126" t="s">
        <v>33</v>
      </c>
      <c r="D13" s="126" t="s">
        <v>41</v>
      </c>
      <c r="E13" s="126" t="s">
        <v>43</v>
      </c>
      <c r="F13" s="126" t="s">
        <v>44</v>
      </c>
      <c r="G13" s="126" t="s">
        <v>56</v>
      </c>
      <c r="H13" s="126" t="s">
        <v>58</v>
      </c>
      <c r="I13" s="126" t="s">
        <v>47</v>
      </c>
      <c r="J13" s="126" t="s">
        <v>51</v>
      </c>
      <c r="K13" s="126" t="s">
        <v>62</v>
      </c>
      <c r="L13" s="126" t="s">
        <v>65</v>
      </c>
      <c r="M13" s="126" t="s">
        <v>67</v>
      </c>
      <c r="N13" s="126" t="s">
        <v>53</v>
      </c>
      <c r="O13" s="126" t="s">
        <v>42</v>
      </c>
      <c r="P13" s="126" t="s">
        <v>49</v>
      </c>
      <c r="Q13" s="126" t="s">
        <v>104</v>
      </c>
      <c r="R13" s="126" t="s">
        <v>91</v>
      </c>
      <c r="S13" s="126" t="s">
        <v>93</v>
      </c>
      <c r="T13" s="126" t="s">
        <v>94</v>
      </c>
      <c r="U13" s="126" t="s">
        <v>99</v>
      </c>
      <c r="V13" s="126" t="s">
        <v>100</v>
      </c>
      <c r="W13" s="126" t="s">
        <v>95</v>
      </c>
      <c r="X13" s="126" t="s">
        <v>97</v>
      </c>
      <c r="Y13" s="126" t="s">
        <v>101</v>
      </c>
      <c r="Z13" s="126" t="s">
        <v>102</v>
      </c>
      <c r="AA13" s="126" t="s">
        <v>103</v>
      </c>
      <c r="AB13" s="126" t="s">
        <v>98</v>
      </c>
      <c r="AC13" s="126" t="s">
        <v>92</v>
      </c>
      <c r="AD13" s="126" t="s">
        <v>96</v>
      </c>
    </row>
    <row r="14" customFormat="false" ht="12" hidden="false" customHeight="false" outlineLevel="0" collapsed="false">
      <c r="B14" s="126" t="s">
        <v>107</v>
      </c>
      <c r="C14" s="125" t="s">
        <v>108</v>
      </c>
      <c r="D14" s="125" t="s">
        <v>108</v>
      </c>
      <c r="E14" s="125" t="s">
        <v>108</v>
      </c>
      <c r="F14" s="125" t="s">
        <v>108</v>
      </c>
      <c r="G14" s="125" t="s">
        <v>108</v>
      </c>
      <c r="H14" s="125" t="s">
        <v>108</v>
      </c>
      <c r="I14" s="125" t="s">
        <v>108</v>
      </c>
      <c r="J14" s="127" t="s">
        <v>108</v>
      </c>
      <c r="K14" s="125" t="s">
        <v>108</v>
      </c>
      <c r="L14" s="125" t="s">
        <v>108</v>
      </c>
      <c r="M14" s="125" t="s">
        <v>108</v>
      </c>
      <c r="N14" s="125" t="s">
        <v>108</v>
      </c>
      <c r="O14" s="125" t="s">
        <v>108</v>
      </c>
      <c r="P14" s="125" t="s">
        <v>108</v>
      </c>
      <c r="Q14" s="125" t="s">
        <v>108</v>
      </c>
      <c r="R14" s="125" t="s">
        <v>108</v>
      </c>
      <c r="S14" s="125" t="s">
        <v>108</v>
      </c>
      <c r="T14" s="125" t="s">
        <v>108</v>
      </c>
      <c r="U14" s="125" t="s">
        <v>108</v>
      </c>
      <c r="V14" s="125" t="s">
        <v>108</v>
      </c>
      <c r="W14" s="125" t="s">
        <v>108</v>
      </c>
      <c r="X14" s="127" t="s">
        <v>108</v>
      </c>
      <c r="Y14" s="125" t="s">
        <v>108</v>
      </c>
      <c r="Z14" s="125" t="s">
        <v>108</v>
      </c>
      <c r="AA14" s="125" t="s">
        <v>108</v>
      </c>
      <c r="AB14" s="125" t="s">
        <v>108</v>
      </c>
      <c r="AC14" s="125" t="s">
        <v>108</v>
      </c>
      <c r="AD14" s="125" t="s">
        <v>108</v>
      </c>
    </row>
    <row r="15" customFormat="false" ht="12" hidden="false" customHeight="false" outlineLevel="0" collapsed="false">
      <c r="B15" s="126" t="s">
        <v>110</v>
      </c>
      <c r="C15" s="125" t="s">
        <v>156</v>
      </c>
      <c r="D15" s="125" t="s">
        <v>156</v>
      </c>
      <c r="E15" s="125" t="s">
        <v>156</v>
      </c>
      <c r="F15" s="125" t="s">
        <v>156</v>
      </c>
      <c r="G15" s="125" t="s">
        <v>156</v>
      </c>
      <c r="H15" s="125" t="s">
        <v>156</v>
      </c>
      <c r="I15" s="125" t="s">
        <v>156</v>
      </c>
      <c r="J15" s="125" t="s">
        <v>156</v>
      </c>
      <c r="K15" s="125" t="s">
        <v>156</v>
      </c>
      <c r="L15" s="125" t="s">
        <v>156</v>
      </c>
      <c r="M15" s="125" t="s">
        <v>156</v>
      </c>
      <c r="N15" s="125" t="s">
        <v>156</v>
      </c>
      <c r="O15" s="125" t="s">
        <v>156</v>
      </c>
      <c r="P15" s="125" t="s">
        <v>156</v>
      </c>
      <c r="Q15" s="125" t="s">
        <v>157</v>
      </c>
      <c r="R15" s="125" t="s">
        <v>157</v>
      </c>
      <c r="S15" s="125" t="s">
        <v>157</v>
      </c>
      <c r="T15" s="125" t="s">
        <v>157</v>
      </c>
      <c r="U15" s="125" t="s">
        <v>157</v>
      </c>
      <c r="V15" s="125" t="s">
        <v>157</v>
      </c>
      <c r="W15" s="125" t="s">
        <v>157</v>
      </c>
      <c r="X15" s="125" t="s">
        <v>157</v>
      </c>
      <c r="Y15" s="125" t="s">
        <v>157</v>
      </c>
      <c r="Z15" s="125" t="s">
        <v>157</v>
      </c>
      <c r="AA15" s="125" t="s">
        <v>157</v>
      </c>
      <c r="AB15" s="125" t="s">
        <v>157</v>
      </c>
      <c r="AC15" s="125" t="s">
        <v>157</v>
      </c>
      <c r="AD15" s="125" t="s">
        <v>157</v>
      </c>
    </row>
    <row r="16" customFormat="false" ht="12" hidden="false" customHeight="false" outlineLevel="0" collapsed="false">
      <c r="A16" s="125" t="n">
        <v>1</v>
      </c>
      <c r="B16" s="126" t="n">
        <v>37226</v>
      </c>
      <c r="C16" s="125" t="n">
        <v>-0.005</v>
      </c>
      <c r="D16" s="125" t="n">
        <v>0.01</v>
      </c>
      <c r="E16" s="125" t="n">
        <v>0.02</v>
      </c>
      <c r="F16" s="125" t="n">
        <v>-0.01</v>
      </c>
      <c r="G16" s="125" t="n">
        <v>0.015</v>
      </c>
      <c r="I16" s="125" t="n">
        <v>-0.01</v>
      </c>
      <c r="J16" s="125" t="n">
        <v>-0.02</v>
      </c>
      <c r="K16" s="127" t="n">
        <v>0.04</v>
      </c>
      <c r="L16" s="125" t="n">
        <v>0</v>
      </c>
      <c r="M16" s="125" t="n">
        <v>0.02</v>
      </c>
      <c r="N16" s="125" t="n">
        <v>-0.005</v>
      </c>
      <c r="O16" s="125" t="n">
        <v>0</v>
      </c>
      <c r="P16" s="125" t="n">
        <v>-0.0275</v>
      </c>
      <c r="Q16" s="127" t="n">
        <v>-0.005</v>
      </c>
      <c r="R16" s="127" t="n">
        <v>0.01</v>
      </c>
      <c r="S16" s="127" t="n">
        <v>0.03</v>
      </c>
      <c r="T16" s="127" t="n">
        <v>0</v>
      </c>
      <c r="U16" s="127" t="n">
        <v>0.01</v>
      </c>
      <c r="V16" s="127" t="n">
        <v>0</v>
      </c>
      <c r="W16" s="127" t="n">
        <v>0.01</v>
      </c>
      <c r="X16" s="127" t="n">
        <v>-0.02</v>
      </c>
      <c r="Y16" s="127" t="n">
        <v>0</v>
      </c>
      <c r="AA16" s="127" t="n">
        <v>0.015</v>
      </c>
      <c r="AB16" s="127" t="n">
        <v>-0.005</v>
      </c>
      <c r="AC16" s="127" t="n">
        <v>0</v>
      </c>
      <c r="AD16" s="125" t="n">
        <v>-0.015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37257</v>
      </c>
      <c r="C17" s="125" t="n">
        <v>-0.005</v>
      </c>
      <c r="D17" s="125" t="n">
        <v>0.01</v>
      </c>
      <c r="E17" s="125" t="n">
        <v>0.02</v>
      </c>
      <c r="F17" s="125" t="n">
        <v>-0.01</v>
      </c>
      <c r="G17" s="125" t="n">
        <v>0.015</v>
      </c>
      <c r="I17" s="125" t="n">
        <v>-0.01</v>
      </c>
      <c r="J17" s="125" t="n">
        <v>-0.02</v>
      </c>
      <c r="K17" s="127" t="n">
        <v>0.04</v>
      </c>
      <c r="L17" s="125" t="n">
        <v>-0.0013225908338935</v>
      </c>
      <c r="M17" s="125" t="n">
        <v>0.02</v>
      </c>
      <c r="N17" s="125" t="n">
        <v>-0.005</v>
      </c>
      <c r="O17" s="125" t="n">
        <v>0</v>
      </c>
      <c r="P17" s="125" t="n">
        <v>-0.0275</v>
      </c>
      <c r="Q17" s="127" t="n">
        <v>-0.005</v>
      </c>
      <c r="R17" s="127" t="n">
        <v>0.01</v>
      </c>
      <c r="S17" s="127" t="n">
        <v>0.03</v>
      </c>
      <c r="T17" s="127" t="n">
        <v>0</v>
      </c>
      <c r="U17" s="127" t="n">
        <v>0.01</v>
      </c>
      <c r="V17" s="127" t="n">
        <v>0</v>
      </c>
      <c r="W17" s="127" t="n">
        <v>0.01</v>
      </c>
      <c r="X17" s="127" t="n">
        <v>-0.02</v>
      </c>
      <c r="Y17" s="127" t="n">
        <v>0</v>
      </c>
      <c r="AA17" s="127" t="n">
        <v>0.015</v>
      </c>
      <c r="AB17" s="127" t="n">
        <v>-0.005</v>
      </c>
      <c r="AC17" s="127" t="n">
        <v>0</v>
      </c>
      <c r="AD17" s="125" t="n">
        <v>-0.015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37288</v>
      </c>
      <c r="C18" s="125" t="n">
        <v>-0.005</v>
      </c>
      <c r="D18" s="125" t="n">
        <v>0.01</v>
      </c>
      <c r="E18" s="125" t="n">
        <v>0.02</v>
      </c>
      <c r="F18" s="125" t="n">
        <v>-0.01</v>
      </c>
      <c r="G18" s="125" t="n">
        <v>0.015</v>
      </c>
      <c r="I18" s="125" t="n">
        <v>-0.01</v>
      </c>
      <c r="J18" s="125" t="n">
        <v>-0.02</v>
      </c>
      <c r="K18" s="127" t="n">
        <v>0.03</v>
      </c>
      <c r="L18" s="125" t="n">
        <v>-0.0013226247875177</v>
      </c>
      <c r="M18" s="125" t="n">
        <v>0.02</v>
      </c>
      <c r="N18" s="125" t="n">
        <v>-0.005</v>
      </c>
      <c r="O18" s="125" t="n">
        <v>0</v>
      </c>
      <c r="P18" s="125" t="n">
        <v>-0.0275</v>
      </c>
      <c r="Q18" s="127" t="n">
        <v>-0.005</v>
      </c>
      <c r="R18" s="127" t="n">
        <v>0.01</v>
      </c>
      <c r="S18" s="127" t="n">
        <v>0.03</v>
      </c>
      <c r="T18" s="127" t="n">
        <v>0</v>
      </c>
      <c r="U18" s="127" t="n">
        <v>0.01</v>
      </c>
      <c r="V18" s="127" t="n">
        <v>0</v>
      </c>
      <c r="W18" s="127" t="n">
        <v>0.01</v>
      </c>
      <c r="X18" s="127" t="n">
        <v>-0.02</v>
      </c>
      <c r="Y18" s="127" t="n">
        <v>0</v>
      </c>
      <c r="AA18" s="127" t="n">
        <v>0.015</v>
      </c>
      <c r="AB18" s="127" t="n">
        <v>-0.005</v>
      </c>
      <c r="AC18" s="127" t="n">
        <v>0</v>
      </c>
      <c r="AD18" s="125" t="n">
        <v>-0.015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37316</v>
      </c>
      <c r="C19" s="125" t="n">
        <v>-0.005</v>
      </c>
      <c r="D19" s="125" t="n">
        <v>0.01</v>
      </c>
      <c r="E19" s="125" t="n">
        <v>0.02</v>
      </c>
      <c r="F19" s="125" t="n">
        <v>-0.01</v>
      </c>
      <c r="G19" s="125" t="n">
        <v>0.015</v>
      </c>
      <c r="I19" s="125" t="n">
        <v>-0.01</v>
      </c>
      <c r="J19" s="125" t="n">
        <v>-0.02</v>
      </c>
      <c r="K19" s="127" t="n">
        <v>0.015</v>
      </c>
      <c r="L19" s="125" t="n">
        <v>-0.0013223689501918</v>
      </c>
      <c r="M19" s="125" t="n">
        <v>0.02</v>
      </c>
      <c r="N19" s="125" t="n">
        <v>-0.005</v>
      </c>
      <c r="O19" s="125" t="n">
        <v>0</v>
      </c>
      <c r="P19" s="125" t="n">
        <v>-0.0275</v>
      </c>
      <c r="Q19" s="127" t="n">
        <v>-0.005</v>
      </c>
      <c r="R19" s="127" t="n">
        <v>0.01</v>
      </c>
      <c r="S19" s="127" t="n">
        <v>0.03</v>
      </c>
      <c r="T19" s="127" t="n">
        <v>0</v>
      </c>
      <c r="U19" s="127" t="n">
        <v>0.01</v>
      </c>
      <c r="V19" s="127" t="n">
        <v>0</v>
      </c>
      <c r="W19" s="127" t="n">
        <v>0.01</v>
      </c>
      <c r="X19" s="127" t="n">
        <v>-0.02</v>
      </c>
      <c r="Y19" s="127" t="n">
        <v>0</v>
      </c>
      <c r="AA19" s="127" t="n">
        <v>0.015</v>
      </c>
      <c r="AB19" s="127" t="n">
        <v>-0.005</v>
      </c>
      <c r="AC19" s="127" t="n">
        <v>0</v>
      </c>
      <c r="AD19" s="125" t="n">
        <v>-0.015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37347</v>
      </c>
      <c r="C20" s="125" t="n">
        <v>-0.0025</v>
      </c>
      <c r="D20" s="125" t="n">
        <v>0.03</v>
      </c>
      <c r="E20" s="125" t="n">
        <v>0.02</v>
      </c>
      <c r="F20" s="125" t="n">
        <v>-0.01</v>
      </c>
      <c r="G20" s="125" t="n">
        <v>0.02</v>
      </c>
      <c r="I20" s="125" t="n">
        <v>0</v>
      </c>
      <c r="J20" s="125" t="n">
        <v>0</v>
      </c>
      <c r="K20" s="127" t="n">
        <v>0.02</v>
      </c>
      <c r="L20" s="125" t="n">
        <v>-0.0013221296089356</v>
      </c>
      <c r="M20" s="125" t="n">
        <v>0.01</v>
      </c>
      <c r="N20" s="125" t="n">
        <v>-0.015</v>
      </c>
      <c r="O20" s="125" t="n">
        <v>0</v>
      </c>
      <c r="P20" s="125" t="n">
        <v>-0.01</v>
      </c>
      <c r="Q20" s="127" t="n">
        <v>-0.0025</v>
      </c>
      <c r="R20" s="127" t="n">
        <v>0.02</v>
      </c>
      <c r="S20" s="127" t="n">
        <v>0.02</v>
      </c>
      <c r="T20" s="127" t="n">
        <v>0.01</v>
      </c>
      <c r="U20" s="127" t="n">
        <v>0.01</v>
      </c>
      <c r="V20" s="127" t="n">
        <v>0</v>
      </c>
      <c r="W20" s="127" t="n">
        <v>0.01</v>
      </c>
      <c r="X20" s="127" t="n">
        <v>0</v>
      </c>
      <c r="Y20" s="127" t="n">
        <v>0</v>
      </c>
      <c r="AA20" s="127" t="n">
        <v>0.015</v>
      </c>
      <c r="AB20" s="127" t="n">
        <v>-0.015</v>
      </c>
      <c r="AC20" s="127" t="n">
        <v>0</v>
      </c>
      <c r="AD20" s="125" t="n">
        <v>0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37377</v>
      </c>
      <c r="C21" s="125" t="n">
        <v>-0.0025</v>
      </c>
      <c r="D21" s="125" t="n">
        <v>0.03</v>
      </c>
      <c r="E21" s="125" t="n">
        <v>0.02</v>
      </c>
      <c r="F21" s="125" t="n">
        <v>-0.01</v>
      </c>
      <c r="G21" s="125" t="n">
        <v>0.02</v>
      </c>
      <c r="I21" s="125" t="n">
        <v>0</v>
      </c>
      <c r="J21" s="125" t="n">
        <v>0</v>
      </c>
      <c r="K21" s="127" t="n">
        <v>0.02</v>
      </c>
      <c r="L21" s="125" t="n">
        <v>-0.0013220280001385</v>
      </c>
      <c r="M21" s="125" t="n">
        <v>0.01</v>
      </c>
      <c r="N21" s="125" t="n">
        <v>-0.015</v>
      </c>
      <c r="O21" s="125" t="n">
        <v>0</v>
      </c>
      <c r="P21" s="125" t="n">
        <v>-0.01</v>
      </c>
      <c r="Q21" s="127" t="n">
        <v>-0.0025</v>
      </c>
      <c r="R21" s="127" t="n">
        <v>0.02</v>
      </c>
      <c r="S21" s="127" t="n">
        <v>0.02</v>
      </c>
      <c r="T21" s="127" t="n">
        <v>0.01</v>
      </c>
      <c r="U21" s="127" t="n">
        <v>0.01</v>
      </c>
      <c r="V21" s="127" t="n">
        <v>0</v>
      </c>
      <c r="W21" s="127" t="n">
        <v>0.01</v>
      </c>
      <c r="X21" s="127" t="n">
        <v>0</v>
      </c>
      <c r="Y21" s="127" t="n">
        <v>0</v>
      </c>
      <c r="AA21" s="127" t="n">
        <v>0.015</v>
      </c>
      <c r="AB21" s="127" t="n">
        <v>-0.015</v>
      </c>
      <c r="AC21" s="127" t="n">
        <v>0</v>
      </c>
      <c r="AD21" s="125" t="n">
        <v>0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37408</v>
      </c>
      <c r="C22" s="125" t="n">
        <v>-0.0025</v>
      </c>
      <c r="D22" s="125" t="n">
        <v>0.03</v>
      </c>
      <c r="E22" s="125" t="n">
        <v>0.02</v>
      </c>
      <c r="F22" s="125" t="n">
        <v>-0.01</v>
      </c>
      <c r="G22" s="125" t="n">
        <v>0.02</v>
      </c>
      <c r="I22" s="125" t="n">
        <v>0</v>
      </c>
      <c r="J22" s="125" t="n">
        <v>0</v>
      </c>
      <c r="K22" s="127" t="n">
        <v>0.02</v>
      </c>
      <c r="L22" s="125" t="n">
        <v>-0.0013219580593974</v>
      </c>
      <c r="M22" s="125" t="n">
        <v>0.01</v>
      </c>
      <c r="N22" s="125" t="n">
        <v>-0.015</v>
      </c>
      <c r="O22" s="125" t="n">
        <v>0</v>
      </c>
      <c r="P22" s="125" t="n">
        <v>-0.01</v>
      </c>
      <c r="Q22" s="127" t="n">
        <v>-0.0025</v>
      </c>
      <c r="R22" s="127" t="n">
        <v>0.02</v>
      </c>
      <c r="S22" s="127" t="n">
        <v>0.02</v>
      </c>
      <c r="T22" s="127" t="n">
        <v>0.01</v>
      </c>
      <c r="U22" s="127" t="n">
        <v>0.01</v>
      </c>
      <c r="V22" s="127" t="n">
        <v>0</v>
      </c>
      <c r="W22" s="127" t="n">
        <v>0.01</v>
      </c>
      <c r="X22" s="127" t="n">
        <v>0</v>
      </c>
      <c r="Y22" s="127" t="n">
        <v>0</v>
      </c>
      <c r="AA22" s="127" t="n">
        <v>0.015</v>
      </c>
      <c r="AB22" s="127" t="n">
        <v>-0.015</v>
      </c>
      <c r="AC22" s="127" t="n">
        <v>0</v>
      </c>
      <c r="AD22" s="125" t="n">
        <v>0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37438</v>
      </c>
      <c r="C23" s="125" t="n">
        <v>-0.0025</v>
      </c>
      <c r="D23" s="125" t="n">
        <v>0.03</v>
      </c>
      <c r="E23" s="125" t="n">
        <v>0.02</v>
      </c>
      <c r="F23" s="125" t="n">
        <v>-0.01</v>
      </c>
      <c r="G23" s="125" t="n">
        <v>0.02</v>
      </c>
      <c r="I23" s="125" t="n">
        <v>0</v>
      </c>
      <c r="J23" s="125" t="n">
        <v>0</v>
      </c>
      <c r="K23" s="127" t="n">
        <v>0.02</v>
      </c>
      <c r="L23" s="125" t="n">
        <v>-0.0013218954078171</v>
      </c>
      <c r="M23" s="125" t="n">
        <v>0.01</v>
      </c>
      <c r="N23" s="125" t="n">
        <v>-0.015</v>
      </c>
      <c r="O23" s="125" t="n">
        <v>0</v>
      </c>
      <c r="P23" s="125" t="n">
        <v>-0.01</v>
      </c>
      <c r="Q23" s="127" t="n">
        <v>-0.0025</v>
      </c>
      <c r="R23" s="127" t="n">
        <v>0.03</v>
      </c>
      <c r="S23" s="127" t="n">
        <v>0.03</v>
      </c>
      <c r="T23" s="127" t="n">
        <v>0.03</v>
      </c>
      <c r="U23" s="127" t="n">
        <v>0.01</v>
      </c>
      <c r="V23" s="127" t="n">
        <v>0</v>
      </c>
      <c r="W23" s="127" t="n">
        <v>0.01</v>
      </c>
      <c r="X23" s="127" t="n">
        <v>0</v>
      </c>
      <c r="Y23" s="127" t="n">
        <v>0</v>
      </c>
      <c r="AA23" s="127" t="n">
        <v>0.015</v>
      </c>
      <c r="AB23" s="127" t="n">
        <v>-0.015</v>
      </c>
      <c r="AC23" s="127" t="n">
        <v>0</v>
      </c>
      <c r="AD23" s="125" t="n">
        <v>0.005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37469</v>
      </c>
      <c r="C24" s="125" t="n">
        <v>-0.0025</v>
      </c>
      <c r="D24" s="125" t="n">
        <v>0.03</v>
      </c>
      <c r="E24" s="125" t="n">
        <v>0.02</v>
      </c>
      <c r="F24" s="125" t="n">
        <v>-0.01</v>
      </c>
      <c r="G24" s="125" t="n">
        <v>0.02</v>
      </c>
      <c r="I24" s="125" t="n">
        <v>0</v>
      </c>
      <c r="J24" s="125" t="n">
        <v>0</v>
      </c>
      <c r="K24" s="127" t="n">
        <v>0.02</v>
      </c>
      <c r="L24" s="125" t="n">
        <v>-0.0013218556748213</v>
      </c>
      <c r="M24" s="125" t="n">
        <v>0.01</v>
      </c>
      <c r="N24" s="125" t="n">
        <v>-0.015</v>
      </c>
      <c r="O24" s="125" t="n">
        <v>0</v>
      </c>
      <c r="P24" s="125" t="n">
        <v>-0.01</v>
      </c>
      <c r="Q24" s="127" t="n">
        <v>-0.0025</v>
      </c>
      <c r="R24" s="127" t="n">
        <v>0.03</v>
      </c>
      <c r="S24" s="127" t="n">
        <v>0.03</v>
      </c>
      <c r="T24" s="127" t="n">
        <v>0.03</v>
      </c>
      <c r="U24" s="127" t="n">
        <v>0.01</v>
      </c>
      <c r="V24" s="127" t="n">
        <v>0</v>
      </c>
      <c r="W24" s="127" t="n">
        <v>0.01</v>
      </c>
      <c r="X24" s="127" t="n">
        <v>0</v>
      </c>
      <c r="Y24" s="127" t="n">
        <v>0</v>
      </c>
      <c r="AA24" s="127" t="n">
        <v>0.015</v>
      </c>
      <c r="AB24" s="127" t="n">
        <v>-0.015</v>
      </c>
      <c r="AC24" s="127" t="n">
        <v>0</v>
      </c>
      <c r="AD24" s="125" t="n">
        <v>0.005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37500</v>
      </c>
      <c r="C25" s="125" t="n">
        <v>-0.0025</v>
      </c>
      <c r="D25" s="125" t="n">
        <v>0.03</v>
      </c>
      <c r="E25" s="125" t="n">
        <v>0.02</v>
      </c>
      <c r="F25" s="125" t="n">
        <v>-0.01</v>
      </c>
      <c r="G25" s="125" t="n">
        <v>0</v>
      </c>
      <c r="I25" s="125" t="n">
        <v>0</v>
      </c>
      <c r="J25" s="125" t="n">
        <v>0</v>
      </c>
      <c r="K25" s="127" t="n">
        <v>0.02</v>
      </c>
      <c r="L25" s="125" t="n">
        <v>-0.0013218433155938</v>
      </c>
      <c r="M25" s="125" t="n">
        <v>0.0125</v>
      </c>
      <c r="N25" s="125" t="n">
        <v>-0.015</v>
      </c>
      <c r="O25" s="125" t="n">
        <v>0</v>
      </c>
      <c r="P25" s="125" t="n">
        <v>-0.01</v>
      </c>
      <c r="Q25" s="127" t="n">
        <v>-0.0025</v>
      </c>
      <c r="R25" s="127" t="n">
        <v>0.03</v>
      </c>
      <c r="S25" s="127" t="n">
        <v>0.03</v>
      </c>
      <c r="T25" s="127" t="n">
        <v>0.03</v>
      </c>
      <c r="U25" s="127" t="n">
        <v>0.01</v>
      </c>
      <c r="V25" s="127" t="n">
        <v>0</v>
      </c>
      <c r="W25" s="127" t="n">
        <v>0.01</v>
      </c>
      <c r="X25" s="127" t="n">
        <v>0</v>
      </c>
      <c r="Y25" s="127" t="n">
        <v>0</v>
      </c>
      <c r="AA25" s="127" t="n">
        <v>0.015</v>
      </c>
      <c r="AB25" s="127" t="n">
        <v>-0.015</v>
      </c>
      <c r="AC25" s="127" t="n">
        <v>0</v>
      </c>
      <c r="AD25" s="125" t="n">
        <v>0.005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37530</v>
      </c>
      <c r="C26" s="134" t="n">
        <v>0</v>
      </c>
      <c r="D26" s="125" t="n">
        <v>0.03</v>
      </c>
      <c r="E26" s="125" t="n">
        <v>0.02</v>
      </c>
      <c r="F26" s="125" t="n">
        <v>-0.01</v>
      </c>
      <c r="G26" s="125" t="n">
        <v>0.02</v>
      </c>
      <c r="I26" s="125" t="n">
        <v>0</v>
      </c>
      <c r="J26" s="125" t="n">
        <v>0</v>
      </c>
      <c r="K26" s="127" t="n">
        <v>0.02</v>
      </c>
      <c r="L26" s="125" t="n">
        <v>-0.001321825183942</v>
      </c>
      <c r="M26" s="125" t="n">
        <v>0.03</v>
      </c>
      <c r="N26" s="125" t="n">
        <v>-0.015</v>
      </c>
      <c r="O26" s="125" t="n">
        <v>0</v>
      </c>
      <c r="P26" s="125" t="n">
        <v>-0.01</v>
      </c>
      <c r="Q26" s="127" t="n">
        <v>0</v>
      </c>
      <c r="R26" s="127" t="n">
        <v>0.02</v>
      </c>
      <c r="S26" s="127" t="n">
        <v>0.02</v>
      </c>
      <c r="T26" s="127" t="n">
        <v>0.01</v>
      </c>
      <c r="U26" s="127" t="n">
        <v>0.01</v>
      </c>
      <c r="V26" s="127" t="n">
        <v>0</v>
      </c>
      <c r="W26" s="127" t="n">
        <v>0.01</v>
      </c>
      <c r="X26" s="127" t="n">
        <v>0</v>
      </c>
      <c r="Y26" s="127" t="n">
        <v>0</v>
      </c>
      <c r="AA26" s="127" t="n">
        <v>0.015</v>
      </c>
      <c r="AB26" s="127" t="n">
        <v>-0.015</v>
      </c>
      <c r="AC26" s="127" t="n">
        <v>0</v>
      </c>
      <c r="AD26" s="125" t="n">
        <v>0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37561</v>
      </c>
      <c r="C27" s="125" t="n">
        <v>0</v>
      </c>
      <c r="D27" s="125" t="n">
        <v>0.04</v>
      </c>
      <c r="E27" s="125" t="n">
        <v>0.04</v>
      </c>
      <c r="F27" s="125" t="n">
        <v>0.02</v>
      </c>
      <c r="G27" s="125" t="n">
        <v>0.0275</v>
      </c>
      <c r="I27" s="125" t="n">
        <v>0</v>
      </c>
      <c r="J27" s="125" t="n">
        <v>0</v>
      </c>
      <c r="K27" s="127" t="n">
        <v>0.06</v>
      </c>
      <c r="L27" s="125" t="n">
        <v>-0.0013218187577443</v>
      </c>
      <c r="M27" s="125" t="n">
        <v>0.03</v>
      </c>
      <c r="N27" s="125" t="n">
        <v>-0.005</v>
      </c>
      <c r="O27" s="125" t="n">
        <v>0.02</v>
      </c>
      <c r="P27" s="125" t="n">
        <v>0</v>
      </c>
      <c r="Q27" s="127" t="n">
        <v>0</v>
      </c>
      <c r="R27" s="127" t="n">
        <v>0.035</v>
      </c>
      <c r="S27" s="127" t="n">
        <v>0.03</v>
      </c>
      <c r="T27" s="127" t="n">
        <v>0.02</v>
      </c>
      <c r="U27" s="127" t="n">
        <v>0.02</v>
      </c>
      <c r="V27" s="127" t="n">
        <v>0</v>
      </c>
      <c r="W27" s="127" t="n">
        <v>0.01</v>
      </c>
      <c r="X27" s="127" t="n">
        <v>0</v>
      </c>
      <c r="Y27" s="127" t="n">
        <v>0</v>
      </c>
      <c r="AA27" s="127" t="n">
        <v>0.015</v>
      </c>
      <c r="AB27" s="127" t="n">
        <v>-0.005</v>
      </c>
      <c r="AC27" s="127" t="n">
        <v>0</v>
      </c>
      <c r="AD27" s="125" t="n">
        <v>0.01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37591</v>
      </c>
      <c r="C28" s="125" t="n">
        <v>0</v>
      </c>
      <c r="D28" s="125" t="n">
        <v>0.04</v>
      </c>
      <c r="E28" s="125" t="n">
        <v>0.04</v>
      </c>
      <c r="F28" s="125" t="n">
        <v>0.02</v>
      </c>
      <c r="G28" s="125" t="n">
        <v>0.0275</v>
      </c>
      <c r="I28" s="125" t="n">
        <v>0</v>
      </c>
      <c r="J28" s="125" t="n">
        <v>0</v>
      </c>
      <c r="K28" s="127" t="n">
        <v>0.06</v>
      </c>
      <c r="L28" s="125" t="n">
        <v>-0.0013218313034731</v>
      </c>
      <c r="M28" s="125" t="n">
        <v>0.03</v>
      </c>
      <c r="N28" s="125" t="n">
        <v>-0.005</v>
      </c>
      <c r="O28" s="125" t="n">
        <v>0.02</v>
      </c>
      <c r="P28" s="125" t="n">
        <v>0</v>
      </c>
      <c r="Q28" s="127" t="n">
        <v>0</v>
      </c>
      <c r="R28" s="127" t="n">
        <v>0.035</v>
      </c>
      <c r="S28" s="127" t="n">
        <v>0.03</v>
      </c>
      <c r="T28" s="127" t="n">
        <v>0.02</v>
      </c>
      <c r="U28" s="127" t="n">
        <v>0.02</v>
      </c>
      <c r="V28" s="127" t="n">
        <v>0</v>
      </c>
      <c r="W28" s="127" t="n">
        <v>0.01</v>
      </c>
      <c r="X28" s="127" t="n">
        <v>0</v>
      </c>
      <c r="Y28" s="127" t="n">
        <v>0</v>
      </c>
      <c r="AA28" s="127" t="n">
        <v>0.015</v>
      </c>
      <c r="AB28" s="127" t="n">
        <v>-0.005</v>
      </c>
      <c r="AC28" s="127" t="n">
        <v>0</v>
      </c>
      <c r="AD28" s="125" t="n">
        <v>0.01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37622</v>
      </c>
      <c r="C29" s="125" t="n">
        <v>0</v>
      </c>
      <c r="D29" s="125" t="n">
        <v>0.04</v>
      </c>
      <c r="E29" s="125" t="n">
        <v>0.04</v>
      </c>
      <c r="F29" s="125" t="n">
        <v>0.02</v>
      </c>
      <c r="G29" s="125" t="n">
        <v>0.0275</v>
      </c>
      <c r="I29" s="125" t="n">
        <v>0</v>
      </c>
      <c r="J29" s="125" t="n">
        <v>0</v>
      </c>
      <c r="K29" s="127" t="n">
        <v>0.06</v>
      </c>
      <c r="L29" s="125" t="n">
        <v>0.0052870927169073</v>
      </c>
      <c r="M29" s="125" t="n">
        <v>0.03</v>
      </c>
      <c r="N29" s="125" t="n">
        <v>-0.005</v>
      </c>
      <c r="O29" s="125" t="n">
        <v>0.02</v>
      </c>
      <c r="P29" s="125" t="n">
        <v>0</v>
      </c>
      <c r="Q29" s="127" t="n">
        <v>0</v>
      </c>
      <c r="R29" s="127" t="n">
        <v>0.035</v>
      </c>
      <c r="S29" s="127" t="n">
        <v>0.03</v>
      </c>
      <c r="T29" s="127" t="n">
        <v>0.02</v>
      </c>
      <c r="U29" s="127" t="n">
        <v>0.02</v>
      </c>
      <c r="V29" s="127" t="n">
        <v>0</v>
      </c>
      <c r="W29" s="127" t="n">
        <v>0.01</v>
      </c>
      <c r="X29" s="127" t="n">
        <v>0</v>
      </c>
      <c r="Y29" s="127" t="n">
        <v>0</v>
      </c>
      <c r="AA29" s="127" t="n">
        <v>0.015</v>
      </c>
      <c r="AB29" s="127" t="n">
        <v>-0.005</v>
      </c>
      <c r="AC29" s="127" t="n">
        <v>0</v>
      </c>
      <c r="AD29" s="125" t="n">
        <v>0.01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37653</v>
      </c>
      <c r="C30" s="125" t="n">
        <v>0</v>
      </c>
      <c r="D30" s="125" t="n">
        <v>0.04</v>
      </c>
      <c r="E30" s="125" t="n">
        <v>0.04</v>
      </c>
      <c r="F30" s="125" t="n">
        <v>0.02</v>
      </c>
      <c r="G30" s="125" t="n">
        <v>0.0275</v>
      </c>
      <c r="I30" s="125" t="n">
        <v>0</v>
      </c>
      <c r="J30" s="125" t="n">
        <v>0</v>
      </c>
      <c r="K30" s="127" t="n">
        <v>0.06</v>
      </c>
      <c r="L30" s="125" t="n">
        <v>0.0052866221208854</v>
      </c>
      <c r="M30" s="125" t="n">
        <v>0.03</v>
      </c>
      <c r="N30" s="125" t="n">
        <v>-0.005</v>
      </c>
      <c r="O30" s="125" t="n">
        <v>0.02</v>
      </c>
      <c r="P30" s="125" t="n">
        <v>0</v>
      </c>
      <c r="Q30" s="127" t="n">
        <v>0</v>
      </c>
      <c r="R30" s="127" t="n">
        <v>0.035</v>
      </c>
      <c r="S30" s="127" t="n">
        <v>0.03</v>
      </c>
      <c r="T30" s="127" t="n">
        <v>0.02</v>
      </c>
      <c r="U30" s="127" t="n">
        <v>0.02</v>
      </c>
      <c r="V30" s="127" t="n">
        <v>0</v>
      </c>
      <c r="W30" s="127" t="n">
        <v>0.01</v>
      </c>
      <c r="X30" s="127" t="n">
        <v>0</v>
      </c>
      <c r="Y30" s="127" t="n">
        <v>0</v>
      </c>
      <c r="AA30" s="127" t="n">
        <v>0.015</v>
      </c>
      <c r="AB30" s="127" t="n">
        <v>-0.005</v>
      </c>
      <c r="AC30" s="127" t="n">
        <v>0</v>
      </c>
      <c r="AD30" s="125" t="n">
        <v>0.01</v>
      </c>
    </row>
    <row r="31" customFormat="false" ht="12" hidden="false" customHeight="false" outlineLevel="0" collapsed="false">
      <c r="B31" s="126" t="n">
        <f aca="false">EOMONTH(B30,0)+1</f>
        <v>37681</v>
      </c>
      <c r="C31" s="125" t="n">
        <v>0</v>
      </c>
      <c r="D31" s="125" t="n">
        <v>0.04</v>
      </c>
      <c r="E31" s="125" t="n">
        <v>0.04</v>
      </c>
      <c r="F31" s="125" t="n">
        <v>0.02</v>
      </c>
      <c r="G31" s="125" t="n">
        <v>0.0275</v>
      </c>
      <c r="I31" s="125" t="n">
        <v>0</v>
      </c>
      <c r="J31" s="125" t="n">
        <v>0</v>
      </c>
      <c r="K31" s="127" t="n">
        <v>0.06</v>
      </c>
      <c r="L31" s="125" t="n">
        <v>0.0052861888943512</v>
      </c>
      <c r="M31" s="125" t="n">
        <v>0.03</v>
      </c>
      <c r="N31" s="125" t="n">
        <v>-0.005</v>
      </c>
      <c r="O31" s="125" t="n">
        <v>0.02</v>
      </c>
      <c r="P31" s="125" t="n">
        <v>0</v>
      </c>
      <c r="Q31" s="127" t="n">
        <v>0</v>
      </c>
      <c r="R31" s="127" t="n">
        <v>0.035</v>
      </c>
      <c r="S31" s="127" t="n">
        <v>0.03</v>
      </c>
      <c r="T31" s="127" t="n">
        <v>0.02</v>
      </c>
      <c r="U31" s="127" t="n">
        <v>0.02</v>
      </c>
      <c r="V31" s="127" t="n">
        <v>0</v>
      </c>
      <c r="W31" s="127" t="n">
        <v>0.01</v>
      </c>
      <c r="X31" s="127" t="n">
        <v>0</v>
      </c>
      <c r="Y31" s="127" t="n">
        <v>0</v>
      </c>
      <c r="AA31" s="127" t="n">
        <v>0.015</v>
      </c>
      <c r="AB31" s="127" t="n">
        <v>-0.005</v>
      </c>
      <c r="AC31" s="127" t="n">
        <v>0</v>
      </c>
      <c r="AD31" s="125" t="n">
        <v>0.01</v>
      </c>
    </row>
    <row r="32" customFormat="false" ht="12" hidden="false" customHeight="false" outlineLevel="0" collapsed="false">
      <c r="B32" s="126" t="n">
        <f aca="false">EOMONTH(B31,0)+1</f>
        <v>37712</v>
      </c>
      <c r="C32" s="125" t="n">
        <v>0</v>
      </c>
      <c r="D32" s="125" t="n">
        <v>0.02</v>
      </c>
      <c r="E32" s="125" t="n">
        <v>0.03</v>
      </c>
      <c r="F32" s="125" t="n">
        <v>0.02</v>
      </c>
      <c r="G32" s="125" t="n">
        <v>0.02</v>
      </c>
      <c r="I32" s="125" t="n">
        <v>0.0025</v>
      </c>
      <c r="J32" s="125" t="n">
        <v>0</v>
      </c>
      <c r="K32" s="127" t="n">
        <v>0.02</v>
      </c>
      <c r="L32" s="125" t="n">
        <v>0.0016518105846614</v>
      </c>
      <c r="M32" s="125" t="n">
        <v>0.01</v>
      </c>
      <c r="N32" s="125" t="n">
        <v>-0.015</v>
      </c>
      <c r="O32" s="125" t="n">
        <v>0.02</v>
      </c>
      <c r="P32" s="125" t="n">
        <v>0.005</v>
      </c>
      <c r="Q32" s="127" t="n">
        <v>0</v>
      </c>
      <c r="R32" s="127" t="n">
        <v>0.025</v>
      </c>
      <c r="S32" s="127" t="n">
        <v>0.02</v>
      </c>
      <c r="T32" s="127" t="n">
        <v>0.02</v>
      </c>
      <c r="U32" s="127" t="n">
        <v>0.015</v>
      </c>
      <c r="V32" s="127" t="n">
        <v>0</v>
      </c>
      <c r="W32" s="127" t="n">
        <v>0.01</v>
      </c>
      <c r="X32" s="127" t="n">
        <v>0</v>
      </c>
      <c r="Y32" s="127" t="n">
        <v>0</v>
      </c>
      <c r="AA32" s="127" t="n">
        <v>0.015</v>
      </c>
      <c r="AB32" s="127" t="n">
        <v>-0.015</v>
      </c>
      <c r="AC32" s="127" t="n">
        <v>0</v>
      </c>
      <c r="AD32" s="125" t="n">
        <v>0.01</v>
      </c>
    </row>
    <row r="33" customFormat="false" ht="12" hidden="false" customHeight="false" outlineLevel="0" collapsed="false">
      <c r="B33" s="126" t="n">
        <f aca="false">EOMONTH(B32,0)+1</f>
        <v>37742</v>
      </c>
      <c r="C33" s="125" t="n">
        <v>0</v>
      </c>
      <c r="D33" s="125" t="n">
        <v>0.02</v>
      </c>
      <c r="E33" s="125" t="n">
        <v>0.03</v>
      </c>
      <c r="F33" s="125" t="n">
        <v>0.02</v>
      </c>
      <c r="G33" s="125" t="n">
        <v>0.02</v>
      </c>
      <c r="I33" s="125" t="n">
        <v>0.0025</v>
      </c>
      <c r="J33" s="125" t="n">
        <v>0</v>
      </c>
      <c r="K33" s="127" t="n">
        <v>0.02</v>
      </c>
      <c r="L33" s="125" t="n">
        <v>0.0016517100112709</v>
      </c>
      <c r="M33" s="125" t="n">
        <v>0.01</v>
      </c>
      <c r="N33" s="125" t="n">
        <v>-0.015</v>
      </c>
      <c r="O33" s="125" t="n">
        <v>0.02</v>
      </c>
      <c r="P33" s="125" t="n">
        <v>0.005</v>
      </c>
      <c r="Q33" s="127" t="n">
        <v>0</v>
      </c>
      <c r="R33" s="127" t="n">
        <v>0.025</v>
      </c>
      <c r="S33" s="127" t="n">
        <v>0.02</v>
      </c>
      <c r="T33" s="127" t="n">
        <v>0.02</v>
      </c>
      <c r="U33" s="127" t="n">
        <v>0.015</v>
      </c>
      <c r="V33" s="127" t="n">
        <v>0</v>
      </c>
      <c r="W33" s="127" t="n">
        <v>0.01</v>
      </c>
      <c r="X33" s="127" t="n">
        <v>0</v>
      </c>
      <c r="Y33" s="127" t="n">
        <v>0</v>
      </c>
      <c r="AA33" s="127" t="n">
        <v>0.015</v>
      </c>
      <c r="AB33" s="127" t="n">
        <v>-0.015</v>
      </c>
      <c r="AC33" s="127" t="n">
        <v>0</v>
      </c>
      <c r="AD33" s="125" t="n">
        <v>0.01</v>
      </c>
    </row>
    <row r="34" customFormat="false" ht="12" hidden="false" customHeight="false" outlineLevel="0" collapsed="false">
      <c r="B34" s="126" t="n">
        <f aca="false">EOMONTH(B33,0)+1</f>
        <v>37773</v>
      </c>
      <c r="C34" s="125" t="n">
        <v>0</v>
      </c>
      <c r="D34" s="125" t="n">
        <v>0.02</v>
      </c>
      <c r="E34" s="125" t="n">
        <v>0.03</v>
      </c>
      <c r="F34" s="125" t="n">
        <v>0.02</v>
      </c>
      <c r="G34" s="125" t="n">
        <v>0.02</v>
      </c>
      <c r="I34" s="125" t="n">
        <v>0.0025</v>
      </c>
      <c r="J34" s="125" t="n">
        <v>0</v>
      </c>
      <c r="K34" s="127" t="n">
        <v>0.02</v>
      </c>
      <c r="L34" s="125" t="n">
        <v>0.0016516087162973</v>
      </c>
      <c r="M34" s="125" t="n">
        <v>0.01</v>
      </c>
      <c r="N34" s="125" t="n">
        <v>-0.015</v>
      </c>
      <c r="O34" s="125" t="n">
        <v>0.02</v>
      </c>
      <c r="P34" s="125" t="n">
        <v>0.005</v>
      </c>
      <c r="Q34" s="127" t="n">
        <v>0</v>
      </c>
      <c r="R34" s="127" t="n">
        <v>0.025</v>
      </c>
      <c r="S34" s="127" t="n">
        <v>0.02</v>
      </c>
      <c r="T34" s="127" t="n">
        <v>0.02</v>
      </c>
      <c r="U34" s="127" t="n">
        <v>0.015</v>
      </c>
      <c r="V34" s="127" t="n">
        <v>0</v>
      </c>
      <c r="W34" s="127" t="n">
        <v>0.01</v>
      </c>
      <c r="X34" s="127" t="n">
        <v>0</v>
      </c>
      <c r="Y34" s="127" t="n">
        <v>0</v>
      </c>
      <c r="AA34" s="127" t="n">
        <v>0.015</v>
      </c>
      <c r="AB34" s="127" t="n">
        <v>-0.015</v>
      </c>
      <c r="AC34" s="127" t="n">
        <v>0</v>
      </c>
      <c r="AD34" s="125" t="n">
        <v>0.01</v>
      </c>
    </row>
    <row r="35" customFormat="false" ht="12" hidden="false" customHeight="false" outlineLevel="0" collapsed="false">
      <c r="B35" s="126" t="n">
        <f aca="false">EOMONTH(B34,0)+1</f>
        <v>37803</v>
      </c>
      <c r="C35" s="125" t="n">
        <v>0</v>
      </c>
      <c r="D35" s="125" t="n">
        <v>0.02</v>
      </c>
      <c r="E35" s="125" t="n">
        <v>0.03</v>
      </c>
      <c r="F35" s="125" t="n">
        <v>0.02</v>
      </c>
      <c r="G35" s="125" t="n">
        <v>0.02</v>
      </c>
      <c r="I35" s="125" t="n">
        <v>0.0025</v>
      </c>
      <c r="J35" s="125" t="n">
        <v>0</v>
      </c>
      <c r="K35" s="127" t="n">
        <v>0.02</v>
      </c>
      <c r="L35" s="125" t="n">
        <v>0.0016515414332528</v>
      </c>
      <c r="M35" s="125" t="n">
        <v>0.01</v>
      </c>
      <c r="N35" s="125" t="n">
        <v>-0.015</v>
      </c>
      <c r="O35" s="125" t="n">
        <v>0.02</v>
      </c>
      <c r="P35" s="125" t="n">
        <v>0.005</v>
      </c>
      <c r="Q35" s="127" t="n">
        <v>0</v>
      </c>
      <c r="R35" s="127" t="n">
        <v>0.025</v>
      </c>
      <c r="S35" s="127" t="n">
        <v>0.02</v>
      </c>
      <c r="T35" s="127" t="n">
        <v>0.02</v>
      </c>
      <c r="U35" s="127" t="n">
        <v>0.015</v>
      </c>
      <c r="V35" s="127" t="n">
        <v>0</v>
      </c>
      <c r="W35" s="127" t="n">
        <v>0.01</v>
      </c>
      <c r="X35" s="127" t="n">
        <v>0</v>
      </c>
      <c r="Y35" s="127" t="n">
        <v>0</v>
      </c>
      <c r="AA35" s="127" t="n">
        <v>0.015</v>
      </c>
      <c r="AB35" s="127" t="n">
        <v>-0.015</v>
      </c>
      <c r="AC35" s="127" t="n">
        <v>0</v>
      </c>
      <c r="AD35" s="125" t="n">
        <v>0.01</v>
      </c>
    </row>
    <row r="36" customFormat="false" ht="12" hidden="false" customHeight="false" outlineLevel="0" collapsed="false">
      <c r="B36" s="126" t="n">
        <f aca="false">EOMONTH(B35,0)+1</f>
        <v>37834</v>
      </c>
      <c r="C36" s="125" t="n">
        <v>0</v>
      </c>
      <c r="D36" s="125" t="n">
        <v>0.02</v>
      </c>
      <c r="E36" s="125" t="n">
        <v>0.03</v>
      </c>
      <c r="F36" s="125" t="n">
        <v>0.02</v>
      </c>
      <c r="G36" s="125" t="n">
        <v>0.02</v>
      </c>
      <c r="I36" s="125" t="n">
        <v>0.0025</v>
      </c>
      <c r="J36" s="125" t="n">
        <v>0</v>
      </c>
      <c r="K36" s="127" t="n">
        <v>0.02</v>
      </c>
      <c r="L36" s="125" t="n">
        <v>0.001651519874212</v>
      </c>
      <c r="M36" s="125" t="n">
        <v>0.01</v>
      </c>
      <c r="N36" s="125" t="n">
        <v>-0.015</v>
      </c>
      <c r="O36" s="125" t="n">
        <v>0.02</v>
      </c>
      <c r="P36" s="125" t="n">
        <v>0.005</v>
      </c>
      <c r="Q36" s="127" t="n">
        <v>0</v>
      </c>
      <c r="R36" s="127" t="n">
        <v>0.025</v>
      </c>
      <c r="S36" s="127" t="n">
        <v>0.02</v>
      </c>
      <c r="T36" s="127" t="n">
        <v>0.02</v>
      </c>
      <c r="U36" s="127" t="n">
        <v>0.015</v>
      </c>
      <c r="V36" s="127" t="n">
        <v>0</v>
      </c>
      <c r="W36" s="127" t="n">
        <v>0.01</v>
      </c>
      <c r="X36" s="127" t="n">
        <v>0</v>
      </c>
      <c r="Y36" s="127" t="n">
        <v>0</v>
      </c>
      <c r="AA36" s="127" t="n">
        <v>0.015</v>
      </c>
      <c r="AB36" s="127" t="n">
        <v>-0.015</v>
      </c>
      <c r="AC36" s="127" t="n">
        <v>0</v>
      </c>
      <c r="AD36" s="125" t="n">
        <v>0.01</v>
      </c>
    </row>
    <row r="37" customFormat="false" ht="12" hidden="false" customHeight="false" outlineLevel="0" collapsed="false">
      <c r="B37" s="126" t="n">
        <f aca="false">EOMONTH(B36,0)+1</f>
        <v>37865</v>
      </c>
      <c r="C37" s="125" t="n">
        <v>0</v>
      </c>
      <c r="D37" s="125" t="n">
        <v>0.02</v>
      </c>
      <c r="E37" s="125" t="n">
        <v>0.03</v>
      </c>
      <c r="F37" s="125" t="n">
        <v>0.02</v>
      </c>
      <c r="G37" s="125" t="n">
        <v>0.02</v>
      </c>
      <c r="I37" s="125" t="n">
        <v>0.0025</v>
      </c>
      <c r="J37" s="125" t="n">
        <v>0</v>
      </c>
      <c r="K37" s="127" t="n">
        <v>0.02</v>
      </c>
      <c r="L37" s="125" t="n">
        <v>0.001651508033785</v>
      </c>
      <c r="M37" s="125" t="n">
        <v>0.0125</v>
      </c>
      <c r="N37" s="125" t="n">
        <v>-0.015</v>
      </c>
      <c r="O37" s="125" t="n">
        <v>0.02</v>
      </c>
      <c r="P37" s="125" t="n">
        <v>0.005</v>
      </c>
      <c r="Q37" s="127" t="n">
        <v>0</v>
      </c>
      <c r="R37" s="127" t="n">
        <v>0.025</v>
      </c>
      <c r="S37" s="127" t="n">
        <v>0.02</v>
      </c>
      <c r="T37" s="127" t="n">
        <v>0.02</v>
      </c>
      <c r="U37" s="127" t="n">
        <v>0.015</v>
      </c>
      <c r="V37" s="127" t="n">
        <v>0</v>
      </c>
      <c r="W37" s="127" t="n">
        <v>0.01</v>
      </c>
      <c r="X37" s="127" t="n">
        <v>0</v>
      </c>
      <c r="Y37" s="127" t="n">
        <v>0</v>
      </c>
      <c r="AA37" s="127" t="n">
        <v>0.015</v>
      </c>
      <c r="AB37" s="127" t="n">
        <v>-0.015</v>
      </c>
      <c r="AC37" s="127" t="n">
        <v>0</v>
      </c>
      <c r="AD37" s="125" t="n">
        <v>0.01</v>
      </c>
    </row>
    <row r="38" customFormat="false" ht="12" hidden="false" customHeight="false" outlineLevel="0" collapsed="false">
      <c r="B38" s="126" t="n">
        <f aca="false">EOMONTH(B37,0)+1</f>
        <v>37895</v>
      </c>
      <c r="C38" s="125" t="n">
        <v>0</v>
      </c>
      <c r="D38" s="125" t="n">
        <v>0.02</v>
      </c>
      <c r="E38" s="125" t="n">
        <v>0.03</v>
      </c>
      <c r="F38" s="125" t="n">
        <v>0.02</v>
      </c>
      <c r="G38" s="125" t="n">
        <v>0.02</v>
      </c>
      <c r="I38" s="125" t="n">
        <v>0.0025</v>
      </c>
      <c r="J38" s="125" t="n">
        <v>0</v>
      </c>
      <c r="K38" s="127" t="n">
        <v>0.02</v>
      </c>
      <c r="L38" s="125" t="n">
        <v>0.0016515009312422</v>
      </c>
      <c r="M38" s="125" t="n">
        <v>0.03</v>
      </c>
      <c r="N38" s="125" t="n">
        <v>-0.015</v>
      </c>
      <c r="O38" s="125" t="n">
        <v>0.02</v>
      </c>
      <c r="P38" s="125" t="n">
        <v>0.005</v>
      </c>
      <c r="Q38" s="127" t="n">
        <v>0</v>
      </c>
      <c r="R38" s="127" t="n">
        <v>0.025</v>
      </c>
      <c r="S38" s="127" t="n">
        <v>0.02</v>
      </c>
      <c r="T38" s="127" t="n">
        <v>0.02</v>
      </c>
      <c r="U38" s="127" t="n">
        <v>0.015</v>
      </c>
      <c r="V38" s="127" t="n">
        <v>0</v>
      </c>
      <c r="W38" s="127" t="n">
        <v>0.01</v>
      </c>
      <c r="X38" s="127" t="n">
        <v>0</v>
      </c>
      <c r="Y38" s="127" t="n">
        <v>0</v>
      </c>
      <c r="AA38" s="127" t="n">
        <v>0.015</v>
      </c>
      <c r="AB38" s="127" t="n">
        <v>-0.015</v>
      </c>
      <c r="AC38" s="127" t="n">
        <v>0</v>
      </c>
      <c r="AD38" s="125" t="n">
        <v>0.01</v>
      </c>
    </row>
    <row r="39" customFormat="false" ht="12" hidden="false" customHeight="false" outlineLevel="0" collapsed="false">
      <c r="B39" s="126" t="n">
        <f aca="false">EOMONTH(B38,0)+1</f>
        <v>37926</v>
      </c>
      <c r="C39" s="125" t="n">
        <v>0</v>
      </c>
      <c r="D39" s="125" t="n">
        <v>0.03</v>
      </c>
      <c r="E39" s="125" t="n">
        <v>0.04</v>
      </c>
      <c r="F39" s="125" t="n">
        <v>0.03</v>
      </c>
      <c r="G39" s="125" t="n">
        <v>0.03</v>
      </c>
      <c r="I39" s="125" t="n">
        <v>0.005</v>
      </c>
      <c r="J39" s="125" t="n">
        <v>0</v>
      </c>
      <c r="K39" s="127" t="n">
        <v>0.06</v>
      </c>
      <c r="L39" s="125" t="n">
        <v>0.0052847882115411</v>
      </c>
      <c r="M39" s="125" t="n">
        <v>0.03</v>
      </c>
      <c r="N39" s="125" t="n">
        <v>-0.005</v>
      </c>
      <c r="O39" s="125" t="n">
        <v>0.03</v>
      </c>
      <c r="P39" s="125" t="n">
        <v>0.005</v>
      </c>
      <c r="Q39" s="127" t="n">
        <v>0</v>
      </c>
      <c r="R39" s="127" t="n">
        <v>0.025</v>
      </c>
      <c r="S39" s="127" t="n">
        <v>0.02</v>
      </c>
      <c r="T39" s="127" t="n">
        <v>0.02</v>
      </c>
      <c r="U39" s="127" t="n">
        <v>0.015</v>
      </c>
      <c r="V39" s="127" t="n">
        <v>0</v>
      </c>
      <c r="W39" s="127" t="n">
        <v>0.01</v>
      </c>
      <c r="X39" s="127" t="n">
        <v>0</v>
      </c>
      <c r="Y39" s="127" t="n">
        <v>0</v>
      </c>
      <c r="AA39" s="127" t="n">
        <v>0.015</v>
      </c>
      <c r="AB39" s="127" t="n">
        <v>-0.005</v>
      </c>
      <c r="AC39" s="127" t="n">
        <v>0</v>
      </c>
      <c r="AD39" s="125" t="n">
        <v>0.01</v>
      </c>
    </row>
    <row r="40" customFormat="false" ht="12" hidden="false" customHeight="false" outlineLevel="0" collapsed="false">
      <c r="B40" s="126" t="n">
        <f aca="false">EOMONTH(B39,0)+1</f>
        <v>37956</v>
      </c>
      <c r="C40" s="125" t="n">
        <v>0</v>
      </c>
      <c r="D40" s="125" t="n">
        <v>0.03</v>
      </c>
      <c r="E40" s="125" t="n">
        <v>0.04</v>
      </c>
      <c r="F40" s="125" t="n">
        <v>0.03</v>
      </c>
      <c r="G40" s="125" t="n">
        <v>0.03</v>
      </c>
      <c r="I40" s="125" t="n">
        <v>0.005</v>
      </c>
      <c r="J40" s="125" t="n">
        <v>0</v>
      </c>
      <c r="K40" s="127" t="n">
        <v>0.06</v>
      </c>
      <c r="L40" s="125" t="n">
        <v>0.0052850480328716</v>
      </c>
      <c r="M40" s="125" t="n">
        <v>0.03</v>
      </c>
      <c r="N40" s="125" t="n">
        <v>-0.005</v>
      </c>
      <c r="O40" s="125" t="n">
        <v>0.03</v>
      </c>
      <c r="P40" s="125" t="n">
        <v>0.005</v>
      </c>
      <c r="Q40" s="127" t="n">
        <v>0</v>
      </c>
      <c r="R40" s="127" t="n">
        <v>0.025</v>
      </c>
      <c r="S40" s="127" t="n">
        <v>0.02</v>
      </c>
      <c r="T40" s="127" t="n">
        <v>0.02</v>
      </c>
      <c r="U40" s="127" t="n">
        <v>0.015</v>
      </c>
      <c r="V40" s="127" t="n">
        <v>0</v>
      </c>
      <c r="W40" s="127" t="n">
        <v>0.01</v>
      </c>
      <c r="X40" s="127" t="n">
        <v>0</v>
      </c>
      <c r="Y40" s="127" t="n">
        <v>0</v>
      </c>
      <c r="AA40" s="127" t="n">
        <v>0.015</v>
      </c>
      <c r="AB40" s="127" t="n">
        <v>-0.005</v>
      </c>
      <c r="AC40" s="127" t="n">
        <v>0</v>
      </c>
      <c r="AD40" s="125" t="n">
        <v>0.01</v>
      </c>
    </row>
    <row r="41" customFormat="false" ht="12" hidden="false" customHeight="false" outlineLevel="0" collapsed="false">
      <c r="B41" s="126" t="n">
        <f aca="false">EOMONTH(B40,0)+1</f>
        <v>37987</v>
      </c>
      <c r="C41" s="125" t="n">
        <v>0</v>
      </c>
      <c r="D41" s="125" t="n">
        <v>0.03</v>
      </c>
      <c r="E41" s="125" t="n">
        <v>0.04</v>
      </c>
      <c r="F41" s="125" t="n">
        <v>0.03</v>
      </c>
      <c r="G41" s="125" t="n">
        <v>0.03</v>
      </c>
      <c r="I41" s="125" t="n">
        <v>0.005</v>
      </c>
      <c r="J41" s="125" t="n">
        <v>0</v>
      </c>
      <c r="K41" s="127" t="n">
        <v>0.06</v>
      </c>
      <c r="L41" s="125" t="n">
        <v>0.0052854067524852</v>
      </c>
      <c r="M41" s="125" t="n">
        <v>0.03</v>
      </c>
      <c r="N41" s="125" t="n">
        <v>-0.005</v>
      </c>
      <c r="O41" s="125" t="n">
        <v>0.03</v>
      </c>
      <c r="P41" s="125" t="n">
        <v>0.005</v>
      </c>
      <c r="Q41" s="127" t="n">
        <v>0</v>
      </c>
      <c r="R41" s="127" t="n">
        <v>0.025</v>
      </c>
      <c r="S41" s="127" t="n">
        <v>0.02</v>
      </c>
      <c r="T41" s="127" t="n">
        <v>0.02</v>
      </c>
      <c r="U41" s="127" t="n">
        <v>0.015</v>
      </c>
      <c r="V41" s="127" t="n">
        <v>0</v>
      </c>
      <c r="W41" s="127" t="n">
        <v>0.01</v>
      </c>
      <c r="X41" s="127" t="n">
        <v>0</v>
      </c>
      <c r="Y41" s="127" t="n">
        <v>0</v>
      </c>
      <c r="AA41" s="127" t="n">
        <v>0.015</v>
      </c>
      <c r="AB41" s="127" t="n">
        <v>-0.005</v>
      </c>
      <c r="AC41" s="127" t="n">
        <v>0</v>
      </c>
      <c r="AD41" s="125" t="n">
        <v>0.01</v>
      </c>
    </row>
    <row r="42" customFormat="false" ht="12" hidden="false" customHeight="false" outlineLevel="0" collapsed="false">
      <c r="B42" s="126" t="n">
        <f aca="false">EOMONTH(B41,0)+1</f>
        <v>38018</v>
      </c>
      <c r="C42" s="125" t="n">
        <v>0</v>
      </c>
      <c r="D42" s="125" t="n">
        <v>0.03</v>
      </c>
      <c r="E42" s="125" t="n">
        <v>0.04</v>
      </c>
      <c r="F42" s="125" t="n">
        <v>0.03</v>
      </c>
      <c r="G42" s="125" t="n">
        <v>0.03</v>
      </c>
      <c r="I42" s="125" t="n">
        <v>0.005</v>
      </c>
      <c r="J42" s="125" t="n">
        <v>0</v>
      </c>
      <c r="K42" s="127" t="n">
        <v>0.06</v>
      </c>
      <c r="L42" s="125" t="n">
        <v>0.005285843290144</v>
      </c>
      <c r="M42" s="125" t="n">
        <v>0.03</v>
      </c>
      <c r="N42" s="125" t="n">
        <v>-0.005</v>
      </c>
      <c r="O42" s="125" t="n">
        <v>0.03</v>
      </c>
      <c r="P42" s="125" t="n">
        <v>0.005</v>
      </c>
      <c r="Q42" s="127" t="n">
        <v>0</v>
      </c>
      <c r="R42" s="127" t="n">
        <v>0.025</v>
      </c>
      <c r="S42" s="127" t="n">
        <v>0.02</v>
      </c>
      <c r="T42" s="127" t="n">
        <v>0.02</v>
      </c>
      <c r="U42" s="127" t="n">
        <v>0.015</v>
      </c>
      <c r="V42" s="127" t="n">
        <v>0</v>
      </c>
      <c r="W42" s="127" t="n">
        <v>0.01</v>
      </c>
      <c r="X42" s="127" t="n">
        <v>0</v>
      </c>
      <c r="Y42" s="127" t="n">
        <v>0</v>
      </c>
      <c r="AA42" s="127" t="n">
        <v>0.015</v>
      </c>
      <c r="AB42" s="127" t="n">
        <v>-0.005</v>
      </c>
      <c r="AC42" s="127" t="n">
        <v>0</v>
      </c>
      <c r="AD42" s="125" t="n">
        <v>0.01</v>
      </c>
    </row>
    <row r="43" customFormat="false" ht="12" hidden="false" customHeight="false" outlineLevel="0" collapsed="false">
      <c r="B43" s="126" t="n">
        <f aca="false">EOMONTH(B42,0)+1</f>
        <v>38047</v>
      </c>
      <c r="C43" s="125" t="n">
        <v>0</v>
      </c>
      <c r="D43" s="125" t="n">
        <v>0.03</v>
      </c>
      <c r="E43" s="125" t="n">
        <v>0.04</v>
      </c>
      <c r="F43" s="125" t="n">
        <v>0.03</v>
      </c>
      <c r="G43" s="125" t="n">
        <v>0.03</v>
      </c>
      <c r="I43" s="125" t="n">
        <v>0.005</v>
      </c>
      <c r="J43" s="125" t="n">
        <v>0</v>
      </c>
      <c r="K43" s="127" t="n">
        <v>0.06</v>
      </c>
      <c r="L43" s="125" t="n">
        <v>0.0052863003762092</v>
      </c>
      <c r="M43" s="125" t="n">
        <v>0.03</v>
      </c>
      <c r="N43" s="125" t="n">
        <v>-0.005</v>
      </c>
      <c r="O43" s="125" t="n">
        <v>0.03</v>
      </c>
      <c r="P43" s="125" t="n">
        <v>0.005</v>
      </c>
      <c r="Q43" s="127" t="n">
        <v>0</v>
      </c>
      <c r="R43" s="127" t="n">
        <v>0.025</v>
      </c>
      <c r="S43" s="127" t="n">
        <v>0.02</v>
      </c>
      <c r="T43" s="127" t="n">
        <v>0.02</v>
      </c>
      <c r="U43" s="127" t="n">
        <v>0.015</v>
      </c>
      <c r="V43" s="127" t="n">
        <v>0</v>
      </c>
      <c r="W43" s="127" t="n">
        <v>0.01</v>
      </c>
      <c r="X43" s="127" t="n">
        <v>0</v>
      </c>
      <c r="Y43" s="127" t="n">
        <v>0</v>
      </c>
      <c r="AA43" s="127" t="n">
        <v>0.015</v>
      </c>
      <c r="AB43" s="127" t="n">
        <v>-0.005</v>
      </c>
      <c r="AC43" s="127" t="n">
        <v>0</v>
      </c>
      <c r="AD43" s="125" t="n">
        <v>0.01</v>
      </c>
    </row>
    <row r="44" customFormat="false" ht="12" hidden="false" customHeight="false" outlineLevel="0" collapsed="false">
      <c r="B44" s="126" t="n">
        <f aca="false">EOMONTH(B43,0)+1</f>
        <v>38078</v>
      </c>
      <c r="C44" s="125" t="n">
        <v>0</v>
      </c>
      <c r="D44" s="125" t="n">
        <v>0.03</v>
      </c>
      <c r="E44" s="125" t="n">
        <v>0.03</v>
      </c>
      <c r="F44" s="125" t="n">
        <v>0.03</v>
      </c>
      <c r="G44" s="125" t="n">
        <v>0.02</v>
      </c>
      <c r="I44" s="125" t="n">
        <v>0.0025</v>
      </c>
      <c r="J44" s="125" t="n">
        <v>0</v>
      </c>
      <c r="K44" s="127" t="n">
        <v>0.02</v>
      </c>
      <c r="L44" s="125" t="n">
        <v>0.001652022589832</v>
      </c>
      <c r="M44" s="125" t="n">
        <v>0.01</v>
      </c>
      <c r="N44" s="125" t="n">
        <v>-0.015</v>
      </c>
      <c r="O44" s="125" t="n">
        <v>0.03</v>
      </c>
      <c r="P44" s="125" t="n">
        <v>0.005</v>
      </c>
      <c r="Q44" s="127" t="n">
        <v>0</v>
      </c>
      <c r="R44" s="127" t="n">
        <v>0.025</v>
      </c>
      <c r="S44" s="127" t="n">
        <v>0.02</v>
      </c>
      <c r="T44" s="127" t="n">
        <v>0.02</v>
      </c>
      <c r="U44" s="127" t="n">
        <v>0.015</v>
      </c>
      <c r="V44" s="127" t="n">
        <v>0</v>
      </c>
      <c r="W44" s="127" t="n">
        <v>0.01</v>
      </c>
      <c r="X44" s="127" t="n">
        <v>0</v>
      </c>
      <c r="Y44" s="127" t="n">
        <v>0</v>
      </c>
      <c r="AA44" s="127" t="n">
        <v>0.015</v>
      </c>
      <c r="AB44" s="127" t="n">
        <v>-0.015</v>
      </c>
      <c r="AC44" s="127" t="n">
        <v>0</v>
      </c>
      <c r="AD44" s="125" t="n">
        <v>0.01</v>
      </c>
    </row>
    <row r="45" customFormat="false" ht="12" hidden="false" customHeight="false" outlineLevel="0" collapsed="false">
      <c r="B45" s="126" t="n">
        <f aca="false">EOMONTH(B44,0)+1</f>
        <v>38108</v>
      </c>
      <c r="C45" s="125" t="n">
        <v>0</v>
      </c>
      <c r="D45" s="125" t="n">
        <v>0.03</v>
      </c>
      <c r="E45" s="125" t="n">
        <v>0.03</v>
      </c>
      <c r="F45" s="125" t="n">
        <v>0.03</v>
      </c>
      <c r="G45" s="125" t="n">
        <v>0.02</v>
      </c>
      <c r="I45" s="125" t="n">
        <v>0.0025</v>
      </c>
      <c r="J45" s="125" t="n">
        <v>0</v>
      </c>
      <c r="K45" s="127" t="n">
        <v>0.02</v>
      </c>
      <c r="L45" s="125" t="n">
        <v>0.0016519599429652</v>
      </c>
      <c r="M45" s="125" t="n">
        <v>0.01</v>
      </c>
      <c r="N45" s="125" t="n">
        <v>-0.015</v>
      </c>
      <c r="O45" s="125" t="n">
        <v>0.03</v>
      </c>
      <c r="P45" s="125" t="n">
        <v>0.005</v>
      </c>
      <c r="Q45" s="127" t="n">
        <v>0</v>
      </c>
      <c r="R45" s="127" t="n">
        <v>0.025</v>
      </c>
      <c r="S45" s="127" t="n">
        <v>0.02</v>
      </c>
      <c r="T45" s="127" t="n">
        <v>0.02</v>
      </c>
      <c r="U45" s="127" t="n">
        <v>0.015</v>
      </c>
      <c r="V45" s="127" t="n">
        <v>0</v>
      </c>
      <c r="W45" s="127" t="n">
        <v>0.01</v>
      </c>
      <c r="X45" s="127" t="n">
        <v>0</v>
      </c>
      <c r="Y45" s="127" t="n">
        <v>0</v>
      </c>
      <c r="AA45" s="127" t="n">
        <v>0.015</v>
      </c>
      <c r="AB45" s="127" t="n">
        <v>-0.015</v>
      </c>
      <c r="AC45" s="127" t="n">
        <v>0</v>
      </c>
      <c r="AD45" s="125" t="n">
        <v>0.01</v>
      </c>
    </row>
    <row r="46" customFormat="false" ht="12" hidden="false" customHeight="false" outlineLevel="0" collapsed="false">
      <c r="B46" s="126" t="n">
        <f aca="false">EOMONTH(B45,0)+1</f>
        <v>38139</v>
      </c>
      <c r="C46" s="125" t="n">
        <v>0</v>
      </c>
      <c r="D46" s="125" t="n">
        <v>0.03</v>
      </c>
      <c r="E46" s="125" t="n">
        <v>0.03</v>
      </c>
      <c r="F46" s="125" t="n">
        <v>0.03</v>
      </c>
      <c r="G46" s="125" t="n">
        <v>0.02</v>
      </c>
      <c r="I46" s="125" t="n">
        <v>0.0025</v>
      </c>
      <c r="J46" s="125" t="n">
        <v>0</v>
      </c>
      <c r="K46" s="127" t="n">
        <v>0.02</v>
      </c>
      <c r="L46" s="125" t="n">
        <v>0.0016518953719945</v>
      </c>
      <c r="M46" s="125" t="n">
        <v>0.01</v>
      </c>
      <c r="N46" s="125" t="n">
        <v>-0.015</v>
      </c>
      <c r="O46" s="125" t="n">
        <v>0.03</v>
      </c>
      <c r="P46" s="125" t="n">
        <v>0.005</v>
      </c>
      <c r="Q46" s="127" t="n">
        <v>0</v>
      </c>
      <c r="R46" s="127" t="n">
        <v>0.025</v>
      </c>
      <c r="S46" s="127" t="n">
        <v>0.02</v>
      </c>
      <c r="T46" s="127" t="n">
        <v>0.02</v>
      </c>
      <c r="U46" s="127" t="n">
        <v>0.015</v>
      </c>
      <c r="V46" s="127" t="n">
        <v>0</v>
      </c>
      <c r="W46" s="127" t="n">
        <v>0.01</v>
      </c>
      <c r="X46" s="127" t="n">
        <v>0</v>
      </c>
      <c r="Y46" s="127" t="n">
        <v>0</v>
      </c>
      <c r="AA46" s="127" t="n">
        <v>0.015</v>
      </c>
      <c r="AB46" s="127" t="n">
        <v>-0.015</v>
      </c>
      <c r="AC46" s="127" t="n">
        <v>0</v>
      </c>
      <c r="AD46" s="125" t="n">
        <v>0.01</v>
      </c>
    </row>
    <row r="47" customFormat="false" ht="12" hidden="false" customHeight="false" outlineLevel="0" collapsed="false">
      <c r="B47" s="126" t="n">
        <f aca="false">EOMONTH(B46,0)+1</f>
        <v>38169</v>
      </c>
      <c r="C47" s="125" t="n">
        <v>0</v>
      </c>
      <c r="D47" s="125" t="n">
        <v>0.03</v>
      </c>
      <c r="E47" s="125" t="n">
        <v>0.03</v>
      </c>
      <c r="F47" s="125" t="n">
        <v>0.03</v>
      </c>
      <c r="G47" s="125" t="n">
        <v>0.02</v>
      </c>
      <c r="I47" s="125" t="n">
        <v>0.0025</v>
      </c>
      <c r="J47" s="125" t="n">
        <v>0</v>
      </c>
      <c r="K47" s="127" t="n">
        <v>0.02</v>
      </c>
      <c r="L47" s="125" t="n">
        <v>0.0016517668880041</v>
      </c>
      <c r="M47" s="125" t="n">
        <v>0.01</v>
      </c>
      <c r="N47" s="125" t="n">
        <v>-0.015</v>
      </c>
      <c r="O47" s="125" t="n">
        <v>0.03</v>
      </c>
      <c r="P47" s="125" t="n">
        <v>0.005</v>
      </c>
      <c r="Q47" s="127" t="n">
        <v>0</v>
      </c>
      <c r="R47" s="127" t="n">
        <v>0.025</v>
      </c>
      <c r="S47" s="127" t="n">
        <v>0.02</v>
      </c>
      <c r="T47" s="127" t="n">
        <v>0.02</v>
      </c>
      <c r="U47" s="127" t="n">
        <v>0.015</v>
      </c>
      <c r="V47" s="127" t="n">
        <v>0</v>
      </c>
      <c r="W47" s="127" t="n">
        <v>0.01</v>
      </c>
      <c r="X47" s="127" t="n">
        <v>0</v>
      </c>
      <c r="Y47" s="127" t="n">
        <v>0</v>
      </c>
      <c r="AA47" s="127" t="n">
        <v>0.015</v>
      </c>
      <c r="AB47" s="127" t="n">
        <v>-0.015</v>
      </c>
      <c r="AC47" s="127" t="n">
        <v>0</v>
      </c>
      <c r="AD47" s="125" t="n">
        <v>0.01</v>
      </c>
    </row>
    <row r="48" customFormat="false" ht="12" hidden="false" customHeight="false" outlineLevel="0" collapsed="false">
      <c r="B48" s="126" t="n">
        <f aca="false">EOMONTH(B47,0)+1</f>
        <v>38200</v>
      </c>
      <c r="C48" s="125" t="n">
        <v>0</v>
      </c>
      <c r="D48" s="125" t="n">
        <v>0.03</v>
      </c>
      <c r="E48" s="125" t="n">
        <v>0.03</v>
      </c>
      <c r="F48" s="125" t="n">
        <v>0.03</v>
      </c>
      <c r="G48" s="125" t="n">
        <v>0.02</v>
      </c>
      <c r="I48" s="125" t="n">
        <v>0.0025</v>
      </c>
      <c r="J48" s="125" t="n">
        <v>0</v>
      </c>
      <c r="K48" s="127" t="n">
        <v>0.02</v>
      </c>
      <c r="L48" s="125" t="n">
        <v>0.0016515551787033</v>
      </c>
      <c r="M48" s="125" t="n">
        <v>0.01</v>
      </c>
      <c r="N48" s="125" t="n">
        <v>-0.015</v>
      </c>
      <c r="O48" s="125" t="n">
        <v>0.03</v>
      </c>
      <c r="P48" s="125" t="n">
        <v>0.005</v>
      </c>
      <c r="Q48" s="127" t="n">
        <v>0</v>
      </c>
      <c r="R48" s="127" t="n">
        <v>0.025</v>
      </c>
      <c r="S48" s="127" t="n">
        <v>0.02</v>
      </c>
      <c r="T48" s="127" t="n">
        <v>0.02</v>
      </c>
      <c r="U48" s="127" t="n">
        <v>0.015</v>
      </c>
      <c r="V48" s="127" t="n">
        <v>0</v>
      </c>
      <c r="W48" s="127" t="n">
        <v>0.01</v>
      </c>
      <c r="X48" s="127" t="n">
        <v>0</v>
      </c>
      <c r="Y48" s="127" t="n">
        <v>0</v>
      </c>
      <c r="AA48" s="127" t="n">
        <v>0.015</v>
      </c>
      <c r="AB48" s="127" t="n">
        <v>-0.015</v>
      </c>
      <c r="AC48" s="127" t="n">
        <v>0</v>
      </c>
      <c r="AD48" s="125" t="n">
        <v>0.01</v>
      </c>
    </row>
    <row r="49" customFormat="false" ht="12" hidden="false" customHeight="false" outlineLevel="0" collapsed="false">
      <c r="B49" s="126" t="n">
        <f aca="false">EOMONTH(B48,0)+1</f>
        <v>38231</v>
      </c>
      <c r="C49" s="125" t="n">
        <v>0</v>
      </c>
      <c r="D49" s="125" t="n">
        <v>0.03</v>
      </c>
      <c r="E49" s="125" t="n">
        <v>0.03</v>
      </c>
      <c r="F49" s="125" t="n">
        <v>0.03</v>
      </c>
      <c r="G49" s="125" t="n">
        <v>0.02</v>
      </c>
      <c r="I49" s="125" t="n">
        <v>0.0025</v>
      </c>
      <c r="J49" s="125" t="n">
        <v>0</v>
      </c>
      <c r="K49" s="127" t="n">
        <v>0.02</v>
      </c>
      <c r="L49" s="125" t="n">
        <v>0.0016513347563617</v>
      </c>
      <c r="M49" s="125" t="n">
        <v>0.0125</v>
      </c>
      <c r="N49" s="125" t="n">
        <v>-0.015</v>
      </c>
      <c r="O49" s="125" t="n">
        <v>0.03</v>
      </c>
      <c r="P49" s="125" t="n">
        <v>0.005</v>
      </c>
      <c r="Q49" s="127" t="n">
        <v>0</v>
      </c>
      <c r="R49" s="127" t="n">
        <v>0.025</v>
      </c>
      <c r="S49" s="127" t="n">
        <v>0.02</v>
      </c>
      <c r="T49" s="127" t="n">
        <v>0.02</v>
      </c>
      <c r="U49" s="127" t="n">
        <v>0.015</v>
      </c>
      <c r="V49" s="127" t="n">
        <v>0</v>
      </c>
      <c r="W49" s="127" t="n">
        <v>0.01</v>
      </c>
      <c r="X49" s="127" t="n">
        <v>0</v>
      </c>
      <c r="Y49" s="127" t="n">
        <v>0</v>
      </c>
      <c r="AA49" s="127" t="n">
        <v>0.015</v>
      </c>
      <c r="AB49" s="127" t="n">
        <v>-0.015</v>
      </c>
      <c r="AC49" s="127" t="n">
        <v>0</v>
      </c>
      <c r="AD49" s="125" t="n">
        <v>0.01</v>
      </c>
    </row>
    <row r="50" customFormat="false" ht="12" hidden="false" customHeight="false" outlineLevel="0" collapsed="false">
      <c r="B50" s="126" t="n">
        <f aca="false">EOMONTH(B49,0)+1</f>
        <v>38261</v>
      </c>
      <c r="C50" s="125" t="n">
        <v>0</v>
      </c>
      <c r="D50" s="125" t="n">
        <v>0.03</v>
      </c>
      <c r="E50" s="125" t="n">
        <v>0.03</v>
      </c>
      <c r="F50" s="125" t="n">
        <v>0.03</v>
      </c>
      <c r="G50" s="125" t="n">
        <v>0.02</v>
      </c>
      <c r="I50" s="125" t="n">
        <v>0.0025</v>
      </c>
      <c r="J50" s="125" t="n">
        <v>0</v>
      </c>
      <c r="K50" s="127" t="n">
        <v>0.02</v>
      </c>
      <c r="L50" s="125" t="n">
        <v>0.001651034938039</v>
      </c>
      <c r="M50" s="125" t="n">
        <v>0.03</v>
      </c>
      <c r="N50" s="125" t="n">
        <v>-0.015</v>
      </c>
      <c r="O50" s="125" t="n">
        <v>0.03</v>
      </c>
      <c r="P50" s="125" t="n">
        <v>0.005</v>
      </c>
      <c r="Q50" s="127" t="n">
        <v>0</v>
      </c>
      <c r="R50" s="127" t="n">
        <v>0.025</v>
      </c>
      <c r="S50" s="127" t="n">
        <v>0.02</v>
      </c>
      <c r="T50" s="127" t="n">
        <v>0.02</v>
      </c>
      <c r="U50" s="127" t="n">
        <v>0.015</v>
      </c>
      <c r="V50" s="127" t="n">
        <v>0</v>
      </c>
      <c r="W50" s="127" t="n">
        <v>0.01</v>
      </c>
      <c r="X50" s="127" t="n">
        <v>0</v>
      </c>
      <c r="Y50" s="127" t="n">
        <v>0</v>
      </c>
      <c r="AA50" s="127" t="n">
        <v>0.015</v>
      </c>
      <c r="AB50" s="127" t="n">
        <v>-0.015</v>
      </c>
      <c r="AC50" s="127" t="n">
        <v>0</v>
      </c>
      <c r="AD50" s="125" t="n">
        <v>0.01</v>
      </c>
    </row>
    <row r="51" customFormat="false" ht="12" hidden="false" customHeight="false" outlineLevel="0" collapsed="false">
      <c r="B51" s="126" t="n">
        <f aca="false">EOMONTH(B50,0)+1</f>
        <v>38292</v>
      </c>
      <c r="C51" s="125" t="n">
        <v>0</v>
      </c>
      <c r="D51" s="125" t="n">
        <v>0.03</v>
      </c>
      <c r="E51" s="125" t="n">
        <v>0.04</v>
      </c>
      <c r="F51" s="125" t="n">
        <v>0.03</v>
      </c>
      <c r="G51" s="125" t="n">
        <v>0.035</v>
      </c>
      <c r="I51" s="125" t="n">
        <v>0.005</v>
      </c>
      <c r="J51" s="125" t="n">
        <v>0</v>
      </c>
      <c r="K51" s="127" t="n">
        <v>0.06</v>
      </c>
      <c r="L51" s="125" t="n">
        <v>0.0052820309645671</v>
      </c>
      <c r="M51" s="125" t="n">
        <v>0.03</v>
      </c>
      <c r="N51" s="125" t="n">
        <v>-0.005</v>
      </c>
      <c r="O51" s="125" t="n">
        <v>0.03</v>
      </c>
      <c r="P51" s="125" t="n">
        <v>0.005</v>
      </c>
      <c r="Q51" s="127" t="n">
        <v>0</v>
      </c>
      <c r="R51" s="127" t="n">
        <v>0.025</v>
      </c>
      <c r="S51" s="127" t="n">
        <v>0.02</v>
      </c>
      <c r="T51" s="127" t="n">
        <v>0.02</v>
      </c>
      <c r="U51" s="127" t="n">
        <v>0.015</v>
      </c>
      <c r="V51" s="127" t="n">
        <v>0</v>
      </c>
      <c r="W51" s="127" t="n">
        <v>0.01</v>
      </c>
      <c r="X51" s="127" t="n">
        <v>0</v>
      </c>
      <c r="Y51" s="127" t="n">
        <v>0</v>
      </c>
      <c r="AA51" s="127" t="n">
        <v>0.015</v>
      </c>
      <c r="AB51" s="127" t="n">
        <v>-0.005</v>
      </c>
      <c r="AC51" s="127" t="n">
        <v>0</v>
      </c>
      <c r="AD51" s="125" t="n">
        <v>0.01</v>
      </c>
    </row>
    <row r="52" customFormat="false" ht="12" hidden="false" customHeight="false" outlineLevel="0" collapsed="false">
      <c r="B52" s="126" t="n">
        <f aca="false">EOMONTH(B51,0)+1</f>
        <v>38322</v>
      </c>
      <c r="C52" s="125" t="n">
        <v>0</v>
      </c>
      <c r="D52" s="125" t="n">
        <v>0.03</v>
      </c>
      <c r="E52" s="125" t="n">
        <v>0.04</v>
      </c>
      <c r="F52" s="125" t="n">
        <v>0.03</v>
      </c>
      <c r="G52" s="125" t="n">
        <v>0.035</v>
      </c>
      <c r="I52" s="125" t="n">
        <v>0.005</v>
      </c>
      <c r="J52" s="125" t="n">
        <v>0</v>
      </c>
      <c r="K52" s="127" t="n">
        <v>0.06</v>
      </c>
      <c r="L52" s="125" t="n">
        <v>0.0052831194797241</v>
      </c>
      <c r="M52" s="125" t="n">
        <v>0.03</v>
      </c>
      <c r="N52" s="125" t="n">
        <v>-0.005</v>
      </c>
      <c r="O52" s="125" t="n">
        <v>0.03</v>
      </c>
      <c r="P52" s="125" t="n">
        <v>0.005</v>
      </c>
      <c r="Q52" s="127" t="n">
        <v>0</v>
      </c>
      <c r="R52" s="127" t="n">
        <v>0.025</v>
      </c>
      <c r="S52" s="127" t="n">
        <v>0.02</v>
      </c>
      <c r="T52" s="127" t="n">
        <v>0.02</v>
      </c>
      <c r="U52" s="127" t="n">
        <v>0.015</v>
      </c>
      <c r="V52" s="127" t="n">
        <v>0</v>
      </c>
      <c r="W52" s="127" t="n">
        <v>0.01</v>
      </c>
      <c r="X52" s="127" t="n">
        <v>0</v>
      </c>
      <c r="Y52" s="127" t="n">
        <v>0</v>
      </c>
      <c r="AA52" s="127" t="n">
        <v>0.015</v>
      </c>
      <c r="AB52" s="127" t="n">
        <v>-0.005</v>
      </c>
      <c r="AC52" s="127" t="n">
        <v>0</v>
      </c>
      <c r="AD52" s="125" t="n">
        <v>0.01</v>
      </c>
    </row>
    <row r="53" customFormat="false" ht="12" hidden="false" customHeight="false" outlineLevel="0" collapsed="false">
      <c r="B53" s="126" t="n">
        <f aca="false">EOMONTH(B52,0)+1</f>
        <v>38353</v>
      </c>
      <c r="C53" s="125" t="n">
        <v>0</v>
      </c>
      <c r="D53" s="125" t="n">
        <v>0.03</v>
      </c>
      <c r="E53" s="125" t="n">
        <v>0.04</v>
      </c>
      <c r="F53" s="125" t="n">
        <v>0.03</v>
      </c>
      <c r="G53" s="125" t="n">
        <v>0.035</v>
      </c>
      <c r="I53" s="125" t="n">
        <v>0.005</v>
      </c>
      <c r="J53" s="125" t="n">
        <v>0</v>
      </c>
      <c r="K53" s="127" t="n">
        <v>0.06</v>
      </c>
      <c r="L53" s="125" t="n">
        <v>0.0052841619876037</v>
      </c>
      <c r="M53" s="125" t="n">
        <v>0.03</v>
      </c>
      <c r="N53" s="125" t="n">
        <v>-0.005</v>
      </c>
      <c r="O53" s="125" t="n">
        <v>0.03</v>
      </c>
      <c r="P53" s="125" t="n">
        <v>0.005</v>
      </c>
      <c r="Q53" s="127" t="n">
        <v>0</v>
      </c>
      <c r="R53" s="127" t="n">
        <v>0.025</v>
      </c>
      <c r="S53" s="127" t="n">
        <v>0.02</v>
      </c>
      <c r="T53" s="127" t="n">
        <v>0.02</v>
      </c>
      <c r="U53" s="127" t="n">
        <v>0.015</v>
      </c>
      <c r="V53" s="127" t="n">
        <v>0</v>
      </c>
      <c r="W53" s="127" t="n">
        <v>0.01</v>
      </c>
      <c r="X53" s="127" t="n">
        <v>0</v>
      </c>
      <c r="Y53" s="127" t="n">
        <v>0</v>
      </c>
      <c r="AA53" s="127" t="n">
        <v>0.015</v>
      </c>
      <c r="AB53" s="127" t="n">
        <v>-0.005</v>
      </c>
      <c r="AC53" s="127" t="n">
        <v>0</v>
      </c>
      <c r="AD53" s="125" t="n">
        <v>0.01</v>
      </c>
    </row>
    <row r="54" customFormat="false" ht="12" hidden="false" customHeight="false" outlineLevel="0" collapsed="false">
      <c r="B54" s="126" t="n">
        <f aca="false">EOMONTH(B53,0)+1</f>
        <v>38384</v>
      </c>
      <c r="C54" s="125" t="n">
        <v>0</v>
      </c>
      <c r="D54" s="125" t="n">
        <v>0.03</v>
      </c>
      <c r="E54" s="125" t="n">
        <v>0.04</v>
      </c>
      <c r="F54" s="125" t="n">
        <v>0.03</v>
      </c>
      <c r="G54" s="125" t="n">
        <v>0.035</v>
      </c>
      <c r="I54" s="125" t="n">
        <v>0.005</v>
      </c>
      <c r="J54" s="125" t="n">
        <v>0</v>
      </c>
      <c r="K54" s="127" t="n">
        <v>0.06</v>
      </c>
      <c r="L54" s="125" t="n">
        <v>0.0052851395104598</v>
      </c>
      <c r="M54" s="125" t="n">
        <v>0.03</v>
      </c>
      <c r="N54" s="125" t="n">
        <v>-0.005</v>
      </c>
      <c r="O54" s="125" t="n">
        <v>0.03</v>
      </c>
      <c r="P54" s="125" t="n">
        <v>0.005</v>
      </c>
      <c r="Q54" s="127" t="n">
        <v>0</v>
      </c>
      <c r="R54" s="127" t="n">
        <v>0.025</v>
      </c>
      <c r="S54" s="127" t="n">
        <v>0.02</v>
      </c>
      <c r="T54" s="127" t="n">
        <v>0.02</v>
      </c>
      <c r="U54" s="127" t="n">
        <v>0.015</v>
      </c>
      <c r="V54" s="127" t="n">
        <v>0</v>
      </c>
      <c r="W54" s="127" t="n">
        <v>0.01</v>
      </c>
      <c r="X54" s="127" t="n">
        <v>0</v>
      </c>
      <c r="Y54" s="127" t="n">
        <v>0</v>
      </c>
      <c r="AA54" s="127" t="n">
        <v>0.015</v>
      </c>
      <c r="AB54" s="127" t="n">
        <v>-0.005</v>
      </c>
      <c r="AC54" s="127" t="n">
        <v>0</v>
      </c>
      <c r="AD54" s="125" t="n">
        <v>0.01</v>
      </c>
    </row>
    <row r="55" customFormat="false" ht="12" hidden="false" customHeight="false" outlineLevel="0" collapsed="false">
      <c r="B55" s="126" t="n">
        <f aca="false">EOMONTH(B54,0)+1</f>
        <v>38412</v>
      </c>
      <c r="C55" s="125" t="n">
        <v>0</v>
      </c>
      <c r="D55" s="125" t="n">
        <v>0.03</v>
      </c>
      <c r="E55" s="125" t="n">
        <v>0.04</v>
      </c>
      <c r="F55" s="125" t="n">
        <v>0.03</v>
      </c>
      <c r="G55" s="125" t="n">
        <v>0.035</v>
      </c>
      <c r="I55" s="125" t="n">
        <v>0.005</v>
      </c>
      <c r="J55" s="125" t="n">
        <v>0</v>
      </c>
      <c r="K55" s="127" t="n">
        <v>0.06</v>
      </c>
      <c r="L55" s="125" t="n">
        <v>0.0052860761832149</v>
      </c>
      <c r="M55" s="125" t="n">
        <v>0.03</v>
      </c>
      <c r="N55" s="125" t="n">
        <v>-0.005</v>
      </c>
      <c r="O55" s="125" t="n">
        <v>0.03</v>
      </c>
      <c r="P55" s="125" t="n">
        <v>0.005</v>
      </c>
      <c r="Q55" s="127" t="n">
        <v>0</v>
      </c>
      <c r="R55" s="127" t="n">
        <v>0.025</v>
      </c>
      <c r="S55" s="127" t="n">
        <v>0.02</v>
      </c>
      <c r="T55" s="127" t="n">
        <v>0.02</v>
      </c>
      <c r="U55" s="127" t="n">
        <v>0.015</v>
      </c>
      <c r="V55" s="127" t="n">
        <v>0</v>
      </c>
      <c r="W55" s="127" t="n">
        <v>0.01</v>
      </c>
      <c r="X55" s="127" t="n">
        <v>0</v>
      </c>
      <c r="Y55" s="127" t="n">
        <v>0</v>
      </c>
      <c r="AA55" s="127" t="n">
        <v>0.015</v>
      </c>
      <c r="AB55" s="127" t="n">
        <v>-0.005</v>
      </c>
      <c r="AC55" s="127" t="n">
        <v>0</v>
      </c>
      <c r="AD55" s="125" t="n">
        <v>0.01</v>
      </c>
    </row>
    <row r="56" customFormat="false" ht="12" hidden="false" customHeight="false" outlineLevel="0" collapsed="false">
      <c r="B56" s="126" t="n">
        <f aca="false">EOMONTH(B55,0)+1</f>
        <v>38443</v>
      </c>
      <c r="C56" s="125" t="n">
        <v>0</v>
      </c>
      <c r="D56" s="125" t="n">
        <v>0.03</v>
      </c>
      <c r="E56" s="125" t="n">
        <v>0.03</v>
      </c>
      <c r="F56" s="125" t="n">
        <v>0.03</v>
      </c>
      <c r="G56" s="125" t="n">
        <v>0.02</v>
      </c>
      <c r="I56" s="125" t="n">
        <v>0.0025</v>
      </c>
      <c r="J56" s="125" t="n">
        <v>0</v>
      </c>
      <c r="K56" s="127" t="n">
        <v>0.02</v>
      </c>
      <c r="L56" s="125" t="n">
        <v>0.0016520885686083</v>
      </c>
      <c r="M56" s="125" t="n">
        <v>0.01</v>
      </c>
      <c r="N56" s="125" t="n">
        <v>-0.015</v>
      </c>
      <c r="O56" s="125" t="n">
        <v>0.03</v>
      </c>
      <c r="P56" s="125" t="n">
        <v>0.005</v>
      </c>
      <c r="Q56" s="127" t="n">
        <v>0</v>
      </c>
      <c r="R56" s="127" t="n">
        <v>0.025</v>
      </c>
      <c r="S56" s="127" t="n">
        <v>0.02</v>
      </c>
      <c r="T56" s="127" t="n">
        <v>0.02</v>
      </c>
      <c r="U56" s="127" t="n">
        <v>0.015</v>
      </c>
      <c r="V56" s="127" t="n">
        <v>0</v>
      </c>
      <c r="W56" s="127" t="n">
        <v>0.01</v>
      </c>
      <c r="X56" s="127" t="n">
        <v>0</v>
      </c>
      <c r="Y56" s="127" t="n">
        <v>0</v>
      </c>
      <c r="AA56" s="127" t="n">
        <v>0.015</v>
      </c>
      <c r="AB56" s="127" t="n">
        <v>-0.015</v>
      </c>
      <c r="AC56" s="127" t="n">
        <v>0</v>
      </c>
      <c r="AD56" s="125" t="n">
        <v>0.01</v>
      </c>
    </row>
    <row r="57" customFormat="false" ht="12" hidden="false" customHeight="false" outlineLevel="0" collapsed="false">
      <c r="B57" s="126" t="n">
        <f aca="false">EOMONTH(B56,0)+1</f>
        <v>38473</v>
      </c>
      <c r="C57" s="125" t="n">
        <v>0</v>
      </c>
      <c r="D57" s="125" t="n">
        <v>0.03</v>
      </c>
      <c r="E57" s="125" t="n">
        <v>0.03</v>
      </c>
      <c r="F57" s="125" t="n">
        <v>0.03</v>
      </c>
      <c r="G57" s="125" t="n">
        <v>0.02</v>
      </c>
      <c r="I57" s="125" t="n">
        <v>0.0025</v>
      </c>
      <c r="J57" s="125" t="n">
        <v>0</v>
      </c>
      <c r="K57" s="127" t="n">
        <v>0.02</v>
      </c>
      <c r="L57" s="125" t="n">
        <v>0.0016521473420193</v>
      </c>
      <c r="M57" s="125" t="n">
        <v>0.01</v>
      </c>
      <c r="N57" s="125" t="n">
        <v>-0.015</v>
      </c>
      <c r="O57" s="125" t="n">
        <v>0.03</v>
      </c>
      <c r="P57" s="125" t="n">
        <v>0.005</v>
      </c>
      <c r="Q57" s="127" t="n">
        <v>0</v>
      </c>
      <c r="R57" s="127" t="n">
        <v>0.025</v>
      </c>
      <c r="S57" s="127" t="n">
        <v>0.02</v>
      </c>
      <c r="T57" s="127" t="n">
        <v>0.02</v>
      </c>
      <c r="U57" s="127" t="n">
        <v>0.015</v>
      </c>
      <c r="V57" s="127" t="n">
        <v>0</v>
      </c>
      <c r="W57" s="127" t="n">
        <v>0.01</v>
      </c>
      <c r="X57" s="127" t="n">
        <v>0</v>
      </c>
      <c r="Y57" s="127" t="n">
        <v>0</v>
      </c>
      <c r="AA57" s="127" t="n">
        <v>0.015</v>
      </c>
      <c r="AB57" s="127" t="n">
        <v>-0.015</v>
      </c>
      <c r="AC57" s="127" t="n">
        <v>0</v>
      </c>
      <c r="AD57" s="125" t="n">
        <v>0.01</v>
      </c>
    </row>
    <row r="58" customFormat="false" ht="12" hidden="false" customHeight="false" outlineLevel="0" collapsed="false">
      <c r="B58" s="126" t="n">
        <f aca="false">EOMONTH(B57,0)+1</f>
        <v>38504</v>
      </c>
      <c r="C58" s="125" t="n">
        <v>0</v>
      </c>
      <c r="D58" s="125" t="n">
        <v>0.03</v>
      </c>
      <c r="E58" s="125" t="n">
        <v>0.03</v>
      </c>
      <c r="F58" s="125" t="n">
        <v>0.03</v>
      </c>
      <c r="G58" s="125" t="n">
        <v>0.02</v>
      </c>
      <c r="I58" s="125" t="n">
        <v>0.0025</v>
      </c>
      <c r="J58" s="125" t="n">
        <v>0</v>
      </c>
      <c r="K58" s="127" t="n">
        <v>0.02</v>
      </c>
      <c r="L58" s="125" t="n">
        <v>0.0016522131321834</v>
      </c>
      <c r="M58" s="125" t="n">
        <v>0.01</v>
      </c>
      <c r="N58" s="125" t="n">
        <v>-0.015</v>
      </c>
      <c r="O58" s="125" t="n">
        <v>0.03</v>
      </c>
      <c r="P58" s="125" t="n">
        <v>0.005</v>
      </c>
      <c r="Q58" s="127" t="n">
        <v>0</v>
      </c>
      <c r="R58" s="127" t="n">
        <v>0.025</v>
      </c>
      <c r="S58" s="127" t="n">
        <v>0.02</v>
      </c>
      <c r="T58" s="127" t="n">
        <v>0.02</v>
      </c>
      <c r="U58" s="127" t="n">
        <v>0.015</v>
      </c>
      <c r="V58" s="127" t="n">
        <v>0</v>
      </c>
      <c r="W58" s="127" t="n">
        <v>0.01</v>
      </c>
      <c r="X58" s="127" t="n">
        <v>0</v>
      </c>
      <c r="Y58" s="127" t="n">
        <v>0</v>
      </c>
      <c r="AA58" s="127" t="n">
        <v>0.015</v>
      </c>
      <c r="AB58" s="127" t="n">
        <v>-0.015</v>
      </c>
      <c r="AC58" s="127" t="n">
        <v>0</v>
      </c>
      <c r="AD58" s="125" t="n">
        <v>0.01</v>
      </c>
    </row>
    <row r="59" customFormat="false" ht="12" hidden="false" customHeight="false" outlineLevel="0" collapsed="false">
      <c r="B59" s="126" t="n">
        <f aca="false">EOMONTH(B58,0)+1</f>
        <v>38534</v>
      </c>
      <c r="C59" s="125" t="n">
        <v>0</v>
      </c>
      <c r="D59" s="125" t="n">
        <v>0.03</v>
      </c>
      <c r="E59" s="125" t="n">
        <v>0.03</v>
      </c>
      <c r="F59" s="125" t="n">
        <v>0.03</v>
      </c>
      <c r="G59" s="125" t="n">
        <v>0.02</v>
      </c>
      <c r="I59" s="125" t="n">
        <v>0.0025</v>
      </c>
      <c r="J59" s="125" t="n">
        <v>0</v>
      </c>
      <c r="K59" s="127" t="n">
        <v>0.02</v>
      </c>
      <c r="L59" s="125" t="n">
        <v>0.0016521998402106</v>
      </c>
      <c r="M59" s="125" t="n">
        <v>0.01</v>
      </c>
      <c r="N59" s="125" t="n">
        <v>-0.015</v>
      </c>
      <c r="O59" s="125" t="n">
        <v>0.03</v>
      </c>
      <c r="P59" s="125" t="n">
        <v>0.005</v>
      </c>
      <c r="Q59" s="127" t="n">
        <v>0</v>
      </c>
      <c r="R59" s="127" t="n">
        <v>0.025</v>
      </c>
      <c r="S59" s="127" t="n">
        <v>0.02</v>
      </c>
      <c r="T59" s="127" t="n">
        <v>0.02</v>
      </c>
      <c r="U59" s="127" t="n">
        <v>0.015</v>
      </c>
      <c r="V59" s="127" t="n">
        <v>0</v>
      </c>
      <c r="W59" s="127" t="n">
        <v>0.01</v>
      </c>
      <c r="X59" s="127" t="n">
        <v>0</v>
      </c>
      <c r="Y59" s="127" t="n">
        <v>0</v>
      </c>
      <c r="AA59" s="127" t="n">
        <v>0.015</v>
      </c>
      <c r="AB59" s="127" t="n">
        <v>-0.015</v>
      </c>
      <c r="AC59" s="127" t="n">
        <v>0</v>
      </c>
      <c r="AD59" s="125" t="n">
        <v>0.01</v>
      </c>
    </row>
    <row r="60" customFormat="false" ht="12" hidden="false" customHeight="false" outlineLevel="0" collapsed="false">
      <c r="B60" s="126" t="n">
        <f aca="false">EOMONTH(B59,0)+1</f>
        <v>38565</v>
      </c>
      <c r="C60" s="125" t="n">
        <v>0</v>
      </c>
      <c r="D60" s="125" t="n">
        <v>0.03</v>
      </c>
      <c r="E60" s="125" t="n">
        <v>0.03</v>
      </c>
      <c r="F60" s="125" t="n">
        <v>0.03</v>
      </c>
      <c r="G60" s="125" t="n">
        <v>0.02</v>
      </c>
      <c r="I60" s="125" t="n">
        <v>0.0025</v>
      </c>
      <c r="J60" s="125" t="n">
        <v>0</v>
      </c>
      <c r="K60" s="127" t="n">
        <v>0.02</v>
      </c>
      <c r="L60" s="125" t="n">
        <v>0.0016521067623714</v>
      </c>
      <c r="M60" s="125" t="n">
        <v>0.01</v>
      </c>
      <c r="N60" s="125" t="n">
        <v>-0.015</v>
      </c>
      <c r="O60" s="125" t="n">
        <v>0.03</v>
      </c>
      <c r="P60" s="125" t="n">
        <v>0.005</v>
      </c>
      <c r="Q60" s="127" t="n">
        <v>0</v>
      </c>
      <c r="R60" s="127" t="n">
        <v>0.025</v>
      </c>
      <c r="S60" s="127" t="n">
        <v>0.02</v>
      </c>
      <c r="T60" s="127" t="n">
        <v>0.02</v>
      </c>
      <c r="U60" s="127" t="n">
        <v>0.015</v>
      </c>
      <c r="V60" s="127" t="n">
        <v>0</v>
      </c>
      <c r="W60" s="127" t="n">
        <v>0.01</v>
      </c>
      <c r="X60" s="127" t="n">
        <v>0</v>
      </c>
      <c r="Y60" s="127" t="n">
        <v>0</v>
      </c>
      <c r="AA60" s="127" t="n">
        <v>0.015</v>
      </c>
      <c r="AB60" s="127" t="n">
        <v>-0.015</v>
      </c>
      <c r="AC60" s="127" t="n">
        <v>0</v>
      </c>
      <c r="AD60" s="125" t="n">
        <v>0.01</v>
      </c>
    </row>
    <row r="61" customFormat="false" ht="12" hidden="false" customHeight="false" outlineLevel="0" collapsed="false">
      <c r="B61" s="126" t="n">
        <f aca="false">EOMONTH(B60,0)+1</f>
        <v>38596</v>
      </c>
      <c r="C61" s="125" t="n">
        <v>0</v>
      </c>
      <c r="D61" s="125" t="n">
        <v>0.03</v>
      </c>
      <c r="E61" s="125" t="n">
        <v>0.03</v>
      </c>
      <c r="F61" s="125" t="n">
        <v>0.03</v>
      </c>
      <c r="G61" s="125" t="n">
        <v>0.02</v>
      </c>
      <c r="I61" s="125" t="n">
        <v>0.0025</v>
      </c>
      <c r="J61" s="125" t="n">
        <v>0</v>
      </c>
      <c r="K61" s="127" t="n">
        <v>0.02</v>
      </c>
      <c r="L61" s="125" t="n">
        <v>0.001652011312084</v>
      </c>
      <c r="M61" s="125" t="n">
        <v>0.0125</v>
      </c>
      <c r="N61" s="125" t="n">
        <v>-0.015</v>
      </c>
      <c r="O61" s="125" t="n">
        <v>0.03</v>
      </c>
      <c r="P61" s="125" t="n">
        <v>0.005</v>
      </c>
      <c r="Q61" s="127" t="n">
        <v>0</v>
      </c>
      <c r="R61" s="127" t="n">
        <v>0.025</v>
      </c>
      <c r="S61" s="127" t="n">
        <v>0.02</v>
      </c>
      <c r="T61" s="127" t="n">
        <v>0.02</v>
      </c>
      <c r="U61" s="127" t="n">
        <v>0.015</v>
      </c>
      <c r="V61" s="127" t="n">
        <v>0</v>
      </c>
      <c r="W61" s="127" t="n">
        <v>0.01</v>
      </c>
      <c r="X61" s="127" t="n">
        <v>0</v>
      </c>
      <c r="Y61" s="127" t="n">
        <v>0</v>
      </c>
      <c r="AA61" s="127" t="n">
        <v>0.015</v>
      </c>
      <c r="AB61" s="127" t="n">
        <v>-0.015</v>
      </c>
      <c r="AC61" s="127" t="n">
        <v>0</v>
      </c>
      <c r="AD61" s="125" t="n">
        <v>0.01</v>
      </c>
    </row>
    <row r="62" customFormat="false" ht="12" hidden="false" customHeight="false" outlineLevel="0" collapsed="false">
      <c r="B62" s="126" t="n">
        <f aca="false">EOMONTH(B61,0)+1</f>
        <v>38626</v>
      </c>
      <c r="C62" s="125" t="n">
        <v>0</v>
      </c>
      <c r="D62" s="125" t="n">
        <v>0.03</v>
      </c>
      <c r="E62" s="125" t="n">
        <v>0.03</v>
      </c>
      <c r="F62" s="125" t="n">
        <v>0.03</v>
      </c>
      <c r="G62" s="125" t="n">
        <v>0.02</v>
      </c>
      <c r="I62" s="125" t="n">
        <v>0.0025</v>
      </c>
      <c r="J62" s="125" t="n">
        <v>0</v>
      </c>
      <c r="K62" s="127" t="n">
        <v>0.02</v>
      </c>
      <c r="L62" s="125" t="n">
        <v>0.001651863518216</v>
      </c>
      <c r="M62" s="125" t="n">
        <v>0.03</v>
      </c>
      <c r="N62" s="125" t="n">
        <v>-0.015</v>
      </c>
      <c r="O62" s="125" t="n">
        <v>0.03</v>
      </c>
      <c r="P62" s="125" t="n">
        <v>0.005</v>
      </c>
      <c r="Q62" s="127" t="n">
        <v>0</v>
      </c>
      <c r="R62" s="127" t="n">
        <v>0.025</v>
      </c>
      <c r="S62" s="127" t="n">
        <v>0.02</v>
      </c>
      <c r="T62" s="127" t="n">
        <v>0.02</v>
      </c>
      <c r="U62" s="127" t="n">
        <v>0.015</v>
      </c>
      <c r="V62" s="127" t="n">
        <v>0</v>
      </c>
      <c r="W62" s="127" t="n">
        <v>0.01</v>
      </c>
      <c r="X62" s="127" t="n">
        <v>0</v>
      </c>
      <c r="Y62" s="127" t="n">
        <v>0</v>
      </c>
      <c r="AA62" s="127" t="n">
        <v>0.015</v>
      </c>
      <c r="AB62" s="127" t="n">
        <v>-0.015</v>
      </c>
      <c r="AC62" s="127" t="n">
        <v>0</v>
      </c>
      <c r="AD62" s="125" t="n">
        <v>0.01</v>
      </c>
    </row>
    <row r="63" customFormat="false" ht="12" hidden="false" customHeight="false" outlineLevel="0" collapsed="false">
      <c r="B63" s="126" t="n">
        <f aca="false">EOMONTH(B62,0)+1</f>
        <v>38657</v>
      </c>
      <c r="C63" s="125" t="n">
        <v>0</v>
      </c>
      <c r="D63" s="125" t="n">
        <v>0.032</v>
      </c>
      <c r="E63" s="125" t="n">
        <v>0.03</v>
      </c>
      <c r="F63" s="125" t="n">
        <v>0.032</v>
      </c>
      <c r="G63" s="125" t="n">
        <v>0.035</v>
      </c>
      <c r="I63" s="125" t="n">
        <v>0.005</v>
      </c>
      <c r="J63" s="125" t="n">
        <v>0</v>
      </c>
      <c r="K63" s="127" t="n">
        <v>0.06</v>
      </c>
      <c r="L63" s="125" t="n">
        <v>0.0052850809673063</v>
      </c>
      <c r="M63" s="125" t="n">
        <v>0.03</v>
      </c>
      <c r="N63" s="125" t="n">
        <v>-0.005</v>
      </c>
      <c r="O63" s="125" t="n">
        <v>0.032</v>
      </c>
      <c r="P63" s="125" t="n">
        <v>0.005</v>
      </c>
      <c r="Q63" s="127" t="n">
        <v>0</v>
      </c>
      <c r="R63" s="127" t="n">
        <v>0.025</v>
      </c>
      <c r="S63" s="127" t="n">
        <v>0.02</v>
      </c>
      <c r="T63" s="127" t="n">
        <v>0.02</v>
      </c>
      <c r="U63" s="127" t="n">
        <v>0.015</v>
      </c>
      <c r="V63" s="127" t="n">
        <v>0</v>
      </c>
      <c r="W63" s="127" t="n">
        <v>0.01</v>
      </c>
      <c r="X63" s="127" t="n">
        <v>0</v>
      </c>
      <c r="Y63" s="127" t="n">
        <v>0</v>
      </c>
      <c r="AA63" s="127" t="n">
        <v>0.015</v>
      </c>
      <c r="AB63" s="127" t="n">
        <v>-0.005</v>
      </c>
      <c r="AC63" s="127" t="n">
        <v>0</v>
      </c>
      <c r="AD63" s="125" t="n">
        <v>0.01</v>
      </c>
    </row>
    <row r="64" customFormat="false" ht="12" hidden="false" customHeight="false" outlineLevel="0" collapsed="false">
      <c r="B64" s="126" t="n">
        <f aca="false">EOMONTH(B63,0)+1</f>
        <v>38687</v>
      </c>
      <c r="C64" s="125" t="n">
        <v>0</v>
      </c>
      <c r="D64" s="125" t="n">
        <v>0.032</v>
      </c>
      <c r="E64" s="125" t="n">
        <v>0.03</v>
      </c>
      <c r="F64" s="125" t="n">
        <v>0.032</v>
      </c>
      <c r="G64" s="125" t="n">
        <v>0.035</v>
      </c>
      <c r="I64" s="125" t="n">
        <v>0.005</v>
      </c>
      <c r="J64" s="125" t="n">
        <v>0</v>
      </c>
      <c r="K64" s="127" t="n">
        <v>0.06</v>
      </c>
      <c r="L64" s="125" t="n">
        <v>0.0052841976661601</v>
      </c>
      <c r="M64" s="125" t="n">
        <v>0.03</v>
      </c>
      <c r="N64" s="125" t="n">
        <v>-0.005</v>
      </c>
      <c r="O64" s="125" t="n">
        <v>0.032</v>
      </c>
      <c r="P64" s="125" t="n">
        <v>0.005</v>
      </c>
      <c r="Q64" s="127" t="n">
        <v>0</v>
      </c>
      <c r="R64" s="127" t="n">
        <v>0.025</v>
      </c>
      <c r="S64" s="127" t="n">
        <v>0.02</v>
      </c>
      <c r="T64" s="127" t="n">
        <v>0.02</v>
      </c>
      <c r="U64" s="127" t="n">
        <v>0.015</v>
      </c>
      <c r="V64" s="127" t="n">
        <v>0</v>
      </c>
      <c r="W64" s="127" t="n">
        <v>0.01</v>
      </c>
      <c r="X64" s="127" t="n">
        <v>0</v>
      </c>
      <c r="Y64" s="127" t="n">
        <v>0</v>
      </c>
      <c r="AA64" s="127" t="n">
        <v>0.015</v>
      </c>
      <c r="AB64" s="127" t="n">
        <v>-0.005</v>
      </c>
      <c r="AC64" s="127" t="n">
        <v>0</v>
      </c>
      <c r="AD64" s="125" t="n">
        <v>0.01</v>
      </c>
    </row>
    <row r="65" customFormat="false" ht="12" hidden="false" customHeight="false" outlineLevel="0" collapsed="false">
      <c r="B65" s="126" t="n">
        <f aca="false">EOMONTH(B64,0)+1</f>
        <v>38718</v>
      </c>
      <c r="C65" s="125" t="n">
        <v>0</v>
      </c>
      <c r="D65" s="125" t="n">
        <v>0.032</v>
      </c>
      <c r="E65" s="125" t="n">
        <v>0.03</v>
      </c>
      <c r="F65" s="125" t="n">
        <v>0.032</v>
      </c>
      <c r="G65" s="125" t="n">
        <v>0.035</v>
      </c>
      <c r="I65" s="125" t="n">
        <v>0.005</v>
      </c>
      <c r="J65" s="125" t="n">
        <v>0</v>
      </c>
      <c r="K65" s="127" t="n">
        <v>0.06</v>
      </c>
      <c r="L65" s="125" t="n">
        <v>0.0052828939360997</v>
      </c>
      <c r="M65" s="125" t="n">
        <v>0.03</v>
      </c>
      <c r="N65" s="125" t="n">
        <v>-0.005</v>
      </c>
      <c r="O65" s="125" t="n">
        <v>0.032</v>
      </c>
      <c r="P65" s="125" t="n">
        <v>0.005</v>
      </c>
      <c r="Q65" s="127" t="n">
        <v>0</v>
      </c>
      <c r="R65" s="127" t="n">
        <v>0.025</v>
      </c>
      <c r="S65" s="127" t="n">
        <v>0.02</v>
      </c>
      <c r="T65" s="127" t="n">
        <v>0.02</v>
      </c>
      <c r="U65" s="127" t="n">
        <v>0.015</v>
      </c>
      <c r="V65" s="127" t="n">
        <v>0</v>
      </c>
      <c r="W65" s="127" t="n">
        <v>0.01</v>
      </c>
      <c r="X65" s="127" t="n">
        <v>0</v>
      </c>
      <c r="Y65" s="127" t="n">
        <v>0</v>
      </c>
      <c r="AA65" s="127" t="n">
        <v>0.015</v>
      </c>
      <c r="AB65" s="127" t="n">
        <v>-0.005</v>
      </c>
      <c r="AC65" s="127" t="n">
        <v>0</v>
      </c>
      <c r="AD65" s="125" t="n">
        <v>0.01</v>
      </c>
    </row>
    <row r="66" customFormat="false" ht="12" hidden="false" customHeight="false" outlineLevel="0" collapsed="false">
      <c r="B66" s="126" t="n">
        <f aca="false">EOMONTH(B65,0)+1</f>
        <v>38749</v>
      </c>
      <c r="C66" s="125" t="n">
        <v>0</v>
      </c>
      <c r="D66" s="125" t="n">
        <v>0.032</v>
      </c>
      <c r="E66" s="125" t="n">
        <v>0.03</v>
      </c>
      <c r="F66" s="125" t="n">
        <v>0.032</v>
      </c>
      <c r="G66" s="125" t="n">
        <v>0.035</v>
      </c>
      <c r="I66" s="125" t="n">
        <v>0.005</v>
      </c>
      <c r="J66" s="125" t="n">
        <v>0</v>
      </c>
      <c r="K66" s="127" t="n">
        <v>0.06</v>
      </c>
      <c r="L66" s="125" t="n">
        <v>0.0052808763003387</v>
      </c>
      <c r="M66" s="125" t="n">
        <v>0.03</v>
      </c>
      <c r="N66" s="125" t="n">
        <v>-0.005</v>
      </c>
      <c r="O66" s="125" t="n">
        <v>0.032</v>
      </c>
      <c r="P66" s="125" t="n">
        <v>0.005</v>
      </c>
      <c r="Q66" s="127" t="n">
        <v>0</v>
      </c>
      <c r="R66" s="127" t="n">
        <v>0.025</v>
      </c>
      <c r="S66" s="127" t="n">
        <v>0.02</v>
      </c>
      <c r="T66" s="127" t="n">
        <v>0.02</v>
      </c>
      <c r="U66" s="127" t="n">
        <v>0.015</v>
      </c>
      <c r="V66" s="127" t="n">
        <v>0</v>
      </c>
      <c r="W66" s="127" t="n">
        <v>0.01</v>
      </c>
      <c r="X66" s="127" t="n">
        <v>0</v>
      </c>
      <c r="Y66" s="127" t="n">
        <v>0</v>
      </c>
      <c r="AA66" s="127" t="n">
        <v>0.015</v>
      </c>
      <c r="AB66" s="127" t="n">
        <v>-0.005</v>
      </c>
      <c r="AC66" s="127" t="n">
        <v>0</v>
      </c>
      <c r="AD66" s="125" t="n">
        <v>0.01</v>
      </c>
    </row>
    <row r="67" customFormat="false" ht="12" hidden="false" customHeight="false" outlineLevel="0" collapsed="false">
      <c r="B67" s="126" t="n">
        <f aca="false">EOMONTH(B66,0)+1</f>
        <v>38777</v>
      </c>
      <c r="C67" s="125" t="n">
        <v>0</v>
      </c>
      <c r="D67" s="125" t="n">
        <v>0.032</v>
      </c>
      <c r="E67" s="125" t="n">
        <v>0.03</v>
      </c>
      <c r="F67" s="125" t="n">
        <v>0.032</v>
      </c>
      <c r="G67" s="125" t="n">
        <v>0.035</v>
      </c>
      <c r="I67" s="125" t="n">
        <v>0.005</v>
      </c>
      <c r="J67" s="125" t="n">
        <v>0</v>
      </c>
      <c r="K67" s="127" t="n">
        <v>0.06</v>
      </c>
      <c r="L67" s="125" t="n">
        <v>0.0052789926228568</v>
      </c>
      <c r="M67" s="125" t="n">
        <v>0.03</v>
      </c>
      <c r="N67" s="125" t="n">
        <v>-0.005</v>
      </c>
      <c r="O67" s="125" t="n">
        <v>0.032</v>
      </c>
      <c r="P67" s="125" t="n">
        <v>0.005</v>
      </c>
      <c r="Q67" s="127" t="n">
        <v>0</v>
      </c>
      <c r="R67" s="127" t="n">
        <v>0.025</v>
      </c>
      <c r="S67" s="127" t="n">
        <v>0.02</v>
      </c>
      <c r="T67" s="127" t="n">
        <v>0.02</v>
      </c>
      <c r="U67" s="127" t="n">
        <v>0.015</v>
      </c>
      <c r="V67" s="127" t="n">
        <v>0</v>
      </c>
      <c r="W67" s="127" t="n">
        <v>0.01</v>
      </c>
      <c r="X67" s="127" t="n">
        <v>0</v>
      </c>
      <c r="Y67" s="127" t="n">
        <v>0</v>
      </c>
      <c r="AA67" s="127" t="n">
        <v>0.015</v>
      </c>
      <c r="AB67" s="127" t="n">
        <v>-0.005</v>
      </c>
      <c r="AC67" s="127" t="n">
        <v>0</v>
      </c>
      <c r="AD67" s="125" t="n">
        <v>0.01</v>
      </c>
    </row>
    <row r="68" customFormat="false" ht="12" hidden="false" customHeight="false" outlineLevel="0" collapsed="false">
      <c r="B68" s="126" t="n">
        <f aca="false">EOMONTH(B67,0)+1</f>
        <v>38808</v>
      </c>
      <c r="C68" s="125" t="n">
        <v>0</v>
      </c>
      <c r="D68" s="125" t="n">
        <v>0.032</v>
      </c>
      <c r="E68" s="125" t="n">
        <v>0.03</v>
      </c>
      <c r="F68" s="125" t="n">
        <v>0.032</v>
      </c>
      <c r="G68" s="125" t="n">
        <v>0.02</v>
      </c>
      <c r="I68" s="125" t="n">
        <v>0.0025</v>
      </c>
      <c r="J68" s="125" t="n">
        <v>0</v>
      </c>
      <c r="K68" s="127" t="n">
        <v>0.02</v>
      </c>
      <c r="L68" s="125" t="n">
        <v>0.0016490123019656</v>
      </c>
      <c r="M68" s="125" t="n">
        <v>0.01</v>
      </c>
      <c r="N68" s="125" t="n">
        <v>-0.015</v>
      </c>
      <c r="O68" s="125" t="n">
        <v>0.032</v>
      </c>
      <c r="P68" s="125" t="n">
        <v>0.005</v>
      </c>
      <c r="Q68" s="127" t="n">
        <v>0</v>
      </c>
      <c r="R68" s="127" t="n">
        <v>0.025</v>
      </c>
      <c r="S68" s="127" t="n">
        <v>0.02</v>
      </c>
      <c r="T68" s="127" t="n">
        <v>0.02</v>
      </c>
      <c r="U68" s="127" t="n">
        <v>0.015</v>
      </c>
      <c r="V68" s="127" t="n">
        <v>0</v>
      </c>
      <c r="W68" s="127" t="n">
        <v>0.01</v>
      </c>
      <c r="X68" s="127" t="n">
        <v>0</v>
      </c>
      <c r="Y68" s="127" t="n">
        <v>0</v>
      </c>
      <c r="AA68" s="127" t="n">
        <v>0.015</v>
      </c>
      <c r="AB68" s="127" t="n">
        <v>-0.015</v>
      </c>
      <c r="AC68" s="127" t="n">
        <v>0</v>
      </c>
      <c r="AD68" s="125" t="n">
        <v>0.01</v>
      </c>
    </row>
    <row r="69" customFormat="false" ht="12" hidden="false" customHeight="false" outlineLevel="0" collapsed="false">
      <c r="B69" s="126" t="n">
        <f aca="false">EOMONTH(B68,0)+1</f>
        <v>38838</v>
      </c>
      <c r="C69" s="125" t="n">
        <v>0</v>
      </c>
      <c r="D69" s="125" t="n">
        <v>0.032</v>
      </c>
      <c r="E69" s="125" t="n">
        <v>0.03</v>
      </c>
      <c r="F69" s="125" t="n">
        <v>0.032</v>
      </c>
      <c r="G69" s="125" t="n">
        <v>0.02</v>
      </c>
      <c r="I69" s="125" t="n">
        <v>0.0025</v>
      </c>
      <c r="J69" s="125" t="n">
        <v>0</v>
      </c>
      <c r="K69" s="127" t="n">
        <v>0.02</v>
      </c>
      <c r="L69" s="125" t="n">
        <v>0.0016483399641308</v>
      </c>
      <c r="M69" s="125" t="n">
        <v>0.01</v>
      </c>
      <c r="N69" s="125" t="n">
        <v>-0.015</v>
      </c>
      <c r="O69" s="125" t="n">
        <v>0.032</v>
      </c>
      <c r="P69" s="125" t="n">
        <v>0.005</v>
      </c>
      <c r="Q69" s="127" t="n">
        <v>0</v>
      </c>
      <c r="R69" s="127" t="n">
        <v>0.025</v>
      </c>
      <c r="S69" s="127" t="n">
        <v>0.02</v>
      </c>
      <c r="T69" s="127" t="n">
        <v>0.02</v>
      </c>
      <c r="U69" s="127" t="n">
        <v>0.015</v>
      </c>
      <c r="V69" s="127" t="n">
        <v>0</v>
      </c>
      <c r="W69" s="127" t="n">
        <v>0.01</v>
      </c>
      <c r="X69" s="127" t="n">
        <v>0</v>
      </c>
      <c r="Y69" s="127" t="n">
        <v>0</v>
      </c>
      <c r="AA69" s="127" t="n">
        <v>0.015</v>
      </c>
      <c r="AB69" s="127" t="n">
        <v>-0.015</v>
      </c>
      <c r="AC69" s="127" t="n">
        <v>0</v>
      </c>
      <c r="AD69" s="125" t="n">
        <v>0.01</v>
      </c>
    </row>
    <row r="70" customFormat="false" ht="12" hidden="false" customHeight="false" outlineLevel="0" collapsed="false">
      <c r="B70" s="126" t="n">
        <f aca="false">EOMONTH(B69,0)+1</f>
        <v>38869</v>
      </c>
      <c r="C70" s="125" t="n">
        <v>0</v>
      </c>
      <c r="D70" s="125" t="n">
        <v>0.032</v>
      </c>
      <c r="E70" s="125" t="n">
        <v>0.03</v>
      </c>
      <c r="F70" s="125" t="n">
        <v>0.032</v>
      </c>
      <c r="G70" s="125" t="n">
        <v>0.02</v>
      </c>
      <c r="I70" s="125" t="n">
        <v>0.0025</v>
      </c>
      <c r="J70" s="125" t="n">
        <v>0</v>
      </c>
      <c r="K70" s="127" t="n">
        <v>0.02</v>
      </c>
      <c r="L70" s="125" t="n">
        <v>0.0016476233958747</v>
      </c>
      <c r="M70" s="125" t="n">
        <v>0.01</v>
      </c>
      <c r="N70" s="125" t="n">
        <v>-0.015</v>
      </c>
      <c r="O70" s="125" t="n">
        <v>0.032</v>
      </c>
      <c r="P70" s="125" t="n">
        <v>0.005</v>
      </c>
      <c r="Q70" s="127" t="n">
        <v>0</v>
      </c>
      <c r="R70" s="127" t="n">
        <v>0.025</v>
      </c>
      <c r="S70" s="127" t="n">
        <v>0.02</v>
      </c>
      <c r="T70" s="127" t="n">
        <v>0.02</v>
      </c>
      <c r="U70" s="127" t="n">
        <v>0.015</v>
      </c>
      <c r="V70" s="127" t="n">
        <v>0</v>
      </c>
      <c r="W70" s="127" t="n">
        <v>0.01</v>
      </c>
      <c r="X70" s="127" t="n">
        <v>0</v>
      </c>
      <c r="Y70" s="127" t="n">
        <v>0</v>
      </c>
      <c r="AA70" s="127" t="n">
        <v>0.015</v>
      </c>
      <c r="AB70" s="127" t="n">
        <v>-0.015</v>
      </c>
      <c r="AC70" s="127" t="n">
        <v>0</v>
      </c>
      <c r="AD70" s="125" t="n">
        <v>0.01</v>
      </c>
    </row>
    <row r="71" customFormat="false" ht="12" hidden="false" customHeight="false" outlineLevel="0" collapsed="false">
      <c r="B71" s="126" t="n">
        <f aca="false">EOMONTH(B70,0)+1</f>
        <v>38899</v>
      </c>
      <c r="C71" s="125" t="n">
        <v>0</v>
      </c>
      <c r="D71" s="125" t="n">
        <v>0.032</v>
      </c>
      <c r="E71" s="125" t="n">
        <v>0.03</v>
      </c>
      <c r="F71" s="125" t="n">
        <v>0.032</v>
      </c>
      <c r="G71" s="125" t="n">
        <v>0.02</v>
      </c>
      <c r="I71" s="125" t="n">
        <v>0.0025</v>
      </c>
      <c r="J71" s="125" t="n">
        <v>0</v>
      </c>
      <c r="K71" s="127" t="n">
        <v>0.02</v>
      </c>
      <c r="L71" s="125" t="n">
        <v>0.0016469088638712</v>
      </c>
      <c r="M71" s="125" t="n">
        <v>0.01</v>
      </c>
      <c r="N71" s="125" t="n">
        <v>-0.015</v>
      </c>
      <c r="O71" s="125" t="n">
        <v>0.032</v>
      </c>
      <c r="P71" s="125" t="n">
        <v>0.005</v>
      </c>
      <c r="Q71" s="127" t="n">
        <v>0</v>
      </c>
      <c r="R71" s="127" t="n">
        <v>0.025</v>
      </c>
      <c r="S71" s="127" t="n">
        <v>0.02</v>
      </c>
      <c r="T71" s="127" t="n">
        <v>0.02</v>
      </c>
      <c r="U71" s="127" t="n">
        <v>0.015</v>
      </c>
      <c r="V71" s="127" t="n">
        <v>0</v>
      </c>
      <c r="W71" s="127" t="n">
        <v>0.01</v>
      </c>
      <c r="X71" s="127" t="n">
        <v>0</v>
      </c>
      <c r="Y71" s="127" t="n">
        <v>0</v>
      </c>
      <c r="AA71" s="127" t="n">
        <v>0.015</v>
      </c>
      <c r="AB71" s="127" t="n">
        <v>-0.015</v>
      </c>
      <c r="AC71" s="127" t="n">
        <v>0</v>
      </c>
      <c r="AD71" s="125" t="n">
        <v>0.01</v>
      </c>
    </row>
    <row r="72" customFormat="false" ht="12" hidden="false" customHeight="false" outlineLevel="0" collapsed="false">
      <c r="B72" s="126" t="n">
        <f aca="false">EOMONTH(B71,0)+1</f>
        <v>38930</v>
      </c>
      <c r="C72" s="125" t="n">
        <v>0</v>
      </c>
      <c r="D72" s="125" t="n">
        <v>0.032</v>
      </c>
      <c r="E72" s="125" t="n">
        <v>0.03</v>
      </c>
      <c r="F72" s="125" t="n">
        <v>0.032</v>
      </c>
      <c r="G72" s="125" t="n">
        <v>0.02</v>
      </c>
      <c r="I72" s="125" t="n">
        <v>0.0025</v>
      </c>
      <c r="J72" s="125" t="n">
        <v>0</v>
      </c>
      <c r="K72" s="127" t="n">
        <v>0.02</v>
      </c>
      <c r="L72" s="125" t="n">
        <v>0.0016461487715791</v>
      </c>
      <c r="M72" s="125" t="n">
        <v>0.01</v>
      </c>
      <c r="N72" s="125" t="n">
        <v>-0.015</v>
      </c>
      <c r="O72" s="125" t="n">
        <v>0.032</v>
      </c>
      <c r="P72" s="125" t="n">
        <v>0.005</v>
      </c>
      <c r="Q72" s="127" t="n">
        <v>0</v>
      </c>
      <c r="R72" s="127" t="n">
        <v>0.025</v>
      </c>
      <c r="S72" s="127" t="n">
        <v>0.02</v>
      </c>
      <c r="T72" s="127" t="n">
        <v>0.02</v>
      </c>
      <c r="U72" s="127" t="n">
        <v>0.015</v>
      </c>
      <c r="V72" s="127" t="n">
        <v>0</v>
      </c>
      <c r="W72" s="127" t="n">
        <v>0.01</v>
      </c>
      <c r="X72" s="127" t="n">
        <v>0</v>
      </c>
      <c r="Y72" s="127" t="n">
        <v>0</v>
      </c>
      <c r="AA72" s="127" t="n">
        <v>0.015</v>
      </c>
      <c r="AB72" s="127" t="n">
        <v>-0.015</v>
      </c>
      <c r="AC72" s="127" t="n">
        <v>0</v>
      </c>
      <c r="AD72" s="125" t="n">
        <v>0.01</v>
      </c>
    </row>
    <row r="73" customFormat="false" ht="12" hidden="false" customHeight="false" outlineLevel="0" collapsed="false">
      <c r="B73" s="126" t="n">
        <f aca="false">EOMONTH(B72,0)+1</f>
        <v>38961</v>
      </c>
      <c r="C73" s="125" t="n">
        <v>0</v>
      </c>
      <c r="D73" s="125" t="n">
        <v>0.032</v>
      </c>
      <c r="E73" s="125" t="n">
        <v>0.03</v>
      </c>
      <c r="F73" s="125" t="n">
        <v>0.032</v>
      </c>
      <c r="G73" s="125" t="n">
        <v>0.02</v>
      </c>
      <c r="I73" s="125" t="n">
        <v>0.0025</v>
      </c>
      <c r="J73" s="125" t="n">
        <v>0</v>
      </c>
      <c r="K73" s="127" t="n">
        <v>0.02</v>
      </c>
      <c r="L73" s="125" t="n">
        <v>0.0016453666207092</v>
      </c>
      <c r="M73" s="125" t="n">
        <v>0.0125</v>
      </c>
      <c r="N73" s="125" t="n">
        <v>-0.015</v>
      </c>
      <c r="O73" s="125" t="n">
        <v>0.032</v>
      </c>
      <c r="P73" s="125" t="n">
        <v>0.005</v>
      </c>
      <c r="Q73" s="127" t="n">
        <v>0</v>
      </c>
      <c r="R73" s="127" t="n">
        <v>0.025</v>
      </c>
      <c r="S73" s="127" t="n">
        <v>0.02</v>
      </c>
      <c r="T73" s="127" t="n">
        <v>0.02</v>
      </c>
      <c r="U73" s="127" t="n">
        <v>0.015</v>
      </c>
      <c r="V73" s="127" t="n">
        <v>0</v>
      </c>
      <c r="W73" s="127" t="n">
        <v>0.01</v>
      </c>
      <c r="X73" s="127" t="n">
        <v>0</v>
      </c>
      <c r="Y73" s="127" t="n">
        <v>0</v>
      </c>
      <c r="AA73" s="127" t="n">
        <v>0.015</v>
      </c>
      <c r="AB73" s="127" t="n">
        <v>-0.015</v>
      </c>
      <c r="AC73" s="127" t="n">
        <v>0</v>
      </c>
      <c r="AD73" s="125" t="n">
        <v>0.01</v>
      </c>
    </row>
    <row r="74" customFormat="false" ht="12" hidden="false" customHeight="false" outlineLevel="0" collapsed="false">
      <c r="B74" s="126" t="n">
        <f aca="false">EOMONTH(B73,0)+1</f>
        <v>38991</v>
      </c>
      <c r="C74" s="125" t="n">
        <v>0</v>
      </c>
      <c r="D74" s="125" t="n">
        <v>0.032</v>
      </c>
      <c r="E74" s="125" t="n">
        <v>0.03</v>
      </c>
      <c r="F74" s="125" t="n">
        <v>0.032</v>
      </c>
      <c r="G74" s="125" t="n">
        <v>0.02</v>
      </c>
      <c r="I74" s="125" t="n">
        <v>0.0025</v>
      </c>
      <c r="J74" s="125" t="n">
        <v>0</v>
      </c>
      <c r="K74" s="127" t="n">
        <v>0.02</v>
      </c>
      <c r="L74" s="125" t="n">
        <v>0.0016445887370856</v>
      </c>
      <c r="M74" s="125" t="n">
        <v>0.03</v>
      </c>
      <c r="N74" s="125" t="n">
        <v>-0.015</v>
      </c>
      <c r="O74" s="125" t="n">
        <v>0.032</v>
      </c>
      <c r="P74" s="125" t="n">
        <v>0.005</v>
      </c>
      <c r="Q74" s="127" t="n">
        <v>0</v>
      </c>
      <c r="R74" s="127" t="n">
        <v>0.025</v>
      </c>
      <c r="S74" s="127" t="n">
        <v>0.02</v>
      </c>
      <c r="T74" s="127" t="n">
        <v>0.02</v>
      </c>
      <c r="U74" s="127" t="n">
        <v>0.015</v>
      </c>
      <c r="V74" s="127" t="n">
        <v>0</v>
      </c>
      <c r="W74" s="127" t="n">
        <v>0.01</v>
      </c>
      <c r="X74" s="127" t="n">
        <v>0</v>
      </c>
      <c r="Y74" s="127" t="n">
        <v>0</v>
      </c>
      <c r="AA74" s="127" t="n">
        <v>0.015</v>
      </c>
      <c r="AB74" s="127" t="n">
        <v>-0.015</v>
      </c>
      <c r="AC74" s="127" t="n">
        <v>0</v>
      </c>
      <c r="AD74" s="125" t="n">
        <v>0.01</v>
      </c>
    </row>
    <row r="75" customFormat="false" ht="12" hidden="false" customHeight="false" outlineLevel="0" collapsed="false">
      <c r="B75" s="126" t="n">
        <f aca="false">EOMONTH(B74,0)+1</f>
        <v>39022</v>
      </c>
      <c r="C75" s="125" t="n">
        <v>0</v>
      </c>
      <c r="D75" s="125" t="n">
        <v>0.034</v>
      </c>
      <c r="E75" s="125" t="n">
        <v>0.03</v>
      </c>
      <c r="F75" s="125" t="n">
        <v>0.034</v>
      </c>
      <c r="G75" s="125" t="n">
        <v>0.035</v>
      </c>
      <c r="I75" s="125" t="n">
        <v>0.005</v>
      </c>
      <c r="J75" s="125" t="n">
        <v>0</v>
      </c>
      <c r="K75" s="127" t="n">
        <v>0.06</v>
      </c>
      <c r="L75" s="125" t="n">
        <v>0.0052600425702905</v>
      </c>
      <c r="M75" s="125" t="n">
        <v>0.03</v>
      </c>
      <c r="N75" s="125" t="n">
        <v>-0.005</v>
      </c>
      <c r="O75" s="125" t="n">
        <v>0.034</v>
      </c>
      <c r="P75" s="125" t="n">
        <v>0.005</v>
      </c>
      <c r="Q75" s="127" t="n">
        <v>0</v>
      </c>
      <c r="R75" s="127" t="n">
        <v>0.025</v>
      </c>
      <c r="S75" s="127" t="n">
        <v>0.02</v>
      </c>
      <c r="T75" s="127" t="n">
        <v>0.02</v>
      </c>
      <c r="U75" s="127" t="n">
        <v>0.015</v>
      </c>
      <c r="V75" s="127" t="n">
        <v>0</v>
      </c>
      <c r="W75" s="127" t="n">
        <v>0.01</v>
      </c>
      <c r="X75" s="127" t="n">
        <v>0</v>
      </c>
      <c r="Y75" s="127" t="n">
        <v>0</v>
      </c>
      <c r="AA75" s="127" t="n">
        <v>0.015</v>
      </c>
      <c r="AB75" s="127" t="n">
        <v>-0.005</v>
      </c>
      <c r="AC75" s="127" t="n">
        <v>0</v>
      </c>
      <c r="AD75" s="125" t="n">
        <v>0.01</v>
      </c>
    </row>
    <row r="76" customFormat="false" ht="12" hidden="false" customHeight="false" outlineLevel="0" collapsed="false">
      <c r="B76" s="126" t="n">
        <f aca="false">EOMONTH(B75,0)+1</f>
        <v>39052</v>
      </c>
      <c r="C76" s="125" t="n">
        <v>0</v>
      </c>
      <c r="D76" s="125" t="n">
        <v>0.034</v>
      </c>
      <c r="E76" s="125" t="n">
        <v>0.03</v>
      </c>
      <c r="F76" s="125" t="n">
        <v>0.034</v>
      </c>
      <c r="G76" s="125" t="n">
        <v>0.035</v>
      </c>
      <c r="I76" s="125" t="n">
        <v>0.005</v>
      </c>
      <c r="J76" s="125" t="n">
        <v>0</v>
      </c>
      <c r="K76" s="127" t="n">
        <v>0.06</v>
      </c>
      <c r="L76" s="125" t="n">
        <v>0.0052598824272022</v>
      </c>
      <c r="M76" s="125" t="n">
        <v>0.03</v>
      </c>
      <c r="N76" s="125" t="n">
        <v>-0.005</v>
      </c>
      <c r="O76" s="125" t="n">
        <v>0.034</v>
      </c>
      <c r="P76" s="125" t="n">
        <v>0.005</v>
      </c>
      <c r="Q76" s="127" t="n">
        <v>0</v>
      </c>
      <c r="R76" s="127" t="n">
        <v>0.025</v>
      </c>
      <c r="S76" s="127" t="n">
        <v>0.02</v>
      </c>
      <c r="T76" s="127" t="n">
        <v>0.02</v>
      </c>
      <c r="U76" s="127" t="n">
        <v>0.015</v>
      </c>
      <c r="V76" s="127" t="n">
        <v>0</v>
      </c>
      <c r="W76" s="127" t="n">
        <v>0.01</v>
      </c>
      <c r="X76" s="127" t="n">
        <v>0</v>
      </c>
      <c r="Y76" s="127" t="n">
        <v>0</v>
      </c>
      <c r="AA76" s="127" t="n">
        <v>0.015</v>
      </c>
      <c r="AB76" s="127" t="n">
        <v>-0.005</v>
      </c>
      <c r="AC76" s="127" t="n">
        <v>0</v>
      </c>
      <c r="AD76" s="125" t="n">
        <v>0.01</v>
      </c>
    </row>
    <row r="77" customFormat="false" ht="12" hidden="false" customHeight="false" outlineLevel="0" collapsed="false">
      <c r="B77" s="126" t="n">
        <f aca="false">EOMONTH(B76,0)+1</f>
        <v>39083</v>
      </c>
      <c r="C77" s="125" t="n">
        <v>0.0025</v>
      </c>
      <c r="D77" s="125" t="n">
        <v>0.034</v>
      </c>
      <c r="E77" s="125" t="n">
        <v>0.03</v>
      </c>
      <c r="F77" s="125" t="n">
        <v>0.034</v>
      </c>
      <c r="G77" s="125" t="n">
        <v>0.035</v>
      </c>
      <c r="I77" s="125" t="n">
        <v>0.005</v>
      </c>
      <c r="J77" s="125" t="n">
        <v>0</v>
      </c>
      <c r="K77" s="127" t="n">
        <v>0.06</v>
      </c>
      <c r="L77" s="125" t="n">
        <v>0.0052593055137642</v>
      </c>
      <c r="M77" s="125" t="n">
        <v>0.03</v>
      </c>
      <c r="N77" s="125" t="n">
        <v>-0.005</v>
      </c>
      <c r="O77" s="125" t="n">
        <v>0.034</v>
      </c>
      <c r="P77" s="125" t="n">
        <v>0.005</v>
      </c>
      <c r="Q77" s="127" t="n">
        <v>0.0025</v>
      </c>
      <c r="R77" s="127" t="n">
        <v>0.025</v>
      </c>
      <c r="S77" s="127" t="n">
        <v>0.02</v>
      </c>
      <c r="T77" s="127" t="n">
        <v>0.02</v>
      </c>
      <c r="U77" s="127" t="n">
        <v>0.015</v>
      </c>
      <c r="V77" s="127" t="n">
        <v>0</v>
      </c>
      <c r="W77" s="127" t="n">
        <v>0.01</v>
      </c>
      <c r="X77" s="127" t="n">
        <v>0</v>
      </c>
      <c r="Y77" s="127" t="n">
        <v>0</v>
      </c>
      <c r="AA77" s="127" t="n">
        <v>0.015</v>
      </c>
      <c r="AB77" s="127" t="n">
        <v>-0.005</v>
      </c>
      <c r="AC77" s="127" t="n">
        <v>0</v>
      </c>
      <c r="AD77" s="125" t="n">
        <v>0.01</v>
      </c>
    </row>
    <row r="78" customFormat="false" ht="12" hidden="false" customHeight="false" outlineLevel="0" collapsed="false">
      <c r="B78" s="126" t="n">
        <f aca="false">EOMONTH(B77,0)+1</f>
        <v>39114</v>
      </c>
      <c r="C78" s="125" t="n">
        <v>0.0025</v>
      </c>
      <c r="D78" s="125" t="n">
        <v>0.034</v>
      </c>
      <c r="E78" s="125" t="n">
        <v>0.03</v>
      </c>
      <c r="F78" s="125" t="n">
        <v>0.034</v>
      </c>
      <c r="G78" s="125" t="n">
        <v>0.035</v>
      </c>
      <c r="I78" s="125" t="n">
        <v>0.005</v>
      </c>
      <c r="J78" s="125" t="n">
        <v>0</v>
      </c>
      <c r="K78" s="127" t="n">
        <v>0.06</v>
      </c>
      <c r="L78" s="125" t="n">
        <v>0.0052587276075066</v>
      </c>
      <c r="M78" s="125" t="n">
        <v>0.03</v>
      </c>
      <c r="N78" s="125" t="n">
        <v>-0.005</v>
      </c>
      <c r="O78" s="125" t="n">
        <v>0.034</v>
      </c>
      <c r="P78" s="125" t="n">
        <v>0.005</v>
      </c>
      <c r="Q78" s="127" t="n">
        <v>0.0025</v>
      </c>
      <c r="R78" s="127" t="n">
        <v>0.025</v>
      </c>
      <c r="S78" s="127" t="n">
        <v>0.02</v>
      </c>
      <c r="T78" s="127" t="n">
        <v>0.02</v>
      </c>
      <c r="U78" s="127" t="n">
        <v>0.015</v>
      </c>
      <c r="V78" s="127" t="n">
        <v>0</v>
      </c>
      <c r="W78" s="127" t="n">
        <v>0.01</v>
      </c>
      <c r="X78" s="127" t="n">
        <v>0</v>
      </c>
      <c r="Y78" s="127" t="n">
        <v>0</v>
      </c>
      <c r="AA78" s="127" t="n">
        <v>0.015</v>
      </c>
      <c r="AB78" s="127" t="n">
        <v>-0.005</v>
      </c>
      <c r="AC78" s="127" t="n">
        <v>0</v>
      </c>
      <c r="AD78" s="125" t="n">
        <v>0.01</v>
      </c>
    </row>
    <row r="79" customFormat="false" ht="12" hidden="false" customHeight="false" outlineLevel="0" collapsed="false">
      <c r="B79" s="126" t="n">
        <f aca="false">EOMONTH(B78,0)+1</f>
        <v>39142</v>
      </c>
      <c r="C79" s="125" t="n">
        <v>0.0025</v>
      </c>
      <c r="D79" s="125" t="n">
        <v>0.034</v>
      </c>
      <c r="E79" s="125" t="n">
        <v>0.03</v>
      </c>
      <c r="F79" s="125" t="n">
        <v>0.034</v>
      </c>
      <c r="G79" s="125" t="n">
        <v>0.035</v>
      </c>
      <c r="I79" s="125" t="n">
        <v>0.005</v>
      </c>
      <c r="J79" s="125" t="n">
        <v>0</v>
      </c>
      <c r="K79" s="127" t="n">
        <v>0.06</v>
      </c>
      <c r="L79" s="125" t="n">
        <v>0.0052582047748086</v>
      </c>
      <c r="M79" s="125" t="n">
        <v>0.03</v>
      </c>
      <c r="N79" s="125" t="n">
        <v>-0.005</v>
      </c>
      <c r="O79" s="125" t="n">
        <v>0.034</v>
      </c>
      <c r="P79" s="125" t="n">
        <v>0.005</v>
      </c>
      <c r="Q79" s="127" t="n">
        <v>0.0025</v>
      </c>
      <c r="R79" s="127" t="n">
        <v>0.025</v>
      </c>
      <c r="S79" s="127" t="n">
        <v>0.02</v>
      </c>
      <c r="T79" s="127" t="n">
        <v>0.02</v>
      </c>
      <c r="U79" s="127" t="n">
        <v>0.015</v>
      </c>
      <c r="V79" s="127" t="n">
        <v>0</v>
      </c>
      <c r="W79" s="127" t="n">
        <v>0.01</v>
      </c>
      <c r="X79" s="127" t="n">
        <v>0</v>
      </c>
      <c r="Y79" s="127" t="n">
        <v>0</v>
      </c>
      <c r="AA79" s="127" t="n">
        <v>0.015</v>
      </c>
      <c r="AB79" s="127" t="n">
        <v>-0.005</v>
      </c>
      <c r="AC79" s="127" t="n">
        <v>0</v>
      </c>
      <c r="AD79" s="125" t="n">
        <v>0.01</v>
      </c>
    </row>
    <row r="80" customFormat="false" ht="12" hidden="false" customHeight="false" outlineLevel="0" collapsed="false">
      <c r="B80" s="126" t="n">
        <f aca="false">EOMONTH(B79,0)+1</f>
        <v>39173</v>
      </c>
      <c r="C80" s="125" t="n">
        <v>0.0025</v>
      </c>
      <c r="D80" s="125" t="n">
        <v>0.034</v>
      </c>
      <c r="E80" s="125" t="n">
        <v>0.03</v>
      </c>
      <c r="F80" s="125" t="n">
        <v>0.034</v>
      </c>
      <c r="G80" s="125" t="n">
        <v>0.02</v>
      </c>
      <c r="I80" s="125" t="n">
        <v>0.0025</v>
      </c>
      <c r="J80" s="125" t="n">
        <v>0</v>
      </c>
      <c r="K80" s="127" t="n">
        <v>0.02</v>
      </c>
      <c r="L80" s="125" t="n">
        <v>0.0016430078064509</v>
      </c>
      <c r="M80" s="125" t="n">
        <v>0.01</v>
      </c>
      <c r="N80" s="125" t="n">
        <v>-0.015</v>
      </c>
      <c r="O80" s="125" t="n">
        <v>0.034</v>
      </c>
      <c r="P80" s="125" t="n">
        <v>0.005</v>
      </c>
      <c r="Q80" s="127" t="n">
        <v>0.0025</v>
      </c>
      <c r="R80" s="127" t="n">
        <v>0.025</v>
      </c>
      <c r="S80" s="127" t="n">
        <v>0.02</v>
      </c>
      <c r="T80" s="127" t="n">
        <v>0.02</v>
      </c>
      <c r="U80" s="127" t="n">
        <v>0.015</v>
      </c>
      <c r="V80" s="127" t="n">
        <v>0</v>
      </c>
      <c r="W80" s="127" t="n">
        <v>0.01</v>
      </c>
      <c r="X80" s="127" t="n">
        <v>0</v>
      </c>
      <c r="Y80" s="127" t="n">
        <v>0</v>
      </c>
      <c r="AA80" s="127" t="n">
        <v>0.015</v>
      </c>
      <c r="AB80" s="127" t="n">
        <v>-0.015</v>
      </c>
      <c r="AC80" s="127" t="n">
        <v>0</v>
      </c>
      <c r="AD80" s="125" t="n">
        <v>0.01</v>
      </c>
    </row>
    <row r="81" customFormat="false" ht="12" hidden="false" customHeight="false" outlineLevel="0" collapsed="false">
      <c r="B81" s="126" t="n">
        <f aca="false">EOMONTH(B80,0)+1</f>
        <v>39203</v>
      </c>
      <c r="C81" s="125" t="n">
        <v>0.0025</v>
      </c>
      <c r="D81" s="125" t="n">
        <v>0.034</v>
      </c>
      <c r="E81" s="125" t="n">
        <v>0.03</v>
      </c>
      <c r="F81" s="125" t="n">
        <v>0.034</v>
      </c>
      <c r="G81" s="125" t="n">
        <v>0.02</v>
      </c>
      <c r="I81" s="125" t="n">
        <v>0.0025</v>
      </c>
      <c r="J81" s="125" t="n">
        <v>0</v>
      </c>
      <c r="K81" s="127" t="n">
        <v>0.02</v>
      </c>
      <c r="L81" s="125" t="n">
        <v>0.0016428321705829</v>
      </c>
      <c r="M81" s="125" t="n">
        <v>0.01</v>
      </c>
      <c r="N81" s="125" t="n">
        <v>-0.015</v>
      </c>
      <c r="O81" s="125" t="n">
        <v>0.034</v>
      </c>
      <c r="P81" s="125" t="n">
        <v>0.005</v>
      </c>
      <c r="Q81" s="127" t="n">
        <v>0.0025</v>
      </c>
      <c r="R81" s="127" t="n">
        <v>0.025</v>
      </c>
      <c r="S81" s="127" t="n">
        <v>0.02</v>
      </c>
      <c r="T81" s="127" t="n">
        <v>0.02</v>
      </c>
      <c r="U81" s="127" t="n">
        <v>0.015</v>
      </c>
      <c r="V81" s="127" t="n">
        <v>0</v>
      </c>
      <c r="W81" s="127" t="n">
        <v>0.01</v>
      </c>
      <c r="X81" s="127" t="n">
        <v>0</v>
      </c>
      <c r="Y81" s="127" t="n">
        <v>0</v>
      </c>
      <c r="AA81" s="127" t="n">
        <v>0.015</v>
      </c>
      <c r="AB81" s="127" t="n">
        <v>-0.015</v>
      </c>
      <c r="AC81" s="127" t="n">
        <v>0</v>
      </c>
      <c r="AD81" s="125" t="n">
        <v>0.01</v>
      </c>
    </row>
    <row r="82" customFormat="false" ht="12" hidden="false" customHeight="false" outlineLevel="0" collapsed="false">
      <c r="B82" s="126" t="n">
        <f aca="false">EOMONTH(B81,0)+1</f>
        <v>39234</v>
      </c>
      <c r="C82" s="125" t="n">
        <v>0.0025</v>
      </c>
      <c r="D82" s="125" t="n">
        <v>0.034</v>
      </c>
      <c r="E82" s="125" t="n">
        <v>0.03</v>
      </c>
      <c r="F82" s="125" t="n">
        <v>0.034</v>
      </c>
      <c r="G82" s="125" t="n">
        <v>0.02</v>
      </c>
      <c r="I82" s="125" t="n">
        <v>0.0025</v>
      </c>
      <c r="J82" s="125" t="n">
        <v>0</v>
      </c>
      <c r="K82" s="127" t="n">
        <v>0.02</v>
      </c>
      <c r="L82" s="125" t="n">
        <v>0.0016426503756481</v>
      </c>
      <c r="M82" s="125" t="n">
        <v>0.01</v>
      </c>
      <c r="N82" s="125" t="n">
        <v>-0.015</v>
      </c>
      <c r="O82" s="125" t="n">
        <v>0.034</v>
      </c>
      <c r="P82" s="125" t="n">
        <v>0.005</v>
      </c>
      <c r="Q82" s="127" t="n">
        <v>0.0025</v>
      </c>
      <c r="R82" s="127" t="n">
        <v>0.025</v>
      </c>
      <c r="S82" s="127" t="n">
        <v>0.02</v>
      </c>
      <c r="T82" s="127" t="n">
        <v>0.02</v>
      </c>
      <c r="U82" s="127" t="n">
        <v>0.015</v>
      </c>
      <c r="V82" s="127" t="n">
        <v>0</v>
      </c>
      <c r="W82" s="127" t="n">
        <v>0.01</v>
      </c>
      <c r="X82" s="127" t="n">
        <v>0</v>
      </c>
      <c r="Y82" s="127" t="n">
        <v>0</v>
      </c>
      <c r="AA82" s="127" t="n">
        <v>0.015</v>
      </c>
      <c r="AB82" s="127" t="n">
        <v>-0.015</v>
      </c>
      <c r="AC82" s="127" t="n">
        <v>0</v>
      </c>
      <c r="AD82" s="125" t="n">
        <v>0.01</v>
      </c>
    </row>
    <row r="83" customFormat="false" ht="12" hidden="false" customHeight="false" outlineLevel="0" collapsed="false">
      <c r="B83" s="126" t="n">
        <f aca="false">EOMONTH(B82,0)+1</f>
        <v>39264</v>
      </c>
      <c r="C83" s="125" t="n">
        <v>0.0025</v>
      </c>
      <c r="D83" s="125" t="n">
        <v>0.034</v>
      </c>
      <c r="E83" s="125" t="n">
        <v>0.03</v>
      </c>
      <c r="F83" s="125" t="n">
        <v>0.034</v>
      </c>
      <c r="G83" s="125" t="n">
        <v>0.02</v>
      </c>
      <c r="I83" s="125" t="n">
        <v>0.0025</v>
      </c>
      <c r="J83" s="125" t="n">
        <v>0</v>
      </c>
      <c r="K83" s="127" t="n">
        <v>0.02</v>
      </c>
      <c r="L83" s="125" t="n">
        <v>0.0016424741505264</v>
      </c>
      <c r="M83" s="125" t="n">
        <v>0.01</v>
      </c>
      <c r="N83" s="125" t="n">
        <v>-0.015</v>
      </c>
      <c r="O83" s="125" t="n">
        <v>0.034</v>
      </c>
      <c r="P83" s="125" t="n">
        <v>0.005</v>
      </c>
      <c r="Q83" s="127" t="n">
        <v>0.0025</v>
      </c>
      <c r="R83" s="127" t="n">
        <v>0.025</v>
      </c>
      <c r="S83" s="127" t="n">
        <v>0.02</v>
      </c>
      <c r="T83" s="127" t="n">
        <v>0.02</v>
      </c>
      <c r="U83" s="127" t="n">
        <v>0.015</v>
      </c>
      <c r="V83" s="127" t="n">
        <v>0</v>
      </c>
      <c r="W83" s="127" t="n">
        <v>0.01</v>
      </c>
      <c r="X83" s="127" t="n">
        <v>0</v>
      </c>
      <c r="Y83" s="127" t="n">
        <v>0</v>
      </c>
      <c r="AA83" s="127" t="n">
        <v>0.015</v>
      </c>
      <c r="AB83" s="127" t="n">
        <v>-0.015</v>
      </c>
      <c r="AC83" s="127" t="n">
        <v>0</v>
      </c>
      <c r="AD83" s="125" t="n">
        <v>0.01</v>
      </c>
    </row>
    <row r="84" customFormat="false" ht="12" hidden="false" customHeight="false" outlineLevel="0" collapsed="false">
      <c r="B84" s="126" t="n">
        <f aca="false">EOMONTH(B83,0)+1</f>
        <v>39295</v>
      </c>
      <c r="C84" s="125" t="n">
        <v>0.0025</v>
      </c>
      <c r="D84" s="125" t="n">
        <v>0.034</v>
      </c>
      <c r="E84" s="125" t="n">
        <v>0.03</v>
      </c>
      <c r="F84" s="125" t="n">
        <v>0.034</v>
      </c>
      <c r="G84" s="125" t="n">
        <v>0.02</v>
      </c>
      <c r="I84" s="125" t="n">
        <v>0.0025</v>
      </c>
      <c r="J84" s="125" t="n">
        <v>0</v>
      </c>
      <c r="K84" s="127" t="n">
        <v>0.02</v>
      </c>
      <c r="L84" s="125" t="n">
        <v>0.0016422917470586</v>
      </c>
      <c r="M84" s="125" t="n">
        <v>0.01</v>
      </c>
      <c r="N84" s="125" t="n">
        <v>-0.015</v>
      </c>
      <c r="O84" s="125" t="n">
        <v>0.034</v>
      </c>
      <c r="P84" s="125" t="n">
        <v>0.005</v>
      </c>
      <c r="Q84" s="127" t="n">
        <v>0.0025</v>
      </c>
      <c r="R84" s="127" t="n">
        <v>0.025</v>
      </c>
      <c r="S84" s="127" t="n">
        <v>0.02</v>
      </c>
      <c r="T84" s="127" t="n">
        <v>0.02</v>
      </c>
      <c r="U84" s="127" t="n">
        <v>0.015</v>
      </c>
      <c r="V84" s="127" t="n">
        <v>0</v>
      </c>
      <c r="W84" s="127" t="n">
        <v>0.01</v>
      </c>
      <c r="X84" s="127" t="n">
        <v>0</v>
      </c>
      <c r="Y84" s="127" t="n">
        <v>0</v>
      </c>
      <c r="AA84" s="127" t="n">
        <v>0.015</v>
      </c>
      <c r="AB84" s="127" t="n">
        <v>-0.015</v>
      </c>
      <c r="AC84" s="127" t="n">
        <v>0</v>
      </c>
      <c r="AD84" s="125" t="n">
        <v>0.01</v>
      </c>
    </row>
    <row r="85" customFormat="false" ht="12" hidden="false" customHeight="false" outlineLevel="0" collapsed="false">
      <c r="B85" s="126" t="n">
        <f aca="false">EOMONTH(B84,0)+1</f>
        <v>39326</v>
      </c>
      <c r="C85" s="125" t="n">
        <v>0.0025</v>
      </c>
      <c r="D85" s="125" t="n">
        <v>0.034</v>
      </c>
      <c r="E85" s="125" t="n">
        <v>0.03</v>
      </c>
      <c r="F85" s="125" t="n">
        <v>0.034</v>
      </c>
      <c r="G85" s="125" t="n">
        <v>0.02</v>
      </c>
      <c r="I85" s="125" t="n">
        <v>0.0025</v>
      </c>
      <c r="J85" s="125" t="n">
        <v>0</v>
      </c>
      <c r="K85" s="127" t="n">
        <v>0.02</v>
      </c>
      <c r="L85" s="125" t="n">
        <v>0.0016421090346144</v>
      </c>
      <c r="M85" s="125" t="n">
        <v>0.0125</v>
      </c>
      <c r="N85" s="125" t="n">
        <v>-0.015</v>
      </c>
      <c r="O85" s="125" t="n">
        <v>0.034</v>
      </c>
      <c r="P85" s="125" t="n">
        <v>0.005</v>
      </c>
      <c r="Q85" s="127" t="n">
        <v>0.0025</v>
      </c>
      <c r="R85" s="127" t="n">
        <v>0.025</v>
      </c>
      <c r="S85" s="127" t="n">
        <v>0.02</v>
      </c>
      <c r="T85" s="127" t="n">
        <v>0.02</v>
      </c>
      <c r="U85" s="127" t="n">
        <v>0.015</v>
      </c>
      <c r="V85" s="127" t="n">
        <v>0</v>
      </c>
      <c r="W85" s="127" t="n">
        <v>0.01</v>
      </c>
      <c r="X85" s="127" t="n">
        <v>0</v>
      </c>
      <c r="Y85" s="127" t="n">
        <v>0</v>
      </c>
      <c r="AA85" s="127" t="n">
        <v>0.015</v>
      </c>
      <c r="AB85" s="127" t="n">
        <v>-0.015</v>
      </c>
      <c r="AC85" s="127" t="n">
        <v>0</v>
      </c>
      <c r="AD85" s="125" t="n">
        <v>0.01</v>
      </c>
    </row>
    <row r="86" customFormat="false" ht="12" hidden="false" customHeight="false" outlineLevel="0" collapsed="false">
      <c r="B86" s="126" t="n">
        <f aca="false">EOMONTH(B85,0)+1</f>
        <v>39356</v>
      </c>
      <c r="C86" s="125" t="n">
        <v>0.0025</v>
      </c>
      <c r="D86" s="125" t="n">
        <v>0.034</v>
      </c>
      <c r="E86" s="125" t="n">
        <v>0.03</v>
      </c>
      <c r="F86" s="125" t="n">
        <v>0.034</v>
      </c>
      <c r="G86" s="125" t="n">
        <v>0.02</v>
      </c>
      <c r="I86" s="125" t="n">
        <v>0.0025</v>
      </c>
      <c r="J86" s="125" t="n">
        <v>0</v>
      </c>
      <c r="K86" s="127" t="n">
        <v>0.02</v>
      </c>
      <c r="L86" s="125" t="n">
        <v>0.0016419319221101</v>
      </c>
      <c r="M86" s="125" t="n">
        <v>0.03</v>
      </c>
      <c r="N86" s="125" t="n">
        <v>-0.015</v>
      </c>
      <c r="O86" s="125" t="n">
        <v>0.034</v>
      </c>
      <c r="P86" s="125" t="n">
        <v>0.005</v>
      </c>
      <c r="Q86" s="127" t="n">
        <v>0.0025</v>
      </c>
      <c r="R86" s="127" t="n">
        <v>0.025</v>
      </c>
      <c r="S86" s="127" t="n">
        <v>0.02</v>
      </c>
      <c r="T86" s="127" t="n">
        <v>0.02</v>
      </c>
      <c r="U86" s="127" t="n">
        <v>0.015</v>
      </c>
      <c r="V86" s="127" t="n">
        <v>0</v>
      </c>
      <c r="W86" s="127" t="n">
        <v>0.01</v>
      </c>
      <c r="X86" s="127" t="n">
        <v>0</v>
      </c>
      <c r="Y86" s="127" t="n">
        <v>0</v>
      </c>
      <c r="AA86" s="127" t="n">
        <v>0.015</v>
      </c>
      <c r="AB86" s="127" t="n">
        <v>-0.015</v>
      </c>
      <c r="AC86" s="127" t="n">
        <v>0</v>
      </c>
      <c r="AD86" s="125" t="n">
        <v>0.01</v>
      </c>
    </row>
    <row r="87" customFormat="false" ht="12" hidden="false" customHeight="false" outlineLevel="0" collapsed="false">
      <c r="B87" s="126" t="n">
        <f aca="false">EOMONTH(B86,0)+1</f>
        <v>39387</v>
      </c>
      <c r="C87" s="125" t="n">
        <v>0.0025</v>
      </c>
      <c r="D87" s="125" t="n">
        <v>0.036</v>
      </c>
      <c r="E87" s="125" t="n">
        <v>0.03</v>
      </c>
      <c r="F87" s="125" t="n">
        <v>0.036</v>
      </c>
      <c r="G87" s="125" t="n">
        <v>0</v>
      </c>
      <c r="I87" s="125" t="n">
        <v>0.005</v>
      </c>
      <c r="J87" s="125" t="n">
        <v>0</v>
      </c>
      <c r="K87" s="127" t="n">
        <v>0.06</v>
      </c>
      <c r="L87" s="125" t="n">
        <v>0.0052535955271297</v>
      </c>
      <c r="M87" s="125" t="n">
        <v>0</v>
      </c>
      <c r="N87" s="125" t="n">
        <v>-0.005</v>
      </c>
      <c r="O87" s="125" t="n">
        <v>0.036</v>
      </c>
      <c r="P87" s="125" t="n">
        <v>0.005</v>
      </c>
      <c r="Q87" s="127" t="n">
        <v>0.0025</v>
      </c>
      <c r="R87" s="127" t="n">
        <v>0.025</v>
      </c>
      <c r="S87" s="127" t="n">
        <v>0.02</v>
      </c>
      <c r="T87" s="127" t="n">
        <v>0.02</v>
      </c>
      <c r="U87" s="127" t="n">
        <v>0.015</v>
      </c>
      <c r="V87" s="127" t="n">
        <v>0</v>
      </c>
      <c r="W87" s="127" t="n">
        <v>0.01</v>
      </c>
      <c r="X87" s="127" t="n">
        <v>0</v>
      </c>
      <c r="Y87" s="127" t="n">
        <v>0</v>
      </c>
      <c r="AA87" s="127" t="n">
        <v>0.015</v>
      </c>
      <c r="AB87" s="127" t="n">
        <v>-0.005</v>
      </c>
      <c r="AC87" s="127" t="n">
        <v>0</v>
      </c>
      <c r="AD87" s="125" t="n">
        <v>0.01</v>
      </c>
    </row>
    <row r="88" customFormat="false" ht="12" hidden="false" customHeight="false" outlineLevel="0" collapsed="false">
      <c r="B88" s="126" t="n">
        <f aca="false">EOMONTH(B87,0)+1</f>
        <v>39417</v>
      </c>
      <c r="C88" s="125" t="n">
        <v>0.0025</v>
      </c>
      <c r="D88" s="125" t="n">
        <v>0.036</v>
      </c>
      <c r="E88" s="125" t="n">
        <v>0.03</v>
      </c>
      <c r="F88" s="125" t="n">
        <v>0.036</v>
      </c>
      <c r="G88" s="125" t="n">
        <v>0</v>
      </c>
      <c r="I88" s="125" t="n">
        <v>0.005</v>
      </c>
      <c r="J88" s="125" t="n">
        <v>0</v>
      </c>
      <c r="K88" s="127" t="n">
        <v>0.06</v>
      </c>
      <c r="L88" s="125" t="n">
        <v>0.0052530268871435</v>
      </c>
      <c r="M88" s="125" t="n">
        <v>0</v>
      </c>
      <c r="N88" s="125" t="n">
        <v>-0.005</v>
      </c>
      <c r="O88" s="125" t="n">
        <v>0.036</v>
      </c>
      <c r="P88" s="125" t="n">
        <v>0.005</v>
      </c>
      <c r="Q88" s="127" t="n">
        <v>0.0025</v>
      </c>
      <c r="R88" s="127" t="n">
        <v>0.025</v>
      </c>
      <c r="S88" s="127" t="n">
        <v>0.02</v>
      </c>
      <c r="T88" s="127" t="n">
        <v>0.02</v>
      </c>
      <c r="U88" s="127" t="n">
        <v>0.015</v>
      </c>
      <c r="V88" s="127" t="n">
        <v>0</v>
      </c>
      <c r="W88" s="127" t="n">
        <v>0.01</v>
      </c>
      <c r="X88" s="127" t="n">
        <v>0</v>
      </c>
      <c r="Y88" s="127" t="n">
        <v>0</v>
      </c>
      <c r="AA88" s="127" t="n">
        <v>0.015</v>
      </c>
      <c r="AB88" s="127" t="n">
        <v>-0.005</v>
      </c>
      <c r="AC88" s="127" t="n">
        <v>0</v>
      </c>
      <c r="AD88" s="125" t="n">
        <v>0.01</v>
      </c>
    </row>
    <row r="89" customFormat="false" ht="12" hidden="false" customHeight="false" outlineLevel="0" collapsed="false">
      <c r="B89" s="126" t="n">
        <f aca="false">EOMONTH(B88,0)+1</f>
        <v>39448</v>
      </c>
      <c r="C89" s="125" t="n">
        <v>0.0025</v>
      </c>
      <c r="D89" s="125" t="n">
        <v>0.036</v>
      </c>
      <c r="E89" s="125" t="n">
        <v>0.03</v>
      </c>
      <c r="F89" s="125" t="n">
        <v>0.036</v>
      </c>
      <c r="G89" s="125" t="n">
        <v>0</v>
      </c>
      <c r="I89" s="125" t="n">
        <v>0.005</v>
      </c>
      <c r="J89" s="125" t="n">
        <v>0</v>
      </c>
      <c r="K89" s="127" t="n">
        <v>0.06</v>
      </c>
      <c r="L89" s="125" t="n">
        <v>0.0052524383220466</v>
      </c>
      <c r="M89" s="125" t="n">
        <v>0</v>
      </c>
      <c r="N89" s="125" t="n">
        <v>-0.005</v>
      </c>
      <c r="O89" s="125" t="n">
        <v>0.036</v>
      </c>
      <c r="P89" s="125" t="n">
        <v>0.005</v>
      </c>
      <c r="Q89" s="127" t="n">
        <v>0.0025</v>
      </c>
      <c r="R89" s="127" t="n">
        <v>0.025</v>
      </c>
      <c r="S89" s="127" t="n">
        <v>0.02</v>
      </c>
      <c r="T89" s="127" t="n">
        <v>0.02</v>
      </c>
      <c r="U89" s="127" t="n">
        <v>0.015</v>
      </c>
      <c r="V89" s="127" t="n">
        <v>0</v>
      </c>
      <c r="W89" s="127" t="n">
        <v>0.01</v>
      </c>
      <c r="X89" s="127" t="n">
        <v>0</v>
      </c>
      <c r="Y89" s="127" t="n">
        <v>0</v>
      </c>
      <c r="AA89" s="127" t="n">
        <v>0.015</v>
      </c>
      <c r="AB89" s="127" t="n">
        <v>-0.005</v>
      </c>
      <c r="AC89" s="127" t="n">
        <v>0</v>
      </c>
      <c r="AD89" s="125" t="n">
        <v>0.01</v>
      </c>
    </row>
    <row r="90" customFormat="false" ht="12" hidden="false" customHeight="false" outlineLevel="0" collapsed="false">
      <c r="B90" s="126" t="n">
        <f aca="false">EOMONTH(B89,0)+1</f>
        <v>39479</v>
      </c>
      <c r="C90" s="125" t="n">
        <v>0.0025</v>
      </c>
      <c r="D90" s="125" t="n">
        <v>0.036</v>
      </c>
      <c r="E90" s="125" t="n">
        <v>0.03</v>
      </c>
      <c r="F90" s="125" t="n">
        <v>0.036</v>
      </c>
      <c r="G90" s="125" t="n">
        <v>0</v>
      </c>
      <c r="I90" s="125" t="n">
        <v>0.005</v>
      </c>
      <c r="J90" s="125" t="n">
        <v>0</v>
      </c>
      <c r="K90" s="127" t="n">
        <v>0.06</v>
      </c>
      <c r="L90" s="125" t="n">
        <v>0.0052518487711913</v>
      </c>
      <c r="M90" s="125" t="n">
        <v>0</v>
      </c>
      <c r="N90" s="125" t="n">
        <v>-0.005</v>
      </c>
      <c r="O90" s="125" t="n">
        <v>0.036</v>
      </c>
      <c r="P90" s="125" t="n">
        <v>0.005</v>
      </c>
      <c r="Q90" s="127" t="n">
        <v>0.0025</v>
      </c>
      <c r="R90" s="127" t="n">
        <v>0.025</v>
      </c>
      <c r="S90" s="127" t="n">
        <v>0.02</v>
      </c>
      <c r="T90" s="127" t="n">
        <v>0.02</v>
      </c>
      <c r="U90" s="127" t="n">
        <v>0.015</v>
      </c>
      <c r="V90" s="127" t="n">
        <v>0</v>
      </c>
      <c r="W90" s="127" t="n">
        <v>0.01</v>
      </c>
      <c r="X90" s="127" t="n">
        <v>0</v>
      </c>
      <c r="Y90" s="127" t="n">
        <v>0</v>
      </c>
      <c r="AA90" s="127" t="n">
        <v>0.015</v>
      </c>
      <c r="AB90" s="127" t="n">
        <v>-0.005</v>
      </c>
      <c r="AC90" s="127" t="n">
        <v>0</v>
      </c>
      <c r="AD90" s="125" t="n">
        <v>0.01</v>
      </c>
    </row>
    <row r="91" customFormat="false" ht="12" hidden="false" customHeight="false" outlineLevel="0" collapsed="false">
      <c r="B91" s="126" t="n">
        <f aca="false">EOMONTH(B90,0)+1</f>
        <v>39508</v>
      </c>
      <c r="C91" s="125" t="n">
        <v>0.0025</v>
      </c>
      <c r="D91" s="125" t="n">
        <v>0.036</v>
      </c>
      <c r="E91" s="125" t="n">
        <v>0.03</v>
      </c>
      <c r="F91" s="125" t="n">
        <v>0.036</v>
      </c>
      <c r="G91" s="125" t="n">
        <v>0</v>
      </c>
      <c r="I91" s="125" t="n">
        <v>0.005</v>
      </c>
      <c r="J91" s="125" t="n">
        <v>0</v>
      </c>
      <c r="K91" s="127" t="n">
        <v>0.06</v>
      </c>
      <c r="L91" s="125" t="n">
        <v>0.0052512963639946</v>
      </c>
      <c r="M91" s="125" t="n">
        <v>0</v>
      </c>
      <c r="N91" s="125" t="n">
        <v>-0.005</v>
      </c>
      <c r="O91" s="125" t="n">
        <v>0.036</v>
      </c>
      <c r="P91" s="125" t="n">
        <v>0.005</v>
      </c>
      <c r="Q91" s="127" t="n">
        <v>0.0025</v>
      </c>
      <c r="R91" s="127" t="n">
        <v>0.025</v>
      </c>
      <c r="S91" s="127" t="n">
        <v>0.02</v>
      </c>
      <c r="T91" s="127" t="n">
        <v>0.02</v>
      </c>
      <c r="U91" s="127" t="n">
        <v>0.015</v>
      </c>
      <c r="V91" s="127" t="n">
        <v>0</v>
      </c>
      <c r="W91" s="127" t="n">
        <v>0.01</v>
      </c>
      <c r="X91" s="127" t="n">
        <v>0</v>
      </c>
      <c r="Y91" s="127" t="n">
        <v>0</v>
      </c>
      <c r="AA91" s="127" t="n">
        <v>0.015</v>
      </c>
      <c r="AB91" s="127" t="n">
        <v>-0.005</v>
      </c>
      <c r="AC91" s="127" t="n">
        <v>0</v>
      </c>
      <c r="AD91" s="125" t="n">
        <v>0.01</v>
      </c>
    </row>
    <row r="92" customFormat="false" ht="12" hidden="false" customHeight="false" outlineLevel="0" collapsed="false">
      <c r="B92" s="126" t="n">
        <f aca="false">EOMONTH(B91,0)+1</f>
        <v>39539</v>
      </c>
      <c r="C92" s="125" t="n">
        <v>0.0025</v>
      </c>
      <c r="D92" s="125" t="n">
        <v>0.036</v>
      </c>
      <c r="E92" s="125" t="n">
        <v>0.03</v>
      </c>
      <c r="F92" s="125" t="n">
        <v>0.036</v>
      </c>
      <c r="G92" s="125" t="n">
        <v>0</v>
      </c>
      <c r="I92" s="125" t="n">
        <v>0.0025</v>
      </c>
      <c r="J92" s="125" t="n">
        <v>0</v>
      </c>
      <c r="K92" s="127" t="n">
        <v>0.02</v>
      </c>
      <c r="L92" s="125" t="n">
        <v>0.0016408452834158</v>
      </c>
      <c r="M92" s="125" t="n">
        <v>0</v>
      </c>
      <c r="N92" s="125" t="n">
        <v>-0.015</v>
      </c>
      <c r="O92" s="125" t="n">
        <v>0.036</v>
      </c>
      <c r="P92" s="125" t="n">
        <v>0.005</v>
      </c>
      <c r="Q92" s="127" t="n">
        <v>0.0025</v>
      </c>
      <c r="R92" s="127" t="n">
        <v>0.025</v>
      </c>
      <c r="S92" s="127" t="n">
        <v>0.02</v>
      </c>
      <c r="T92" s="127" t="n">
        <v>0.02</v>
      </c>
      <c r="U92" s="127" t="n">
        <v>0.015</v>
      </c>
      <c r="V92" s="127" t="n">
        <v>0</v>
      </c>
      <c r="W92" s="127" t="n">
        <v>0.01</v>
      </c>
      <c r="X92" s="127" t="n">
        <v>0</v>
      </c>
      <c r="Y92" s="127" t="n">
        <v>0</v>
      </c>
      <c r="AA92" s="127" t="n">
        <v>0.015</v>
      </c>
      <c r="AB92" s="127" t="n">
        <v>-0.015</v>
      </c>
      <c r="AC92" s="127" t="n">
        <v>0</v>
      </c>
      <c r="AD92" s="125" t="n">
        <v>0.01</v>
      </c>
    </row>
    <row r="93" customFormat="false" ht="12" hidden="false" customHeight="false" outlineLevel="0" collapsed="false">
      <c r="B93" s="126" t="n">
        <f aca="false">EOMONTH(B92,0)+1</f>
        <v>39569</v>
      </c>
      <c r="C93" s="125" t="n">
        <v>0.0025</v>
      </c>
      <c r="D93" s="125" t="n">
        <v>0.036</v>
      </c>
      <c r="E93" s="125" t="n">
        <v>0.03</v>
      </c>
      <c r="F93" s="125" t="n">
        <v>0.036</v>
      </c>
      <c r="G93" s="125" t="n">
        <v>0</v>
      </c>
      <c r="I93" s="125" t="n">
        <v>0.0025</v>
      </c>
      <c r="J93" s="125" t="n">
        <v>0</v>
      </c>
      <c r="K93" s="127" t="n">
        <v>0.02</v>
      </c>
      <c r="L93" s="125" t="n">
        <v>0.0016406661225722</v>
      </c>
      <c r="M93" s="125" t="n">
        <v>0</v>
      </c>
      <c r="N93" s="125" t="n">
        <v>-0.015</v>
      </c>
      <c r="O93" s="125" t="n">
        <v>0.036</v>
      </c>
      <c r="P93" s="125" t="n">
        <v>0.005</v>
      </c>
      <c r="Q93" s="127" t="n">
        <v>0.0025</v>
      </c>
      <c r="R93" s="127" t="n">
        <v>0.025</v>
      </c>
      <c r="S93" s="127" t="n">
        <v>0.02</v>
      </c>
      <c r="T93" s="127" t="n">
        <v>0.02</v>
      </c>
      <c r="U93" s="127" t="n">
        <v>0.015</v>
      </c>
      <c r="V93" s="127" t="n">
        <v>0</v>
      </c>
      <c r="W93" s="127" t="n">
        <v>0.01</v>
      </c>
      <c r="X93" s="127" t="n">
        <v>0</v>
      </c>
      <c r="Y93" s="127" t="n">
        <v>0</v>
      </c>
      <c r="AA93" s="127" t="n">
        <v>0.015</v>
      </c>
      <c r="AB93" s="127" t="n">
        <v>-0.015</v>
      </c>
      <c r="AC93" s="127" t="n">
        <v>0</v>
      </c>
      <c r="AD93" s="125" t="n">
        <v>0.01</v>
      </c>
    </row>
    <row r="94" customFormat="false" ht="12" hidden="false" customHeight="false" outlineLevel="0" collapsed="false">
      <c r="B94" s="126" t="n">
        <f aca="false">EOMONTH(B93,0)+1</f>
        <v>39600</v>
      </c>
      <c r="C94" s="125" t="n">
        <v>0.0025</v>
      </c>
      <c r="D94" s="125" t="n">
        <v>0.036</v>
      </c>
      <c r="E94" s="125" t="n">
        <v>0.03</v>
      </c>
      <c r="F94" s="125" t="n">
        <v>0.036</v>
      </c>
      <c r="G94" s="125" t="n">
        <v>0</v>
      </c>
      <c r="I94" s="125" t="n">
        <v>0.0025</v>
      </c>
      <c r="J94" s="125" t="n">
        <v>0</v>
      </c>
      <c r="K94" s="127" t="n">
        <v>0.02</v>
      </c>
      <c r="L94" s="125" t="n">
        <v>0.0016404806873446</v>
      </c>
      <c r="M94" s="125" t="n">
        <v>0</v>
      </c>
      <c r="N94" s="125" t="n">
        <v>-0.015</v>
      </c>
      <c r="O94" s="125" t="n">
        <v>0.036</v>
      </c>
      <c r="P94" s="125" t="n">
        <v>0.005</v>
      </c>
      <c r="Q94" s="127" t="n">
        <v>0.0025</v>
      </c>
      <c r="R94" s="127" t="n">
        <v>0.025</v>
      </c>
      <c r="S94" s="127" t="n">
        <v>0.02</v>
      </c>
      <c r="T94" s="127" t="n">
        <v>0.02</v>
      </c>
      <c r="U94" s="127" t="n">
        <v>0.015</v>
      </c>
      <c r="V94" s="127" t="n">
        <v>0</v>
      </c>
      <c r="W94" s="127" t="n">
        <v>0.01</v>
      </c>
      <c r="X94" s="127" t="n">
        <v>0</v>
      </c>
      <c r="Y94" s="127" t="n">
        <v>0</v>
      </c>
      <c r="AA94" s="127" t="n">
        <v>0.015</v>
      </c>
      <c r="AB94" s="127" t="n">
        <v>-0.015</v>
      </c>
      <c r="AC94" s="127" t="n">
        <v>0</v>
      </c>
      <c r="AD94" s="125" t="n">
        <v>0.01</v>
      </c>
    </row>
    <row r="95" customFormat="false" ht="12" hidden="false" customHeight="false" outlineLevel="0" collapsed="false">
      <c r="B95" s="126" t="n">
        <f aca="false">EOMONTH(B94,0)+1</f>
        <v>39630</v>
      </c>
      <c r="C95" s="125" t="n">
        <v>0.0025</v>
      </c>
      <c r="D95" s="125" t="n">
        <v>0.036</v>
      </c>
      <c r="E95" s="125" t="n">
        <v>0.03</v>
      </c>
      <c r="F95" s="125" t="n">
        <v>0.036</v>
      </c>
      <c r="G95" s="125" t="n">
        <v>0</v>
      </c>
      <c r="I95" s="125" t="n">
        <v>0.0025</v>
      </c>
      <c r="J95" s="125" t="n">
        <v>0</v>
      </c>
      <c r="K95" s="127" t="n">
        <v>0.02</v>
      </c>
      <c r="L95" s="125" t="n">
        <v>0.0016403009414719</v>
      </c>
      <c r="M95" s="125" t="n">
        <v>0</v>
      </c>
      <c r="N95" s="125" t="n">
        <v>-0.015</v>
      </c>
      <c r="O95" s="125" t="n">
        <v>0.036</v>
      </c>
      <c r="P95" s="125" t="n">
        <v>0.005</v>
      </c>
      <c r="Q95" s="127" t="n">
        <v>0.0025</v>
      </c>
      <c r="R95" s="127" t="n">
        <v>0.025</v>
      </c>
      <c r="S95" s="127" t="n">
        <v>0.02</v>
      </c>
      <c r="T95" s="127" t="n">
        <v>0.02</v>
      </c>
      <c r="U95" s="127" t="n">
        <v>0.015</v>
      </c>
      <c r="V95" s="127" t="n">
        <v>0</v>
      </c>
      <c r="W95" s="127" t="n">
        <v>0.01</v>
      </c>
      <c r="X95" s="127" t="n">
        <v>0</v>
      </c>
      <c r="Y95" s="127" t="n">
        <v>0</v>
      </c>
      <c r="AA95" s="127" t="n">
        <v>0.015</v>
      </c>
      <c r="AB95" s="127" t="n">
        <v>-0.015</v>
      </c>
      <c r="AC95" s="127" t="n">
        <v>0</v>
      </c>
      <c r="AD95" s="125" t="n">
        <v>0.01</v>
      </c>
    </row>
    <row r="96" customFormat="false" ht="12" hidden="false" customHeight="false" outlineLevel="0" collapsed="false">
      <c r="B96" s="126" t="n">
        <f aca="false">EOMONTH(B95,0)+1</f>
        <v>39661</v>
      </c>
      <c r="C96" s="125" t="n">
        <v>0.0025</v>
      </c>
      <c r="D96" s="125" t="n">
        <v>0.036</v>
      </c>
      <c r="E96" s="125" t="n">
        <v>0.03</v>
      </c>
      <c r="F96" s="125" t="n">
        <v>0.036</v>
      </c>
      <c r="G96" s="125" t="n">
        <v>0</v>
      </c>
      <c r="I96" s="125" t="n">
        <v>0.0025</v>
      </c>
      <c r="J96" s="125" t="n">
        <v>0</v>
      </c>
      <c r="K96" s="127" t="n">
        <v>0.02</v>
      </c>
      <c r="L96" s="125" t="n">
        <v>0.0016401149020793</v>
      </c>
      <c r="M96" s="125" t="n">
        <v>0</v>
      </c>
      <c r="N96" s="125" t="n">
        <v>-0.015</v>
      </c>
      <c r="O96" s="125" t="n">
        <v>0.036</v>
      </c>
      <c r="P96" s="125" t="n">
        <v>0.005</v>
      </c>
      <c r="Q96" s="127" t="n">
        <v>0.0025</v>
      </c>
      <c r="R96" s="127" t="n">
        <v>0.025</v>
      </c>
      <c r="S96" s="127" t="n">
        <v>0.02</v>
      </c>
      <c r="T96" s="127" t="n">
        <v>0.02</v>
      </c>
      <c r="U96" s="127" t="n">
        <v>0.015</v>
      </c>
      <c r="V96" s="127" t="n">
        <v>0</v>
      </c>
      <c r="W96" s="127" t="n">
        <v>0.01</v>
      </c>
      <c r="X96" s="127" t="n">
        <v>0</v>
      </c>
      <c r="Y96" s="127" t="n">
        <v>0</v>
      </c>
      <c r="AA96" s="127" t="n">
        <v>0.015</v>
      </c>
      <c r="AB96" s="127" t="n">
        <v>-0.015</v>
      </c>
      <c r="AC96" s="127" t="n">
        <v>0</v>
      </c>
      <c r="AD96" s="125" t="n">
        <v>0.01</v>
      </c>
    </row>
    <row r="97" customFormat="false" ht="12" hidden="false" customHeight="false" outlineLevel="0" collapsed="false">
      <c r="B97" s="126" t="n">
        <f aca="false">EOMONTH(B96,0)+1</f>
        <v>39692</v>
      </c>
      <c r="C97" s="125" t="n">
        <v>0.0025</v>
      </c>
      <c r="D97" s="125" t="n">
        <v>0.036</v>
      </c>
      <c r="E97" s="125" t="n">
        <v>0.03</v>
      </c>
      <c r="F97" s="125" t="n">
        <v>0.036</v>
      </c>
      <c r="G97" s="125" t="n">
        <v>0</v>
      </c>
      <c r="I97" s="125" t="n">
        <v>0.0025</v>
      </c>
      <c r="J97" s="125" t="n">
        <v>0</v>
      </c>
      <c r="K97" s="127" t="n">
        <v>0.02</v>
      </c>
      <c r="L97" s="125" t="n">
        <v>0.0016399285559322</v>
      </c>
      <c r="M97" s="125" t="n">
        <v>0</v>
      </c>
      <c r="N97" s="125" t="n">
        <v>-0.015</v>
      </c>
      <c r="O97" s="125" t="n">
        <v>0.036</v>
      </c>
      <c r="P97" s="125" t="n">
        <v>0.005</v>
      </c>
      <c r="Q97" s="127" t="n">
        <v>0.0025</v>
      </c>
      <c r="R97" s="127" t="n">
        <v>0.025</v>
      </c>
      <c r="S97" s="127" t="n">
        <v>0.02</v>
      </c>
      <c r="T97" s="127" t="n">
        <v>0.02</v>
      </c>
      <c r="U97" s="127" t="n">
        <v>0.015</v>
      </c>
      <c r="V97" s="127" t="n">
        <v>0</v>
      </c>
      <c r="W97" s="127" t="n">
        <v>0.01</v>
      </c>
      <c r="X97" s="127" t="n">
        <v>0</v>
      </c>
      <c r="Y97" s="127" t="n">
        <v>0</v>
      </c>
      <c r="AA97" s="127" t="n">
        <v>0.015</v>
      </c>
      <c r="AB97" s="127" t="n">
        <v>-0.015</v>
      </c>
      <c r="AC97" s="127" t="n">
        <v>0</v>
      </c>
      <c r="AD97" s="125" t="n">
        <v>0.01</v>
      </c>
    </row>
    <row r="98" customFormat="false" ht="12" hidden="false" customHeight="false" outlineLevel="0" collapsed="false">
      <c r="B98" s="126" t="n">
        <f aca="false">EOMONTH(B97,0)+1</f>
        <v>39722</v>
      </c>
      <c r="C98" s="125" t="n">
        <v>0.0025</v>
      </c>
      <c r="D98" s="125" t="n">
        <v>0.036</v>
      </c>
      <c r="E98" s="125" t="n">
        <v>0.03</v>
      </c>
      <c r="F98" s="125" t="n">
        <v>0.036</v>
      </c>
      <c r="G98" s="125" t="n">
        <v>0</v>
      </c>
      <c r="I98" s="125" t="n">
        <v>0.0025</v>
      </c>
      <c r="J98" s="125" t="n">
        <v>0</v>
      </c>
      <c r="K98" s="127" t="n">
        <v>0.02</v>
      </c>
      <c r="L98" s="125" t="n">
        <v>0.0016397479290579</v>
      </c>
      <c r="M98" s="125" t="n">
        <v>0</v>
      </c>
      <c r="N98" s="125" t="n">
        <v>-0.015</v>
      </c>
      <c r="O98" s="125" t="n">
        <v>0.036</v>
      </c>
      <c r="P98" s="125" t="n">
        <v>0.005</v>
      </c>
      <c r="Q98" s="127" t="n">
        <v>0.0025</v>
      </c>
      <c r="R98" s="127" t="n">
        <v>0.025</v>
      </c>
      <c r="S98" s="127" t="n">
        <v>0.02</v>
      </c>
      <c r="T98" s="127" t="n">
        <v>0.02</v>
      </c>
      <c r="U98" s="127" t="n">
        <v>0.015</v>
      </c>
      <c r="V98" s="127" t="n">
        <v>0</v>
      </c>
      <c r="W98" s="127" t="n">
        <v>0.01</v>
      </c>
      <c r="X98" s="127" t="n">
        <v>0</v>
      </c>
      <c r="Y98" s="127" t="n">
        <v>0</v>
      </c>
      <c r="AA98" s="127" t="n">
        <v>0.015</v>
      </c>
      <c r="AB98" s="127" t="n">
        <v>-0.015</v>
      </c>
      <c r="AC98" s="127" t="n">
        <v>0</v>
      </c>
      <c r="AD98" s="125" t="n">
        <v>0.01</v>
      </c>
    </row>
    <row r="99" customFormat="false" ht="12" hidden="false" customHeight="false" outlineLevel="0" collapsed="false">
      <c r="B99" s="126" t="n">
        <f aca="false">EOMONTH(B98,0)+1</f>
        <v>39753</v>
      </c>
      <c r="C99" s="125" t="n">
        <v>0.0025</v>
      </c>
      <c r="D99" s="125" t="n">
        <v>0.038</v>
      </c>
      <c r="E99" s="125" t="n">
        <v>0.03</v>
      </c>
      <c r="F99" s="125" t="n">
        <v>0.038</v>
      </c>
      <c r="G99" s="125" t="n">
        <v>0</v>
      </c>
      <c r="I99" s="125" t="n">
        <v>0.005</v>
      </c>
      <c r="J99" s="125" t="n">
        <v>0</v>
      </c>
      <c r="K99" s="127" t="n">
        <v>0.06</v>
      </c>
      <c r="L99" s="125" t="n">
        <v>0.0052465951355156</v>
      </c>
      <c r="M99" s="125" t="n">
        <v>0</v>
      </c>
      <c r="N99" s="125" t="n">
        <v>-0.005</v>
      </c>
      <c r="O99" s="125" t="n">
        <v>0.038</v>
      </c>
      <c r="P99" s="125" t="n">
        <v>0.005</v>
      </c>
      <c r="Q99" s="127" t="n">
        <v>0.0025</v>
      </c>
      <c r="R99" s="127" t="n">
        <v>0.025</v>
      </c>
      <c r="S99" s="127" t="n">
        <v>0.02</v>
      </c>
      <c r="T99" s="127" t="n">
        <v>0.02</v>
      </c>
      <c r="U99" s="127" t="n">
        <v>0.015</v>
      </c>
      <c r="V99" s="127" t="n">
        <v>0</v>
      </c>
      <c r="W99" s="127" t="n">
        <v>0.01</v>
      </c>
      <c r="X99" s="127" t="n">
        <v>0</v>
      </c>
      <c r="Y99" s="127" t="n">
        <v>0</v>
      </c>
      <c r="AA99" s="127" t="n">
        <v>0.015</v>
      </c>
      <c r="AB99" s="127" t="n">
        <v>-0.005</v>
      </c>
      <c r="AC99" s="127" t="n">
        <v>0</v>
      </c>
      <c r="AD99" s="125" t="n">
        <v>0.01</v>
      </c>
    </row>
    <row r="100" customFormat="false" ht="12" hidden="false" customHeight="false" outlineLevel="0" collapsed="false">
      <c r="B100" s="126" t="n">
        <f aca="false">EOMONTH(B99,0)+1</f>
        <v>39783</v>
      </c>
      <c r="C100" s="125" t="n">
        <v>0.0025</v>
      </c>
      <c r="D100" s="125" t="n">
        <v>0.038</v>
      </c>
      <c r="E100" s="125" t="n">
        <v>0.03</v>
      </c>
      <c r="F100" s="125" t="n">
        <v>0.038</v>
      </c>
      <c r="G100" s="125" t="n">
        <v>0</v>
      </c>
      <c r="I100" s="125" t="n">
        <v>0.005</v>
      </c>
      <c r="J100" s="125" t="n">
        <v>0</v>
      </c>
      <c r="K100" s="127" t="n">
        <v>0.06</v>
      </c>
      <c r="L100" s="125" t="n">
        <v>0.0052439104258263</v>
      </c>
      <c r="M100" s="125" t="n">
        <v>0</v>
      </c>
      <c r="N100" s="125" t="n">
        <v>-0.005</v>
      </c>
      <c r="O100" s="125" t="n">
        <v>0.038</v>
      </c>
      <c r="P100" s="125" t="n">
        <v>0.005</v>
      </c>
      <c r="Q100" s="127" t="n">
        <v>0.0025</v>
      </c>
      <c r="R100" s="127" t="n">
        <v>0.025</v>
      </c>
      <c r="S100" s="127" t="n">
        <v>0.02</v>
      </c>
      <c r="T100" s="127" t="n">
        <v>0.02</v>
      </c>
      <c r="U100" s="127" t="n">
        <v>0.015</v>
      </c>
      <c r="V100" s="127" t="n">
        <v>0</v>
      </c>
      <c r="W100" s="127" t="n">
        <v>0.01</v>
      </c>
      <c r="X100" s="127" t="n">
        <v>0</v>
      </c>
      <c r="Y100" s="127" t="n">
        <v>0</v>
      </c>
      <c r="AA100" s="127" t="n">
        <v>0.015</v>
      </c>
      <c r="AB100" s="127" t="n">
        <v>-0.005</v>
      </c>
      <c r="AC100" s="127" t="n">
        <v>0</v>
      </c>
      <c r="AD100" s="125" t="n">
        <v>0.01</v>
      </c>
    </row>
    <row r="101" customFormat="false" ht="12" hidden="false" customHeight="false" outlineLevel="0" collapsed="false">
      <c r="B101" s="126" t="n">
        <f aca="false">EOMONTH(B100,0)+1</f>
        <v>39814</v>
      </c>
      <c r="C101" s="125" t="n">
        <v>0.0025</v>
      </c>
      <c r="D101" s="125" t="n">
        <v>0.038</v>
      </c>
      <c r="E101" s="125" t="n">
        <v>0.03</v>
      </c>
      <c r="F101" s="125" t="n">
        <v>0.038</v>
      </c>
      <c r="G101" s="125" t="n">
        <v>0</v>
      </c>
      <c r="I101" s="125" t="n">
        <v>0.005</v>
      </c>
      <c r="J101" s="125" t="n">
        <v>0</v>
      </c>
      <c r="K101" s="127" t="n">
        <v>0.06</v>
      </c>
      <c r="L101" s="125" t="n">
        <v>0.0052407473250907</v>
      </c>
      <c r="M101" s="125" t="n">
        <v>0</v>
      </c>
      <c r="N101" s="125" t="n">
        <v>-0.005</v>
      </c>
      <c r="O101" s="125" t="n">
        <v>0.038</v>
      </c>
      <c r="P101" s="125" t="n">
        <v>0.005</v>
      </c>
      <c r="Q101" s="127" t="n">
        <v>0.0025</v>
      </c>
      <c r="R101" s="127" t="n">
        <v>0.025</v>
      </c>
      <c r="S101" s="127" t="n">
        <v>0.02</v>
      </c>
      <c r="T101" s="127" t="n">
        <v>0.02</v>
      </c>
      <c r="U101" s="127" t="n">
        <v>0.015</v>
      </c>
      <c r="V101" s="127" t="n">
        <v>0</v>
      </c>
      <c r="W101" s="127" t="n">
        <v>0.01</v>
      </c>
      <c r="X101" s="127" t="n">
        <v>0</v>
      </c>
      <c r="Y101" s="127" t="n">
        <v>0</v>
      </c>
      <c r="AA101" s="127" t="n">
        <v>0.015</v>
      </c>
      <c r="AB101" s="127" t="n">
        <v>-0.005</v>
      </c>
      <c r="AC101" s="127" t="n">
        <v>0</v>
      </c>
      <c r="AD101" s="125" t="n">
        <v>0.01</v>
      </c>
    </row>
    <row r="102" customFormat="false" ht="12" hidden="false" customHeight="false" outlineLevel="0" collapsed="false">
      <c r="B102" s="126" t="n">
        <f aca="false">EOMONTH(B101,0)+1</f>
        <v>39845</v>
      </c>
      <c r="C102" s="125" t="n">
        <v>0.0025</v>
      </c>
      <c r="D102" s="125" t="n">
        <v>0.038</v>
      </c>
      <c r="E102" s="125" t="n">
        <v>0.03</v>
      </c>
      <c r="F102" s="125" t="n">
        <v>0.038</v>
      </c>
      <c r="G102" s="125" t="n">
        <v>0</v>
      </c>
      <c r="I102" s="125" t="n">
        <v>0.005</v>
      </c>
      <c r="J102" s="125" t="n">
        <v>0</v>
      </c>
      <c r="K102" s="127" t="n">
        <v>0.06</v>
      </c>
      <c r="L102" s="125" t="n">
        <v>0.0052375253598688</v>
      </c>
      <c r="M102" s="125" t="n">
        <v>0</v>
      </c>
      <c r="N102" s="125" t="n">
        <v>-0.005</v>
      </c>
      <c r="O102" s="125" t="n">
        <v>0.038</v>
      </c>
      <c r="P102" s="125" t="n">
        <v>0.005</v>
      </c>
      <c r="Q102" s="127" t="n">
        <v>0.0025</v>
      </c>
      <c r="R102" s="127" t="n">
        <v>0.025</v>
      </c>
      <c r="S102" s="127" t="n">
        <v>0.02</v>
      </c>
      <c r="T102" s="127" t="n">
        <v>0.02</v>
      </c>
      <c r="U102" s="127" t="n">
        <v>0.015</v>
      </c>
      <c r="V102" s="127" t="n">
        <v>0</v>
      </c>
      <c r="W102" s="127" t="n">
        <v>0.01</v>
      </c>
      <c r="X102" s="127" t="n">
        <v>0</v>
      </c>
      <c r="Y102" s="127" t="n">
        <v>0</v>
      </c>
      <c r="AA102" s="127" t="n">
        <v>0.015</v>
      </c>
      <c r="AB102" s="127" t="n">
        <v>-0.005</v>
      </c>
      <c r="AC102" s="127" t="n">
        <v>0</v>
      </c>
      <c r="AD102" s="125" t="n">
        <v>0.01</v>
      </c>
    </row>
    <row r="103" customFormat="false" ht="12" hidden="false" customHeight="false" outlineLevel="0" collapsed="false">
      <c r="B103" s="126" t="n">
        <f aca="false">EOMONTH(B102,0)+1</f>
        <v>39873</v>
      </c>
      <c r="C103" s="125" t="n">
        <v>0.0025</v>
      </c>
      <c r="D103" s="125" t="n">
        <v>0.038</v>
      </c>
      <c r="E103" s="125" t="n">
        <v>0.03</v>
      </c>
      <c r="F103" s="125" t="n">
        <v>0.038</v>
      </c>
      <c r="G103" s="125" t="n">
        <v>0</v>
      </c>
      <c r="I103" s="125" t="n">
        <v>0.005</v>
      </c>
      <c r="J103" s="125" t="n">
        <v>0</v>
      </c>
      <c r="K103" s="127" t="n">
        <v>0.06</v>
      </c>
      <c r="L103" s="125" t="n">
        <v>0.0052345647043822</v>
      </c>
      <c r="M103" s="125" t="n">
        <v>0</v>
      </c>
      <c r="N103" s="125" t="n">
        <v>-0.005</v>
      </c>
      <c r="O103" s="125" t="n">
        <v>0.038</v>
      </c>
      <c r="P103" s="125" t="n">
        <v>0.005</v>
      </c>
      <c r="Q103" s="127" t="n">
        <v>0.0025</v>
      </c>
      <c r="R103" s="127" t="n">
        <v>0.025</v>
      </c>
      <c r="S103" s="127" t="n">
        <v>0.02</v>
      </c>
      <c r="T103" s="127" t="n">
        <v>0.02</v>
      </c>
      <c r="U103" s="127" t="n">
        <v>0.015</v>
      </c>
      <c r="V103" s="127" t="n">
        <v>0</v>
      </c>
      <c r="W103" s="127" t="n">
        <v>0.01</v>
      </c>
      <c r="X103" s="127" t="n">
        <v>0</v>
      </c>
      <c r="Y103" s="127" t="n">
        <v>0</v>
      </c>
      <c r="AA103" s="127" t="n">
        <v>0.015</v>
      </c>
      <c r="AB103" s="127" t="n">
        <v>-0.005</v>
      </c>
      <c r="AC103" s="127" t="n">
        <v>0</v>
      </c>
      <c r="AD103" s="125" t="n">
        <v>0.01</v>
      </c>
    </row>
    <row r="104" customFormat="false" ht="12" hidden="false" customHeight="false" outlineLevel="0" collapsed="false">
      <c r="B104" s="126" t="n">
        <f aca="false">EOMONTH(B103,0)+1</f>
        <v>39904</v>
      </c>
      <c r="C104" s="125" t="n">
        <v>0.0025</v>
      </c>
      <c r="D104" s="125" t="n">
        <v>0.038</v>
      </c>
      <c r="E104" s="125" t="n">
        <v>0.03</v>
      </c>
      <c r="F104" s="125" t="n">
        <v>0.038</v>
      </c>
      <c r="G104" s="125" t="n">
        <v>0</v>
      </c>
      <c r="I104" s="125" t="n">
        <v>0.0025</v>
      </c>
      <c r="J104" s="125" t="n">
        <v>0</v>
      </c>
      <c r="K104" s="127" t="n">
        <v>0.02</v>
      </c>
      <c r="L104" s="125" t="n">
        <v>0.0016347597022041</v>
      </c>
      <c r="M104" s="125" t="n">
        <v>0</v>
      </c>
      <c r="N104" s="125" t="n">
        <v>-0.015</v>
      </c>
      <c r="O104" s="125" t="n">
        <v>0.038</v>
      </c>
      <c r="P104" s="125" t="n">
        <v>0.005</v>
      </c>
      <c r="Q104" s="127" t="n">
        <v>0.0025</v>
      </c>
      <c r="R104" s="127" t="n">
        <v>0.025</v>
      </c>
      <c r="S104" s="127" t="n">
        <v>0.02</v>
      </c>
      <c r="T104" s="127" t="n">
        <v>0.02</v>
      </c>
      <c r="U104" s="127" t="n">
        <v>0.015</v>
      </c>
      <c r="V104" s="127" t="n">
        <v>0</v>
      </c>
      <c r="W104" s="127" t="n">
        <v>0.01</v>
      </c>
      <c r="X104" s="127" t="n">
        <v>0</v>
      </c>
      <c r="Y104" s="127" t="n">
        <v>0</v>
      </c>
      <c r="AA104" s="127" t="n">
        <v>0.015</v>
      </c>
      <c r="AB104" s="127" t="n">
        <v>-0.015</v>
      </c>
      <c r="AC104" s="127" t="n">
        <v>0</v>
      </c>
      <c r="AD104" s="125" t="n">
        <v>0.01</v>
      </c>
    </row>
    <row r="105" customFormat="false" ht="12" hidden="false" customHeight="false" outlineLevel="0" collapsed="false">
      <c r="B105" s="126" t="n">
        <f aca="false">EOMONTH(B104,0)+1</f>
        <v>39934</v>
      </c>
      <c r="C105" s="125" t="n">
        <v>0.0025</v>
      </c>
      <c r="D105" s="125" t="n">
        <v>0.038</v>
      </c>
      <c r="E105" s="125" t="n">
        <v>0.03</v>
      </c>
      <c r="F105" s="125" t="n">
        <v>0.038</v>
      </c>
      <c r="G105" s="125" t="n">
        <v>0</v>
      </c>
      <c r="I105" s="125" t="n">
        <v>0.0025</v>
      </c>
      <c r="J105" s="125" t="n">
        <v>0</v>
      </c>
      <c r="K105" s="127" t="n">
        <v>0.02</v>
      </c>
      <c r="L105" s="125" t="n">
        <v>0.0016337341321543</v>
      </c>
      <c r="M105" s="125" t="n">
        <v>0</v>
      </c>
      <c r="N105" s="125" t="n">
        <v>-0.015</v>
      </c>
      <c r="O105" s="125" t="n">
        <v>0.038</v>
      </c>
      <c r="P105" s="125" t="n">
        <v>0.005</v>
      </c>
      <c r="Q105" s="127" t="n">
        <v>0.0025</v>
      </c>
      <c r="R105" s="127" t="n">
        <v>0.025</v>
      </c>
      <c r="S105" s="127" t="n">
        <v>0.02</v>
      </c>
      <c r="T105" s="127" t="n">
        <v>0.02</v>
      </c>
      <c r="U105" s="127" t="n">
        <v>0.015</v>
      </c>
      <c r="V105" s="127" t="n">
        <v>0</v>
      </c>
      <c r="W105" s="127" t="n">
        <v>0.01</v>
      </c>
      <c r="X105" s="127" t="n">
        <v>0</v>
      </c>
      <c r="Y105" s="127" t="n">
        <v>0</v>
      </c>
      <c r="AA105" s="127" t="n">
        <v>0.015</v>
      </c>
      <c r="AB105" s="127" t="n">
        <v>-0.015</v>
      </c>
      <c r="AC105" s="127" t="n">
        <v>0</v>
      </c>
      <c r="AD105" s="125" t="n">
        <v>0.01</v>
      </c>
    </row>
    <row r="106" customFormat="false" ht="12" hidden="false" customHeight="false" outlineLevel="0" collapsed="false">
      <c r="B106" s="126" t="n">
        <f aca="false">EOMONTH(B105,0)+1</f>
        <v>39965</v>
      </c>
      <c r="C106" s="125" t="n">
        <v>0.0025</v>
      </c>
      <c r="D106" s="125" t="n">
        <v>0.038</v>
      </c>
      <c r="E106" s="125" t="n">
        <v>0.03</v>
      </c>
      <c r="F106" s="125" t="n">
        <v>0.038</v>
      </c>
      <c r="G106" s="125" t="n">
        <v>0</v>
      </c>
      <c r="I106" s="125" t="n">
        <v>0.0025</v>
      </c>
      <c r="J106" s="125" t="n">
        <v>0</v>
      </c>
      <c r="K106" s="127" t="n">
        <v>0.02</v>
      </c>
      <c r="L106" s="125" t="n">
        <v>0.0016326564276194</v>
      </c>
      <c r="M106" s="125" t="n">
        <v>0</v>
      </c>
      <c r="N106" s="125" t="n">
        <v>-0.015</v>
      </c>
      <c r="O106" s="125" t="n">
        <v>0.038</v>
      </c>
      <c r="P106" s="125" t="n">
        <v>0.005</v>
      </c>
      <c r="Q106" s="127" t="n">
        <v>0.0025</v>
      </c>
      <c r="R106" s="127" t="n">
        <v>0.025</v>
      </c>
      <c r="S106" s="127" t="n">
        <v>0.02</v>
      </c>
      <c r="T106" s="127" t="n">
        <v>0.02</v>
      </c>
      <c r="U106" s="127" t="n">
        <v>0.015</v>
      </c>
      <c r="V106" s="127" t="n">
        <v>0</v>
      </c>
      <c r="W106" s="127" t="n">
        <v>0.01</v>
      </c>
      <c r="X106" s="127" t="n">
        <v>0</v>
      </c>
      <c r="Y106" s="127" t="n">
        <v>0</v>
      </c>
      <c r="AA106" s="127" t="n">
        <v>0.015</v>
      </c>
      <c r="AB106" s="127" t="n">
        <v>-0.015</v>
      </c>
      <c r="AC106" s="127" t="n">
        <v>0</v>
      </c>
      <c r="AD106" s="125" t="n">
        <v>0.01</v>
      </c>
    </row>
    <row r="107" customFormat="false" ht="12" hidden="false" customHeight="false" outlineLevel="0" collapsed="false">
      <c r="B107" s="126" t="n">
        <f aca="false">EOMONTH(B106,0)+1</f>
        <v>39995</v>
      </c>
      <c r="C107" s="125" t="n">
        <v>0.0025</v>
      </c>
      <c r="D107" s="125" t="n">
        <v>0.038</v>
      </c>
      <c r="E107" s="125" t="n">
        <v>0.03</v>
      </c>
      <c r="F107" s="125" t="n">
        <v>0.038</v>
      </c>
      <c r="G107" s="125" t="n">
        <v>0</v>
      </c>
      <c r="I107" s="125" t="n">
        <v>0.0025</v>
      </c>
      <c r="J107" s="125" t="n">
        <v>0</v>
      </c>
      <c r="K107" s="127" t="n">
        <v>0.02</v>
      </c>
      <c r="L107" s="125" t="n">
        <v>0.0016315961557925</v>
      </c>
      <c r="M107" s="125" t="n">
        <v>0</v>
      </c>
      <c r="N107" s="125" t="n">
        <v>-0.015</v>
      </c>
      <c r="O107" s="125" t="n">
        <v>0.038</v>
      </c>
      <c r="P107" s="125" t="n">
        <v>0.005</v>
      </c>
      <c r="Q107" s="127" t="n">
        <v>0.0025</v>
      </c>
      <c r="R107" s="127" t="n">
        <v>0.025</v>
      </c>
      <c r="S107" s="127" t="n">
        <v>0.02</v>
      </c>
      <c r="T107" s="127" t="n">
        <v>0.02</v>
      </c>
      <c r="U107" s="127" t="n">
        <v>0.015</v>
      </c>
      <c r="V107" s="127" t="n">
        <v>0</v>
      </c>
      <c r="W107" s="127" t="n">
        <v>0.01</v>
      </c>
      <c r="X107" s="127" t="n">
        <v>0</v>
      </c>
      <c r="Y107" s="127" t="n">
        <v>0</v>
      </c>
      <c r="AA107" s="127" t="n">
        <v>0.015</v>
      </c>
      <c r="AB107" s="127" t="n">
        <v>-0.015</v>
      </c>
      <c r="AC107" s="127" t="n">
        <v>0</v>
      </c>
      <c r="AD107" s="125" t="n">
        <v>0.01</v>
      </c>
    </row>
    <row r="108" customFormat="false" ht="12" hidden="false" customHeight="false" outlineLevel="0" collapsed="false">
      <c r="C108" s="125" t="n">
        <v>0.0025</v>
      </c>
      <c r="D108" s="125" t="n">
        <v>0.038</v>
      </c>
      <c r="E108" s="125" t="n">
        <v>0.03</v>
      </c>
      <c r="F108" s="125" t="n">
        <v>0.038</v>
      </c>
      <c r="G108" s="125" t="n">
        <v>0</v>
      </c>
      <c r="I108" s="125" t="n">
        <v>0.0025</v>
      </c>
      <c r="J108" s="125" t="n">
        <v>0</v>
      </c>
      <c r="K108" s="127" t="n">
        <v>0.02</v>
      </c>
      <c r="L108" s="125" t="n">
        <v>0.0016304826720178</v>
      </c>
      <c r="M108" s="125" t="n">
        <v>0</v>
      </c>
      <c r="N108" s="125" t="n">
        <v>-0.015</v>
      </c>
      <c r="O108" s="125" t="n">
        <v>0.038</v>
      </c>
      <c r="P108" s="125" t="n">
        <v>0.005</v>
      </c>
      <c r="Q108" s="127" t="n">
        <v>0.0025</v>
      </c>
      <c r="R108" s="127" t="n">
        <v>0.025</v>
      </c>
      <c r="S108" s="127" t="n">
        <v>0.02</v>
      </c>
      <c r="T108" s="127" t="n">
        <v>0.02</v>
      </c>
      <c r="U108" s="127" t="n">
        <v>0.015</v>
      </c>
      <c r="V108" s="127" t="n">
        <v>0</v>
      </c>
      <c r="W108" s="127" t="n">
        <v>0.01</v>
      </c>
      <c r="X108" s="127" t="n">
        <v>0</v>
      </c>
      <c r="Y108" s="127" t="n">
        <v>0</v>
      </c>
      <c r="AA108" s="127" t="n">
        <v>0.015</v>
      </c>
      <c r="AB108" s="127" t="n">
        <v>-0.015</v>
      </c>
      <c r="AC108" s="127" t="n">
        <v>0</v>
      </c>
      <c r="AD108" s="125" t="n">
        <v>0.01</v>
      </c>
    </row>
    <row r="109" customFormat="false" ht="12" hidden="false" customHeight="false" outlineLevel="0" collapsed="false">
      <c r="C109" s="125" t="n">
        <v>0.0025</v>
      </c>
      <c r="D109" s="125" t="n">
        <v>0.038</v>
      </c>
      <c r="E109" s="125" t="n">
        <v>0.03</v>
      </c>
      <c r="F109" s="125" t="n">
        <v>0.038</v>
      </c>
      <c r="G109" s="125" t="n">
        <v>0</v>
      </c>
      <c r="I109" s="125" t="n">
        <v>0.0025</v>
      </c>
      <c r="J109" s="125" t="n">
        <v>0</v>
      </c>
      <c r="K109" s="127" t="n">
        <v>0.02</v>
      </c>
      <c r="L109" s="125" t="n">
        <v>0.0016293510671208</v>
      </c>
      <c r="M109" s="125" t="n">
        <v>0</v>
      </c>
      <c r="N109" s="125" t="n">
        <v>-0.015</v>
      </c>
      <c r="O109" s="125" t="n">
        <v>0.038</v>
      </c>
      <c r="P109" s="125" t="n">
        <v>0.005</v>
      </c>
      <c r="Q109" s="127" t="n">
        <v>0.0025</v>
      </c>
      <c r="R109" s="127" t="n">
        <v>0.025</v>
      </c>
      <c r="S109" s="127" t="n">
        <v>0.02</v>
      </c>
      <c r="T109" s="127" t="n">
        <v>0.02</v>
      </c>
      <c r="U109" s="127" t="n">
        <v>0.015</v>
      </c>
      <c r="V109" s="127" t="n">
        <v>0</v>
      </c>
      <c r="W109" s="127" t="n">
        <v>0.01</v>
      </c>
      <c r="X109" s="127" t="n">
        <v>0</v>
      </c>
      <c r="Y109" s="127" t="n">
        <v>0</v>
      </c>
      <c r="AA109" s="127" t="n">
        <v>0.015</v>
      </c>
      <c r="AB109" s="127" t="n">
        <v>-0.015</v>
      </c>
      <c r="AC109" s="127" t="n">
        <v>0</v>
      </c>
      <c r="AD109" s="125" t="n">
        <v>0.01</v>
      </c>
    </row>
    <row r="110" customFormat="false" ht="12" hidden="false" customHeight="false" outlineLevel="0" collapsed="false">
      <c r="C110" s="125" t="n">
        <v>0.0025</v>
      </c>
      <c r="D110" s="125" t="n">
        <v>0.038</v>
      </c>
      <c r="E110" s="125" t="n">
        <v>0.03</v>
      </c>
      <c r="F110" s="125" t="n">
        <v>0.038</v>
      </c>
      <c r="G110" s="125" t="n">
        <v>0</v>
      </c>
      <c r="I110" s="125" t="n">
        <v>0.0025</v>
      </c>
      <c r="J110" s="125" t="n">
        <v>0</v>
      </c>
      <c r="K110" s="127" t="n">
        <v>0.02</v>
      </c>
      <c r="L110" s="125" t="n">
        <v>0.0016282387518288</v>
      </c>
      <c r="M110" s="125" t="n">
        <v>0</v>
      </c>
      <c r="N110" s="125" t="n">
        <v>-0.015</v>
      </c>
      <c r="O110" s="125" t="n">
        <v>0.038</v>
      </c>
      <c r="P110" s="125" t="n">
        <v>0.005</v>
      </c>
      <c r="Q110" s="127" t="n">
        <v>0.0025</v>
      </c>
      <c r="R110" s="127" t="n">
        <v>0.025</v>
      </c>
      <c r="S110" s="127" t="n">
        <v>0.02</v>
      </c>
      <c r="T110" s="127" t="n">
        <v>0.02</v>
      </c>
      <c r="U110" s="127" t="n">
        <v>0.015</v>
      </c>
      <c r="V110" s="127" t="n">
        <v>0</v>
      </c>
      <c r="W110" s="127" t="n">
        <v>0.01</v>
      </c>
      <c r="X110" s="127" t="n">
        <v>0</v>
      </c>
      <c r="Y110" s="127" t="n">
        <v>0</v>
      </c>
      <c r="AA110" s="127" t="n">
        <v>0.015</v>
      </c>
      <c r="AB110" s="127" t="n">
        <v>-0.015</v>
      </c>
      <c r="AC110" s="127" t="n">
        <v>0</v>
      </c>
      <c r="AD110" s="125" t="n">
        <v>0.01</v>
      </c>
    </row>
    <row r="111" customFormat="false" ht="12" hidden="false" customHeight="false" outlineLevel="0" collapsed="false">
      <c r="C111" s="125" t="n">
        <v>0.0025</v>
      </c>
      <c r="D111" s="125" t="n">
        <v>0.04</v>
      </c>
      <c r="E111" s="125" t="n">
        <v>0.03</v>
      </c>
      <c r="F111" s="125" t="n">
        <v>0.04</v>
      </c>
      <c r="G111" s="125" t="n">
        <v>0</v>
      </c>
      <c r="I111" s="125" t="n">
        <v>0.005</v>
      </c>
      <c r="J111" s="125" t="n">
        <v>0</v>
      </c>
      <c r="K111" s="127" t="n">
        <v>0.06</v>
      </c>
      <c r="L111" s="125" t="n">
        <v>0.0052066291636261</v>
      </c>
      <c r="M111" s="125" t="n">
        <v>0</v>
      </c>
      <c r="N111" s="125" t="n">
        <v>-0.005</v>
      </c>
      <c r="O111" s="125" t="n">
        <v>0.04</v>
      </c>
      <c r="P111" s="125" t="n">
        <v>0.005</v>
      </c>
      <c r="Q111" s="127" t="n">
        <v>0.0025</v>
      </c>
      <c r="R111" s="127" t="n">
        <v>0.025</v>
      </c>
      <c r="S111" s="127" t="n">
        <v>0.02</v>
      </c>
      <c r="T111" s="127" t="n">
        <v>0.02</v>
      </c>
      <c r="U111" s="127" t="n">
        <v>0.015</v>
      </c>
      <c r="V111" s="127" t="n">
        <v>0</v>
      </c>
      <c r="W111" s="127" t="n">
        <v>0.01</v>
      </c>
      <c r="X111" s="127" t="n">
        <v>0</v>
      </c>
      <c r="Y111" s="127" t="n">
        <v>0</v>
      </c>
      <c r="AA111" s="127" t="n">
        <v>0.015</v>
      </c>
      <c r="AB111" s="127" t="n">
        <v>-0.005</v>
      </c>
      <c r="AC111" s="127" t="n">
        <v>0</v>
      </c>
      <c r="AD111" s="125" t="n">
        <v>0.01</v>
      </c>
    </row>
    <row r="112" customFormat="false" ht="12" hidden="false" customHeight="false" outlineLevel="0" collapsed="false">
      <c r="C112" s="125" t="n">
        <v>0.0025</v>
      </c>
      <c r="D112" s="125" t="n">
        <v>0.04</v>
      </c>
      <c r="E112" s="125" t="n">
        <v>0.03</v>
      </c>
      <c r="F112" s="125" t="n">
        <v>0.04</v>
      </c>
      <c r="G112" s="125" t="n">
        <v>0</v>
      </c>
      <c r="I112" s="125" t="n">
        <v>0.005</v>
      </c>
      <c r="J112" s="125" t="n">
        <v>0</v>
      </c>
      <c r="K112" s="127" t="n">
        <v>0.06</v>
      </c>
      <c r="L112" s="125" t="n">
        <v>0.005202959975568</v>
      </c>
      <c r="M112" s="125" t="n">
        <v>0</v>
      </c>
      <c r="N112" s="125" t="n">
        <v>-0.005</v>
      </c>
      <c r="O112" s="125" t="n">
        <v>0.04</v>
      </c>
      <c r="P112" s="125" t="n">
        <v>0.005</v>
      </c>
      <c r="Q112" s="127" t="n">
        <v>0.0025</v>
      </c>
      <c r="R112" s="127" t="n">
        <v>0.025</v>
      </c>
      <c r="S112" s="127" t="n">
        <v>0.02</v>
      </c>
      <c r="T112" s="127" t="n">
        <v>0.02</v>
      </c>
      <c r="U112" s="127" t="n">
        <v>0.015</v>
      </c>
      <c r="V112" s="127" t="n">
        <v>0</v>
      </c>
      <c r="W112" s="127" t="n">
        <v>0.01</v>
      </c>
      <c r="X112" s="127" t="n">
        <v>0</v>
      </c>
      <c r="Y112" s="127" t="n">
        <v>0</v>
      </c>
      <c r="AA112" s="127" t="n">
        <v>0.015</v>
      </c>
      <c r="AB112" s="127" t="n">
        <v>-0.005</v>
      </c>
      <c r="AC112" s="127" t="n">
        <v>0</v>
      </c>
      <c r="AD112" s="125" t="n">
        <v>0.01</v>
      </c>
    </row>
    <row r="113" customFormat="false" ht="12" hidden="false" customHeight="false" outlineLevel="0" collapsed="false">
      <c r="C113" s="125" t="n">
        <v>0.0025</v>
      </c>
      <c r="D113" s="125" t="n">
        <v>0.04</v>
      </c>
      <c r="E113" s="125" t="n">
        <v>0.03</v>
      </c>
      <c r="F113" s="125" t="n">
        <v>0.04</v>
      </c>
      <c r="G113" s="125" t="n">
        <v>0</v>
      </c>
      <c r="I113" s="125" t="n">
        <v>0.005</v>
      </c>
      <c r="J113" s="125" t="n">
        <v>0</v>
      </c>
      <c r="K113" s="127" t="n">
        <v>0.06</v>
      </c>
      <c r="L113" s="125" t="n">
        <v>0.0051991119666338</v>
      </c>
      <c r="M113" s="125" t="n">
        <v>0</v>
      </c>
      <c r="N113" s="125" t="n">
        <v>-0.005</v>
      </c>
      <c r="O113" s="125" t="n">
        <v>0.04</v>
      </c>
      <c r="P113" s="125" t="n">
        <v>0.005</v>
      </c>
      <c r="Q113" s="127" t="n">
        <v>0.0025</v>
      </c>
      <c r="R113" s="127" t="n">
        <v>0.025</v>
      </c>
      <c r="S113" s="127" t="n">
        <v>0.02</v>
      </c>
      <c r="T113" s="127" t="n">
        <v>0.02</v>
      </c>
      <c r="U113" s="127" t="n">
        <v>0.015</v>
      </c>
      <c r="V113" s="127" t="n">
        <v>0</v>
      </c>
      <c r="W113" s="127" t="n">
        <v>0.01</v>
      </c>
      <c r="X113" s="127" t="n">
        <v>0</v>
      </c>
      <c r="Y113" s="127" t="n">
        <v>0</v>
      </c>
      <c r="AA113" s="127" t="n">
        <v>0.015</v>
      </c>
      <c r="AB113" s="127" t="n">
        <v>-0.005</v>
      </c>
      <c r="AC113" s="127" t="n">
        <v>0</v>
      </c>
      <c r="AD113" s="125" t="n">
        <v>0.01</v>
      </c>
    </row>
    <row r="114" customFormat="false" ht="12" hidden="false" customHeight="false" outlineLevel="0" collapsed="false">
      <c r="C114" s="125" t="n">
        <v>0.0025</v>
      </c>
      <c r="D114" s="125" t="n">
        <v>0.04</v>
      </c>
      <c r="E114" s="125" t="n">
        <v>0.03</v>
      </c>
      <c r="F114" s="125" t="n">
        <v>0.04</v>
      </c>
      <c r="G114" s="125" t="n">
        <v>0</v>
      </c>
      <c r="I114" s="125" t="n">
        <v>0.005</v>
      </c>
      <c r="J114" s="125" t="n">
        <v>0</v>
      </c>
      <c r="K114" s="127" t="n">
        <v>0.06</v>
      </c>
      <c r="L114" s="125" t="n">
        <v>0.0051952066581979</v>
      </c>
      <c r="M114" s="125" t="n">
        <v>0</v>
      </c>
      <c r="N114" s="125" t="n">
        <v>-0.005</v>
      </c>
      <c r="O114" s="125" t="n">
        <v>0.04</v>
      </c>
      <c r="P114" s="125" t="n">
        <v>0.005</v>
      </c>
      <c r="Q114" s="127" t="n">
        <v>0.0025</v>
      </c>
      <c r="R114" s="127" t="n">
        <v>0.025</v>
      </c>
      <c r="S114" s="127" t="n">
        <v>0.02</v>
      </c>
      <c r="T114" s="127" t="n">
        <v>0.02</v>
      </c>
      <c r="U114" s="127" t="n">
        <v>0.015</v>
      </c>
      <c r="V114" s="127" t="n">
        <v>0</v>
      </c>
      <c r="W114" s="127" t="n">
        <v>0.01</v>
      </c>
      <c r="X114" s="127" t="n">
        <v>0</v>
      </c>
      <c r="Y114" s="127" t="n">
        <v>0</v>
      </c>
      <c r="AA114" s="127" t="n">
        <v>0.015</v>
      </c>
      <c r="AB114" s="127" t="n">
        <v>-0.005</v>
      </c>
      <c r="AC114" s="127" t="n">
        <v>0</v>
      </c>
      <c r="AD114" s="125" t="n">
        <v>0.01</v>
      </c>
    </row>
    <row r="115" customFormat="false" ht="12" hidden="false" customHeight="false" outlineLevel="0" collapsed="false">
      <c r="C115" s="125" t="n">
        <v>0.0025</v>
      </c>
      <c r="D115" s="125" t="n">
        <v>0.04</v>
      </c>
      <c r="E115" s="125" t="n">
        <v>0.03</v>
      </c>
      <c r="F115" s="125" t="n">
        <v>0.04</v>
      </c>
      <c r="G115" s="125" t="n">
        <v>0</v>
      </c>
      <c r="I115" s="125" t="n">
        <v>0.005</v>
      </c>
      <c r="J115" s="125" t="n">
        <v>0</v>
      </c>
      <c r="K115" s="127" t="n">
        <v>0.06</v>
      </c>
      <c r="L115" s="125" t="n">
        <v>0.0051916301532259</v>
      </c>
      <c r="M115" s="125" t="n">
        <v>0</v>
      </c>
      <c r="N115" s="125" t="n">
        <v>-0.005</v>
      </c>
      <c r="O115" s="125" t="n">
        <v>0.04</v>
      </c>
      <c r="P115" s="125" t="n">
        <v>0.005</v>
      </c>
      <c r="Q115" s="127" t="n">
        <v>0.0025</v>
      </c>
      <c r="R115" s="127" t="n">
        <v>0.025</v>
      </c>
      <c r="S115" s="127" t="n">
        <v>0.02</v>
      </c>
      <c r="T115" s="127" t="n">
        <v>0.02</v>
      </c>
      <c r="U115" s="127" t="n">
        <v>0.015</v>
      </c>
      <c r="V115" s="127" t="n">
        <v>0</v>
      </c>
      <c r="W115" s="127" t="n">
        <v>0.01</v>
      </c>
      <c r="X115" s="127" t="n">
        <v>0</v>
      </c>
      <c r="Y115" s="127" t="n">
        <v>0</v>
      </c>
      <c r="AA115" s="127" t="n">
        <v>0.015</v>
      </c>
      <c r="AB115" s="127" t="n">
        <v>-0.005</v>
      </c>
      <c r="AC115" s="127" t="n">
        <v>0</v>
      </c>
      <c r="AD115" s="125" t="n">
        <v>0.01</v>
      </c>
    </row>
    <row r="116" customFormat="false" ht="12" hidden="false" customHeight="false" outlineLevel="0" collapsed="false">
      <c r="C116" s="125" t="n">
        <v>0.0025</v>
      </c>
      <c r="D116" s="125" t="n">
        <v>0.04</v>
      </c>
      <c r="E116" s="125" t="n">
        <v>0.03</v>
      </c>
      <c r="F116" s="125" t="n">
        <v>0.04</v>
      </c>
      <c r="G116" s="125" t="n">
        <v>0</v>
      </c>
      <c r="I116" s="125" t="n">
        <v>0.0025</v>
      </c>
      <c r="J116" s="125" t="n">
        <v>0</v>
      </c>
      <c r="K116" s="127" t="n">
        <v>0.02</v>
      </c>
      <c r="L116" s="125" t="n">
        <v>0.0016211300602816</v>
      </c>
      <c r="M116" s="125" t="n">
        <v>0</v>
      </c>
      <c r="N116" s="125" t="n">
        <v>-0.015</v>
      </c>
      <c r="O116" s="125" t="n">
        <v>0.04</v>
      </c>
      <c r="P116" s="125" t="n">
        <v>0.005</v>
      </c>
      <c r="Q116" s="127" t="n">
        <v>0.0025</v>
      </c>
      <c r="R116" s="127" t="n">
        <v>0.025</v>
      </c>
      <c r="S116" s="127" t="n">
        <v>0.02</v>
      </c>
      <c r="T116" s="127" t="n">
        <v>0.02</v>
      </c>
      <c r="U116" s="127" t="n">
        <v>0.015</v>
      </c>
      <c r="V116" s="127" t="n">
        <v>0</v>
      </c>
      <c r="W116" s="127" t="n">
        <v>0.01</v>
      </c>
      <c r="X116" s="127" t="n">
        <v>0</v>
      </c>
      <c r="Y116" s="127" t="n">
        <v>0</v>
      </c>
      <c r="AA116" s="127" t="n">
        <v>0.015</v>
      </c>
      <c r="AB116" s="127" t="n">
        <v>-0.015</v>
      </c>
      <c r="AC116" s="127" t="n">
        <v>0</v>
      </c>
      <c r="AD116" s="125" t="n">
        <v>0.01</v>
      </c>
    </row>
    <row r="117" customFormat="false" ht="12" hidden="false" customHeight="false" outlineLevel="0" collapsed="false">
      <c r="C117" s="125" t="n">
        <v>0.0025</v>
      </c>
      <c r="D117" s="125" t="n">
        <v>0.04</v>
      </c>
      <c r="E117" s="125" t="n">
        <v>0.03</v>
      </c>
      <c r="F117" s="125" t="n">
        <v>0.04</v>
      </c>
      <c r="G117" s="125" t="n">
        <v>0</v>
      </c>
      <c r="I117" s="125" t="n">
        <v>0.0025</v>
      </c>
      <c r="J117" s="125" t="n">
        <v>0</v>
      </c>
      <c r="K117" s="127" t="n">
        <v>0.02</v>
      </c>
      <c r="L117" s="125" t="n">
        <v>0.0016198992382525</v>
      </c>
      <c r="M117" s="125" t="n">
        <v>0</v>
      </c>
      <c r="N117" s="125" t="n">
        <v>-0.015</v>
      </c>
      <c r="O117" s="125" t="n">
        <v>0.04</v>
      </c>
      <c r="P117" s="125" t="n">
        <v>0.005</v>
      </c>
      <c r="Q117" s="127" t="n">
        <v>0.0025</v>
      </c>
      <c r="R117" s="127" t="n">
        <v>0.025</v>
      </c>
      <c r="S117" s="127" t="n">
        <v>0.02</v>
      </c>
      <c r="T117" s="127" t="n">
        <v>0.02</v>
      </c>
      <c r="U117" s="127" t="n">
        <v>0.015</v>
      </c>
      <c r="V117" s="127" t="n">
        <v>0</v>
      </c>
      <c r="W117" s="127" t="n">
        <v>0.01</v>
      </c>
      <c r="X117" s="127" t="n">
        <v>0</v>
      </c>
      <c r="Y117" s="127" t="n">
        <v>0</v>
      </c>
      <c r="AA117" s="127" t="n">
        <v>0.015</v>
      </c>
      <c r="AB117" s="127" t="n">
        <v>-0.015</v>
      </c>
      <c r="AC117" s="127" t="n">
        <v>0</v>
      </c>
      <c r="AD117" s="125" t="n">
        <v>0.01</v>
      </c>
    </row>
    <row r="118" customFormat="false" ht="12" hidden="false" customHeight="false" outlineLevel="0" collapsed="false">
      <c r="C118" s="125" t="n">
        <v>0.0025</v>
      </c>
      <c r="D118" s="125" t="n">
        <v>0.04</v>
      </c>
      <c r="E118" s="125" t="n">
        <v>0.03</v>
      </c>
      <c r="F118" s="125" t="n">
        <v>0.04</v>
      </c>
      <c r="G118" s="125" t="n">
        <v>0</v>
      </c>
      <c r="I118" s="125" t="n">
        <v>0.0025</v>
      </c>
      <c r="J118" s="125" t="n">
        <v>0</v>
      </c>
      <c r="K118" s="127" t="n">
        <v>0.02</v>
      </c>
      <c r="L118" s="125" t="n">
        <v>0.0016186099476943</v>
      </c>
      <c r="M118" s="125" t="n">
        <v>0</v>
      </c>
      <c r="N118" s="125" t="n">
        <v>-0.015</v>
      </c>
      <c r="O118" s="125" t="n">
        <v>0.04</v>
      </c>
      <c r="P118" s="125" t="n">
        <v>0.005</v>
      </c>
      <c r="Q118" s="127" t="n">
        <v>0.0025</v>
      </c>
      <c r="R118" s="127" t="n">
        <v>0.025</v>
      </c>
      <c r="S118" s="127" t="n">
        <v>0.02</v>
      </c>
      <c r="T118" s="127" t="n">
        <v>0.02</v>
      </c>
      <c r="U118" s="127" t="n">
        <v>0.015</v>
      </c>
      <c r="V118" s="127" t="n">
        <v>0</v>
      </c>
      <c r="W118" s="127" t="n">
        <v>0.01</v>
      </c>
      <c r="X118" s="127" t="n">
        <v>0</v>
      </c>
      <c r="Y118" s="127" t="n">
        <v>0</v>
      </c>
      <c r="AA118" s="127" t="n">
        <v>0.015</v>
      </c>
      <c r="AB118" s="127" t="n">
        <v>-0.015</v>
      </c>
      <c r="AC118" s="127" t="n">
        <v>0</v>
      </c>
      <c r="AD118" s="125" t="n">
        <v>0.01</v>
      </c>
    </row>
    <row r="119" customFormat="false" ht="12" hidden="false" customHeight="false" outlineLevel="0" collapsed="false">
      <c r="C119" s="125" t="n">
        <v>0.0025</v>
      </c>
      <c r="D119" s="125" t="n">
        <v>0.04</v>
      </c>
      <c r="E119" s="125" t="n">
        <v>0.03</v>
      </c>
      <c r="F119" s="125" t="n">
        <v>0.04</v>
      </c>
      <c r="G119" s="125" t="n">
        <v>0</v>
      </c>
      <c r="I119" s="125" t="n">
        <v>0.0025</v>
      </c>
      <c r="J119" s="125" t="n">
        <v>0</v>
      </c>
      <c r="K119" s="127" t="n">
        <v>0.02</v>
      </c>
      <c r="L119" s="125" t="n">
        <v>0.0016173454129096</v>
      </c>
      <c r="M119" s="125" t="n">
        <v>0</v>
      </c>
      <c r="N119" s="125" t="n">
        <v>-0.015</v>
      </c>
      <c r="O119" s="125" t="n">
        <v>0.04</v>
      </c>
      <c r="P119" s="125" t="n">
        <v>0.005</v>
      </c>
      <c r="Q119" s="127" t="n">
        <v>0.0025</v>
      </c>
      <c r="R119" s="127" t="n">
        <v>0.025</v>
      </c>
      <c r="S119" s="127" t="n">
        <v>0.02</v>
      </c>
      <c r="T119" s="127" t="n">
        <v>0.02</v>
      </c>
      <c r="U119" s="127" t="n">
        <v>0.015</v>
      </c>
      <c r="V119" s="127" t="n">
        <v>0</v>
      </c>
      <c r="W119" s="127" t="n">
        <v>0.01</v>
      </c>
      <c r="X119" s="127" t="n">
        <v>0</v>
      </c>
      <c r="Y119" s="127" t="n">
        <v>0</v>
      </c>
      <c r="AA119" s="127" t="n">
        <v>0.015</v>
      </c>
      <c r="AB119" s="127" t="n">
        <v>-0.015</v>
      </c>
      <c r="AC119" s="127" t="n">
        <v>0</v>
      </c>
      <c r="AD119" s="125" t="n">
        <v>0.01</v>
      </c>
    </row>
    <row r="120" customFormat="false" ht="12" hidden="false" customHeight="false" outlineLevel="0" collapsed="false">
      <c r="C120" s="125" t="n">
        <v>0.0025</v>
      </c>
      <c r="D120" s="125" t="n">
        <v>0.04</v>
      </c>
      <c r="E120" s="125" t="n">
        <v>0.03</v>
      </c>
      <c r="F120" s="125" t="n">
        <v>0.04</v>
      </c>
      <c r="G120" s="125" t="n">
        <v>0</v>
      </c>
      <c r="I120" s="125" t="n">
        <v>0.0025</v>
      </c>
      <c r="J120" s="125" t="n">
        <v>0</v>
      </c>
      <c r="K120" s="127" t="n">
        <v>0.02</v>
      </c>
      <c r="L120" s="125" t="n">
        <v>0.0016160213783658</v>
      </c>
      <c r="M120" s="125" t="n">
        <v>0</v>
      </c>
      <c r="N120" s="125" t="n">
        <v>-0.015</v>
      </c>
      <c r="O120" s="125" t="n">
        <v>0.04</v>
      </c>
      <c r="P120" s="125" t="n">
        <v>0.005</v>
      </c>
      <c r="Q120" s="127" t="n">
        <v>0.0025</v>
      </c>
      <c r="R120" s="127" t="n">
        <v>0.025</v>
      </c>
      <c r="S120" s="127" t="n">
        <v>0.02</v>
      </c>
      <c r="T120" s="127" t="n">
        <v>0.02</v>
      </c>
      <c r="U120" s="127" t="n">
        <v>0.015</v>
      </c>
      <c r="V120" s="127" t="n">
        <v>0</v>
      </c>
      <c r="W120" s="127" t="n">
        <v>0.01</v>
      </c>
      <c r="X120" s="127" t="n">
        <v>0</v>
      </c>
      <c r="Y120" s="127" t="n">
        <v>0</v>
      </c>
      <c r="AA120" s="127" t="n">
        <v>0.015</v>
      </c>
      <c r="AB120" s="127" t="n">
        <v>-0.015</v>
      </c>
      <c r="AC120" s="127" t="n">
        <v>0</v>
      </c>
      <c r="AD120" s="125" t="n">
        <v>0.01</v>
      </c>
    </row>
    <row r="121" customFormat="false" ht="12" hidden="false" customHeight="false" outlineLevel="0" collapsed="false">
      <c r="C121" s="125" t="n">
        <v>0.0025</v>
      </c>
      <c r="D121" s="125" t="n">
        <v>0.04</v>
      </c>
      <c r="E121" s="125" t="n">
        <v>0.03</v>
      </c>
      <c r="F121" s="125" t="n">
        <v>0.04</v>
      </c>
      <c r="G121" s="125" t="n">
        <v>0</v>
      </c>
      <c r="I121" s="125" t="n">
        <v>0.0025</v>
      </c>
      <c r="J121" s="125" t="n">
        <v>0</v>
      </c>
      <c r="K121" s="127" t="n">
        <v>0.02</v>
      </c>
      <c r="L121" s="125" t="n">
        <v>0.0016146797589247</v>
      </c>
      <c r="M121" s="125" t="n">
        <v>0</v>
      </c>
      <c r="N121" s="125" t="n">
        <v>-0.015</v>
      </c>
      <c r="O121" s="125" t="n">
        <v>0.04</v>
      </c>
      <c r="P121" s="125" t="n">
        <v>0.005</v>
      </c>
      <c r="Q121" s="127" t="n">
        <v>0.0025</v>
      </c>
      <c r="R121" s="127" t="n">
        <v>0.025</v>
      </c>
      <c r="S121" s="127" t="n">
        <v>0.02</v>
      </c>
      <c r="T121" s="127" t="n">
        <v>0.02</v>
      </c>
      <c r="U121" s="127" t="n">
        <v>0.015</v>
      </c>
      <c r="V121" s="127" t="n">
        <v>0</v>
      </c>
      <c r="W121" s="127" t="n">
        <v>0.01</v>
      </c>
      <c r="X121" s="127" t="n">
        <v>0</v>
      </c>
      <c r="Y121" s="127" t="n">
        <v>0</v>
      </c>
      <c r="AA121" s="127" t="n">
        <v>0.015</v>
      </c>
      <c r="AB121" s="127" t="n">
        <v>-0.015</v>
      </c>
      <c r="AC121" s="127" t="n">
        <v>0</v>
      </c>
      <c r="AD121" s="125" t="n">
        <v>0.01</v>
      </c>
    </row>
    <row r="122" customFormat="false" ht="12" hidden="false" customHeight="false" outlineLevel="0" collapsed="false">
      <c r="C122" s="125" t="n">
        <v>0.0025</v>
      </c>
      <c r="D122" s="125" t="n">
        <v>0.04</v>
      </c>
      <c r="E122" s="125" t="n">
        <v>0.03</v>
      </c>
      <c r="F122" s="125" t="n">
        <v>0.04</v>
      </c>
      <c r="G122" s="125" t="n">
        <v>0</v>
      </c>
      <c r="I122" s="125" t="n">
        <v>0.0025</v>
      </c>
      <c r="J122" s="125" t="n">
        <v>0</v>
      </c>
      <c r="K122" s="127" t="n">
        <v>0.02</v>
      </c>
      <c r="L122" s="125" t="n">
        <v>0.0016133647206873</v>
      </c>
      <c r="M122" s="125" t="n">
        <v>0</v>
      </c>
      <c r="N122" s="125" t="n">
        <v>-0.015</v>
      </c>
      <c r="O122" s="125" t="n">
        <v>0.04</v>
      </c>
      <c r="P122" s="125" t="n">
        <v>0.005</v>
      </c>
      <c r="Q122" s="127" t="n">
        <v>0.0025</v>
      </c>
      <c r="R122" s="127" t="n">
        <v>0.025</v>
      </c>
      <c r="S122" s="127" t="n">
        <v>0.02</v>
      </c>
      <c r="T122" s="127" t="n">
        <v>0.02</v>
      </c>
      <c r="U122" s="127" t="n">
        <v>0.015</v>
      </c>
      <c r="V122" s="127" t="n">
        <v>0</v>
      </c>
      <c r="W122" s="127" t="n">
        <v>0.01</v>
      </c>
      <c r="X122" s="127" t="n">
        <v>0</v>
      </c>
      <c r="Y122" s="127" t="n">
        <v>0</v>
      </c>
      <c r="AA122" s="127" t="n">
        <v>0.015</v>
      </c>
      <c r="AB122" s="127" t="n">
        <v>-0.015</v>
      </c>
      <c r="AC122" s="127" t="n">
        <v>0</v>
      </c>
      <c r="AD122" s="125" t="n">
        <v>0.01</v>
      </c>
    </row>
    <row r="123" customFormat="false" ht="12" hidden="false" customHeight="false" outlineLevel="0" collapsed="false">
      <c r="C123" s="125" t="n">
        <v>0.0025</v>
      </c>
      <c r="D123" s="125" t="n">
        <v>0.042</v>
      </c>
      <c r="E123" s="125" t="n">
        <v>0.03</v>
      </c>
      <c r="F123" s="125" t="n">
        <v>0.042</v>
      </c>
      <c r="G123" s="125" t="n">
        <v>0</v>
      </c>
      <c r="I123" s="125" t="n">
        <v>0.005</v>
      </c>
      <c r="J123" s="125" t="n">
        <v>0</v>
      </c>
      <c r="K123" s="127" t="n">
        <v>0.06</v>
      </c>
      <c r="L123" s="125" t="n">
        <v>0.0051583636570919</v>
      </c>
      <c r="M123" s="125" t="n">
        <v>0</v>
      </c>
      <c r="N123" s="125" t="n">
        <v>-0.005</v>
      </c>
      <c r="O123" s="125" t="n">
        <v>0.042</v>
      </c>
      <c r="P123" s="125" t="n">
        <v>0.005</v>
      </c>
      <c r="Q123" s="127" t="n">
        <v>0.0025</v>
      </c>
      <c r="R123" s="127" t="n">
        <v>0.025</v>
      </c>
      <c r="S123" s="127" t="n">
        <v>0.02</v>
      </c>
      <c r="T123" s="127" t="n">
        <v>0.02</v>
      </c>
      <c r="U123" s="127" t="n">
        <v>0.015</v>
      </c>
      <c r="V123" s="127" t="n">
        <v>0</v>
      </c>
      <c r="W123" s="127" t="n">
        <v>0.01</v>
      </c>
      <c r="X123" s="127" t="n">
        <v>0</v>
      </c>
      <c r="Y123" s="127" t="n">
        <v>0</v>
      </c>
      <c r="AA123" s="127" t="n">
        <v>0.015</v>
      </c>
      <c r="AB123" s="127" t="n">
        <v>-0.005</v>
      </c>
      <c r="AC123" s="127" t="n">
        <v>0</v>
      </c>
      <c r="AD123" s="125" t="n">
        <v>0.01</v>
      </c>
    </row>
    <row r="124" customFormat="false" ht="12" hidden="false" customHeight="false" outlineLevel="0" collapsed="false">
      <c r="C124" s="125" t="n">
        <v>0.0025</v>
      </c>
      <c r="D124" s="125" t="n">
        <v>0.042</v>
      </c>
      <c r="E124" s="125" t="n">
        <v>0.03</v>
      </c>
      <c r="F124" s="125" t="n">
        <v>0.042</v>
      </c>
      <c r="G124" s="125" t="n">
        <v>0</v>
      </c>
      <c r="I124" s="125" t="n">
        <v>0.005</v>
      </c>
      <c r="J124" s="125" t="n">
        <v>0</v>
      </c>
      <c r="K124" s="127" t="n">
        <v>0.06</v>
      </c>
      <c r="L124" s="125" t="n">
        <v>0.0051540491246169</v>
      </c>
      <c r="M124" s="125" t="n">
        <v>0</v>
      </c>
      <c r="N124" s="125" t="n">
        <v>-0.005</v>
      </c>
      <c r="O124" s="125" t="n">
        <v>0.042</v>
      </c>
      <c r="P124" s="125" t="n">
        <v>0.005</v>
      </c>
      <c r="Q124" s="127" t="n">
        <v>0.0025</v>
      </c>
      <c r="R124" s="127" t="n">
        <v>0.025</v>
      </c>
      <c r="S124" s="127" t="n">
        <v>0.02</v>
      </c>
      <c r="T124" s="127" t="n">
        <v>0.02</v>
      </c>
      <c r="U124" s="127" t="n">
        <v>0.015</v>
      </c>
      <c r="V124" s="127" t="n">
        <v>0</v>
      </c>
      <c r="W124" s="127" t="n">
        <v>0.01</v>
      </c>
      <c r="X124" s="127" t="n">
        <v>0</v>
      </c>
      <c r="Y124" s="127" t="n">
        <v>0</v>
      </c>
      <c r="AA124" s="127" t="n">
        <v>0.015</v>
      </c>
      <c r="AB124" s="127" t="n">
        <v>-0.005</v>
      </c>
      <c r="AC124" s="127" t="n">
        <v>0</v>
      </c>
      <c r="AD124" s="125" t="n">
        <v>0.01</v>
      </c>
    </row>
    <row r="125" customFormat="false" ht="12" hidden="false" customHeight="false" outlineLevel="0" collapsed="false">
      <c r="C125" s="125" t="n">
        <v>0.0025</v>
      </c>
      <c r="D125" s="125" t="n">
        <v>0.042</v>
      </c>
      <c r="E125" s="125" t="n">
        <v>0.03</v>
      </c>
      <c r="F125" s="125" t="n">
        <v>0.042</v>
      </c>
      <c r="G125" s="125" t="n">
        <v>0</v>
      </c>
      <c r="I125" s="125" t="n">
        <v>0.005</v>
      </c>
      <c r="J125" s="125" t="n">
        <v>0</v>
      </c>
      <c r="K125" s="127" t="n">
        <v>0.06</v>
      </c>
      <c r="L125" s="125" t="n">
        <v>0.0051495360315526</v>
      </c>
      <c r="M125" s="125" t="n">
        <v>0</v>
      </c>
      <c r="N125" s="125" t="n">
        <v>-0.005</v>
      </c>
      <c r="O125" s="125" t="n">
        <v>0.042</v>
      </c>
      <c r="P125" s="125" t="n">
        <v>0.005</v>
      </c>
      <c r="Q125" s="127" t="n">
        <v>0.0025</v>
      </c>
      <c r="R125" s="127" t="n">
        <v>0.025</v>
      </c>
      <c r="S125" s="127" t="n">
        <v>0.02</v>
      </c>
      <c r="T125" s="127" t="n">
        <v>0.02</v>
      </c>
      <c r="U125" s="127" t="n">
        <v>0.015</v>
      </c>
      <c r="V125" s="127" t="n">
        <v>0</v>
      </c>
      <c r="W125" s="127" t="n">
        <v>0.01</v>
      </c>
      <c r="X125" s="127" t="n">
        <v>0</v>
      </c>
      <c r="Y125" s="127" t="n">
        <v>0</v>
      </c>
      <c r="AA125" s="127" t="n">
        <v>0.015</v>
      </c>
      <c r="AB125" s="127" t="n">
        <v>-0.005</v>
      </c>
      <c r="AC125" s="127" t="n">
        <v>0</v>
      </c>
      <c r="AD125" s="125" t="n">
        <v>0.01</v>
      </c>
    </row>
    <row r="126" customFormat="false" ht="12" hidden="false" customHeight="false" outlineLevel="0" collapsed="false">
      <c r="C126" s="125" t="n">
        <v>0.0025</v>
      </c>
      <c r="D126" s="125" t="n">
        <v>0.042</v>
      </c>
      <c r="E126" s="125" t="n">
        <v>0.03</v>
      </c>
      <c r="F126" s="125" t="n">
        <v>0.042</v>
      </c>
      <c r="G126" s="125" t="n">
        <v>0</v>
      </c>
      <c r="I126" s="125" t="n">
        <v>0.005</v>
      </c>
      <c r="J126" s="125" t="n">
        <v>0</v>
      </c>
      <c r="K126" s="127" t="n">
        <v>0.06</v>
      </c>
      <c r="L126" s="125" t="n">
        <v>0.0051449674608161</v>
      </c>
      <c r="M126" s="125" t="n">
        <v>0</v>
      </c>
      <c r="N126" s="125" t="n">
        <v>-0.005</v>
      </c>
      <c r="O126" s="125" t="n">
        <v>0.042</v>
      </c>
      <c r="P126" s="125" t="n">
        <v>0.005</v>
      </c>
      <c r="Q126" s="127" t="n">
        <v>0.0025</v>
      </c>
      <c r="R126" s="127" t="n">
        <v>0.025</v>
      </c>
      <c r="S126" s="127" t="n">
        <v>0.02</v>
      </c>
      <c r="T126" s="127" t="n">
        <v>0.02</v>
      </c>
      <c r="U126" s="127" t="n">
        <v>0.015</v>
      </c>
      <c r="V126" s="127" t="n">
        <v>0</v>
      </c>
      <c r="W126" s="127" t="n">
        <v>0.01</v>
      </c>
      <c r="X126" s="127" t="n">
        <v>0</v>
      </c>
      <c r="Y126" s="127" t="n">
        <v>0</v>
      </c>
      <c r="AA126" s="127" t="n">
        <v>0.015</v>
      </c>
      <c r="AB126" s="127" t="n">
        <v>-0.005</v>
      </c>
      <c r="AC126" s="127" t="n">
        <v>0</v>
      </c>
      <c r="AD126" s="125" t="n">
        <v>0.01</v>
      </c>
    </row>
    <row r="127" customFormat="false" ht="12" hidden="false" customHeight="false" outlineLevel="0" collapsed="false">
      <c r="C127" s="125" t="n">
        <v>0.0025</v>
      </c>
      <c r="D127" s="125" t="n">
        <v>0.042</v>
      </c>
      <c r="E127" s="125" t="n">
        <v>0.03</v>
      </c>
      <c r="F127" s="125" t="n">
        <v>0.042</v>
      </c>
      <c r="G127" s="125" t="n">
        <v>0</v>
      </c>
      <c r="I127" s="125" t="n">
        <v>0.005</v>
      </c>
      <c r="J127" s="125" t="n">
        <v>0</v>
      </c>
      <c r="K127" s="127" t="n">
        <v>0.06</v>
      </c>
      <c r="L127" s="125" t="n">
        <v>0.0051407934637021</v>
      </c>
      <c r="M127" s="125" t="n">
        <v>0</v>
      </c>
      <c r="N127" s="125" t="n">
        <v>-0.005</v>
      </c>
      <c r="O127" s="125" t="n">
        <v>0.042</v>
      </c>
      <c r="P127" s="125" t="n">
        <v>0.005</v>
      </c>
      <c r="Q127" s="127" t="n">
        <v>0.0025</v>
      </c>
      <c r="R127" s="127" t="n">
        <v>0.025</v>
      </c>
      <c r="S127" s="127" t="n">
        <v>0.02</v>
      </c>
      <c r="T127" s="127" t="n">
        <v>0.02</v>
      </c>
      <c r="U127" s="127" t="n">
        <v>0.015</v>
      </c>
      <c r="V127" s="127" t="n">
        <v>0</v>
      </c>
      <c r="W127" s="127" t="n">
        <v>0.01</v>
      </c>
      <c r="X127" s="127" t="n">
        <v>0</v>
      </c>
      <c r="Y127" s="127" t="n">
        <v>0</v>
      </c>
      <c r="AA127" s="127" t="n">
        <v>0.015</v>
      </c>
      <c r="AB127" s="127" t="n">
        <v>-0.005</v>
      </c>
      <c r="AC127" s="127" t="n">
        <v>0</v>
      </c>
      <c r="AD127" s="125" t="n">
        <v>0.01</v>
      </c>
    </row>
    <row r="128" customFormat="false" ht="12" hidden="false" customHeight="false" outlineLevel="0" collapsed="false">
      <c r="C128" s="125" t="n">
        <v>0.0025</v>
      </c>
      <c r="D128" s="125" t="n">
        <v>0.042</v>
      </c>
      <c r="E128" s="125" t="n">
        <v>0.03</v>
      </c>
      <c r="F128" s="125" t="n">
        <v>0.042</v>
      </c>
      <c r="G128" s="125" t="n">
        <v>0</v>
      </c>
      <c r="I128" s="125" t="n">
        <v>0.0025</v>
      </c>
      <c r="J128" s="125" t="n">
        <v>0</v>
      </c>
      <c r="K128" s="127" t="n">
        <v>0.02</v>
      </c>
      <c r="L128" s="125" t="n">
        <v>0.0016050374271033</v>
      </c>
      <c r="M128" s="125" t="n">
        <v>0</v>
      </c>
      <c r="N128" s="125" t="n">
        <v>-0.015</v>
      </c>
      <c r="O128" s="125" t="n">
        <v>0.042</v>
      </c>
      <c r="P128" s="125" t="n">
        <v>0.005</v>
      </c>
      <c r="Q128" s="127" t="n">
        <v>0.0025</v>
      </c>
      <c r="R128" s="127" t="n">
        <v>0.025</v>
      </c>
      <c r="S128" s="127" t="n">
        <v>0.02</v>
      </c>
      <c r="T128" s="127" t="n">
        <v>0.02</v>
      </c>
      <c r="U128" s="127" t="n">
        <v>0.015</v>
      </c>
      <c r="V128" s="127" t="n">
        <v>0</v>
      </c>
      <c r="W128" s="127" t="n">
        <v>0.01</v>
      </c>
      <c r="X128" s="127" t="n">
        <v>0</v>
      </c>
      <c r="Y128" s="127" t="n">
        <v>0</v>
      </c>
      <c r="AA128" s="127" t="n">
        <v>0.015</v>
      </c>
      <c r="AB128" s="127" t="n">
        <v>-0.015</v>
      </c>
      <c r="AC128" s="127" t="n">
        <v>0</v>
      </c>
      <c r="AD128" s="125" t="n">
        <v>0.01</v>
      </c>
    </row>
    <row r="129" customFormat="false" ht="12" hidden="false" customHeight="false" outlineLevel="0" collapsed="false">
      <c r="C129" s="125" t="n">
        <v>0.0025</v>
      </c>
      <c r="D129" s="125" t="n">
        <v>0</v>
      </c>
      <c r="E129" s="125" t="n">
        <v>0.03</v>
      </c>
      <c r="F129" s="125" t="n">
        <v>0</v>
      </c>
      <c r="G129" s="125" t="n">
        <v>0</v>
      </c>
      <c r="I129" s="125" t="n">
        <v>0.0025</v>
      </c>
      <c r="J129" s="125" t="n">
        <v>0</v>
      </c>
      <c r="K129" s="127" t="n">
        <v>0.02</v>
      </c>
      <c r="L129" s="125" t="n">
        <v>0.0016036076481127</v>
      </c>
      <c r="M129" s="125" t="n">
        <v>0</v>
      </c>
      <c r="N129" s="125" t="n">
        <v>-0.015</v>
      </c>
      <c r="O129" s="125" t="n">
        <v>0</v>
      </c>
      <c r="P129" s="125" t="n">
        <v>0.005</v>
      </c>
      <c r="Q129" s="127" t="n">
        <v>0.0025</v>
      </c>
      <c r="R129" s="127" t="n">
        <v>0.025</v>
      </c>
      <c r="S129" s="127" t="n">
        <v>0.02</v>
      </c>
      <c r="T129" s="127" t="n">
        <v>0.02</v>
      </c>
      <c r="U129" s="127" t="n">
        <v>0.015</v>
      </c>
      <c r="V129" s="127" t="n">
        <v>0</v>
      </c>
      <c r="W129" s="127" t="n">
        <v>0.01</v>
      </c>
      <c r="X129" s="127" t="n">
        <v>0</v>
      </c>
      <c r="Y129" s="127" t="n">
        <v>0</v>
      </c>
      <c r="AA129" s="127" t="n">
        <v>0.015</v>
      </c>
      <c r="AB129" s="127" t="n">
        <v>-0.015</v>
      </c>
      <c r="AC129" s="127" t="n">
        <v>0</v>
      </c>
      <c r="AD129" s="125" t="n">
        <v>0.01</v>
      </c>
    </row>
    <row r="130" customFormat="false" ht="12" hidden="false" customHeight="false" outlineLevel="0" collapsed="false">
      <c r="C130" s="125" t="n">
        <v>0.0025</v>
      </c>
      <c r="D130" s="125" t="n">
        <v>0</v>
      </c>
      <c r="E130" s="125" t="n">
        <v>0.03</v>
      </c>
      <c r="F130" s="125" t="n">
        <v>0</v>
      </c>
      <c r="G130" s="125" t="n">
        <v>0</v>
      </c>
      <c r="I130" s="125" t="n">
        <v>0.0025</v>
      </c>
      <c r="J130" s="125" t="n">
        <v>0</v>
      </c>
      <c r="K130" s="127" t="n">
        <v>0.02</v>
      </c>
      <c r="L130" s="125" t="n">
        <v>0.0016021133538662</v>
      </c>
      <c r="M130" s="125" t="n">
        <v>0</v>
      </c>
      <c r="N130" s="125" t="n">
        <v>-0.015</v>
      </c>
      <c r="O130" s="125" t="n">
        <v>0</v>
      </c>
      <c r="P130" s="125" t="n">
        <v>0.005</v>
      </c>
      <c r="Q130" s="127" t="n">
        <v>0.0025</v>
      </c>
      <c r="R130" s="127" t="n">
        <v>0.025</v>
      </c>
      <c r="S130" s="127" t="n">
        <v>0.02</v>
      </c>
      <c r="T130" s="127" t="n">
        <v>0.02</v>
      </c>
      <c r="U130" s="127" t="n">
        <v>0.015</v>
      </c>
      <c r="V130" s="127" t="n">
        <v>0</v>
      </c>
      <c r="W130" s="127" t="n">
        <v>0.01</v>
      </c>
      <c r="X130" s="127" t="n">
        <v>0</v>
      </c>
      <c r="Y130" s="127" t="n">
        <v>0</v>
      </c>
      <c r="AA130" s="127" t="n">
        <v>0.015</v>
      </c>
      <c r="AB130" s="127" t="n">
        <v>-0.015</v>
      </c>
      <c r="AC130" s="127" t="n">
        <v>0</v>
      </c>
      <c r="AD130" s="125" t="n">
        <v>0.01</v>
      </c>
    </row>
    <row r="131" customFormat="false" ht="12" hidden="false" customHeight="false" outlineLevel="0" collapsed="false">
      <c r="C131" s="125" t="n">
        <v>0.0025</v>
      </c>
      <c r="D131" s="125" t="n">
        <v>0</v>
      </c>
      <c r="E131" s="125" t="n">
        <v>0.03</v>
      </c>
      <c r="F131" s="125" t="n">
        <v>0</v>
      </c>
      <c r="G131" s="125" t="n">
        <v>0</v>
      </c>
      <c r="I131" s="125" t="n">
        <v>0.0025</v>
      </c>
      <c r="J131" s="125" t="n">
        <v>0</v>
      </c>
      <c r="K131" s="127" t="n">
        <v>0.02</v>
      </c>
      <c r="L131" s="125" t="n">
        <v>0.0016006510007373</v>
      </c>
      <c r="M131" s="125" t="n">
        <v>0</v>
      </c>
      <c r="N131" s="125" t="n">
        <v>-0.015</v>
      </c>
      <c r="O131" s="125" t="n">
        <v>0</v>
      </c>
      <c r="P131" s="125" t="n">
        <v>0.005</v>
      </c>
      <c r="Q131" s="127" t="n">
        <v>0.0025</v>
      </c>
      <c r="R131" s="127" t="n">
        <v>0.025</v>
      </c>
      <c r="S131" s="127" t="n">
        <v>0.02</v>
      </c>
      <c r="T131" s="127" t="n">
        <v>0.02</v>
      </c>
      <c r="U131" s="127" t="n">
        <v>0.015</v>
      </c>
      <c r="V131" s="127" t="n">
        <v>0</v>
      </c>
      <c r="W131" s="127" t="n">
        <v>0.01</v>
      </c>
      <c r="X131" s="127" t="n">
        <v>0</v>
      </c>
      <c r="Y131" s="127" t="n">
        <v>0</v>
      </c>
      <c r="AA131" s="127" t="n">
        <v>0.015</v>
      </c>
      <c r="AB131" s="127" t="n">
        <v>-0.015</v>
      </c>
      <c r="AC131" s="127" t="n">
        <v>0</v>
      </c>
      <c r="AD131" s="125" t="n">
        <v>0.01</v>
      </c>
    </row>
    <row r="132" customFormat="false" ht="12" hidden="false" customHeight="false" outlineLevel="0" collapsed="false">
      <c r="C132" s="125" t="n">
        <v>0.0025</v>
      </c>
      <c r="D132" s="125" t="n">
        <v>0</v>
      </c>
      <c r="E132" s="125" t="n">
        <v>0.03</v>
      </c>
      <c r="F132" s="125" t="n">
        <v>0</v>
      </c>
      <c r="G132" s="125" t="n">
        <v>0</v>
      </c>
      <c r="I132" s="125" t="n">
        <v>0.0025</v>
      </c>
      <c r="J132" s="125" t="n">
        <v>0</v>
      </c>
      <c r="K132" s="127" t="n">
        <v>0.02</v>
      </c>
      <c r="L132" s="125" t="n">
        <v>0.0015991231515649</v>
      </c>
      <c r="M132" s="125" t="n">
        <v>0</v>
      </c>
      <c r="N132" s="125" t="n">
        <v>-0.015</v>
      </c>
      <c r="O132" s="125" t="n">
        <v>0</v>
      </c>
      <c r="P132" s="125" t="n">
        <v>0.005</v>
      </c>
      <c r="Q132" s="127" t="n">
        <v>0.0025</v>
      </c>
      <c r="R132" s="127" t="n">
        <v>0.025</v>
      </c>
      <c r="S132" s="127" t="n">
        <v>0.02</v>
      </c>
      <c r="T132" s="127" t="n">
        <v>0.02</v>
      </c>
      <c r="U132" s="127" t="n">
        <v>0.015</v>
      </c>
      <c r="V132" s="127" t="n">
        <v>0</v>
      </c>
      <c r="W132" s="127" t="n">
        <v>0.01</v>
      </c>
      <c r="X132" s="127" t="n">
        <v>0</v>
      </c>
      <c r="Y132" s="127" t="n">
        <v>0</v>
      </c>
      <c r="AA132" s="127" t="n">
        <v>0.015</v>
      </c>
      <c r="AB132" s="127" t="n">
        <v>-0.015</v>
      </c>
      <c r="AC132" s="127" t="n">
        <v>0</v>
      </c>
      <c r="AD132" s="125" t="n">
        <v>0.01</v>
      </c>
    </row>
    <row r="133" customFormat="false" ht="12" hidden="false" customHeight="false" outlineLevel="0" collapsed="false">
      <c r="C133" s="125" t="n">
        <v>0.0025</v>
      </c>
      <c r="D133" s="125" t="n">
        <v>0</v>
      </c>
      <c r="E133" s="125" t="n">
        <v>0.03</v>
      </c>
      <c r="F133" s="125" t="n">
        <v>0</v>
      </c>
      <c r="G133" s="125" t="n">
        <v>0</v>
      </c>
      <c r="I133" s="125" t="n">
        <v>0.0025</v>
      </c>
      <c r="J133" s="125" t="n">
        <v>0</v>
      </c>
      <c r="K133" s="127" t="n">
        <v>0.02</v>
      </c>
      <c r="L133" s="125" t="n">
        <v>0.0015975783312815</v>
      </c>
      <c r="M133" s="125" t="n">
        <v>0</v>
      </c>
      <c r="N133" s="125" t="n">
        <v>-0.015</v>
      </c>
      <c r="O133" s="125" t="n">
        <v>0</v>
      </c>
      <c r="P133" s="125" t="n">
        <v>0.005</v>
      </c>
      <c r="Q133" s="127" t="n">
        <v>0.0025</v>
      </c>
      <c r="R133" s="127" t="n">
        <v>0.025</v>
      </c>
      <c r="S133" s="127" t="n">
        <v>0.02</v>
      </c>
      <c r="T133" s="127" t="n">
        <v>0.02</v>
      </c>
      <c r="U133" s="127" t="n">
        <v>0.015</v>
      </c>
      <c r="V133" s="127" t="n">
        <v>0</v>
      </c>
      <c r="W133" s="127" t="n">
        <v>0.01</v>
      </c>
      <c r="X133" s="127" t="n">
        <v>0</v>
      </c>
      <c r="Y133" s="127" t="n">
        <v>0</v>
      </c>
      <c r="AA133" s="127" t="n">
        <v>0.015</v>
      </c>
      <c r="AB133" s="127" t="n">
        <v>-0.015</v>
      </c>
      <c r="AC133" s="127" t="n">
        <v>0</v>
      </c>
      <c r="AD133" s="125" t="n">
        <v>0.01</v>
      </c>
    </row>
    <row r="134" customFormat="false" ht="12" hidden="false" customHeight="false" outlineLevel="0" collapsed="false">
      <c r="C134" s="125" t="n">
        <v>0.0025</v>
      </c>
      <c r="D134" s="125" t="n">
        <v>0</v>
      </c>
      <c r="E134" s="125" t="n">
        <v>0.03</v>
      </c>
      <c r="F134" s="125" t="n">
        <v>0</v>
      </c>
      <c r="G134" s="125" t="n">
        <v>0</v>
      </c>
      <c r="I134" s="125" t="n">
        <v>0.0025</v>
      </c>
      <c r="J134" s="125" t="n">
        <v>0</v>
      </c>
      <c r="K134" s="127" t="n">
        <v>0.02</v>
      </c>
      <c r="L134" s="125" t="n">
        <v>0.0015960672374654</v>
      </c>
      <c r="M134" s="125" t="n">
        <v>0</v>
      </c>
      <c r="N134" s="125" t="n">
        <v>-0.015</v>
      </c>
      <c r="O134" s="125" t="n">
        <v>0</v>
      </c>
      <c r="P134" s="125" t="n">
        <v>0.005</v>
      </c>
      <c r="Q134" s="127" t="n">
        <v>0.0025</v>
      </c>
      <c r="R134" s="127" t="n">
        <v>0.025</v>
      </c>
      <c r="S134" s="127" t="n">
        <v>0.02</v>
      </c>
      <c r="T134" s="127" t="n">
        <v>0.02</v>
      </c>
      <c r="U134" s="127" t="n">
        <v>0.015</v>
      </c>
      <c r="V134" s="127" t="n">
        <v>0</v>
      </c>
      <c r="W134" s="127" t="n">
        <v>0.01</v>
      </c>
      <c r="X134" s="127" t="n">
        <v>0</v>
      </c>
      <c r="Y134" s="127" t="n">
        <v>0</v>
      </c>
      <c r="AA134" s="127" t="n">
        <v>0.015</v>
      </c>
      <c r="AB134" s="127" t="n">
        <v>-0.015</v>
      </c>
      <c r="AC134" s="127" t="n">
        <v>0</v>
      </c>
      <c r="AD134" s="125" t="n">
        <v>0.01</v>
      </c>
    </row>
    <row r="135" customFormat="false" ht="12" hidden="false" customHeight="false" outlineLevel="0" collapsed="false">
      <c r="C135" s="125" t="n">
        <v>0.0025</v>
      </c>
      <c r="D135" s="125" t="n">
        <v>0</v>
      </c>
      <c r="E135" s="125" t="n">
        <v>0.03</v>
      </c>
      <c r="F135" s="125" t="n">
        <v>0</v>
      </c>
      <c r="G135" s="125" t="n">
        <v>0</v>
      </c>
      <c r="I135" s="125" t="n">
        <v>0.005</v>
      </c>
      <c r="J135" s="125" t="n">
        <v>0</v>
      </c>
      <c r="K135" s="127" t="n">
        <v>0.06</v>
      </c>
      <c r="L135" s="125" t="n">
        <v>0.0051023653922793</v>
      </c>
      <c r="M135" s="125" t="n">
        <v>0</v>
      </c>
      <c r="N135" s="125" t="n">
        <v>-0.005</v>
      </c>
      <c r="O135" s="125" t="n">
        <v>0</v>
      </c>
      <c r="P135" s="125" t="n">
        <v>0.005</v>
      </c>
      <c r="Q135" s="127" t="n">
        <v>0.0025</v>
      </c>
      <c r="R135" s="127" t="n">
        <v>0.025</v>
      </c>
      <c r="S135" s="127" t="n">
        <v>0.02</v>
      </c>
      <c r="T135" s="127" t="n">
        <v>0.02</v>
      </c>
      <c r="U135" s="127" t="n">
        <v>0.015</v>
      </c>
      <c r="V135" s="127" t="n">
        <v>0</v>
      </c>
      <c r="W135" s="127" t="n">
        <v>0.01</v>
      </c>
      <c r="X135" s="127" t="n">
        <v>0</v>
      </c>
      <c r="Y135" s="127" t="n">
        <v>0</v>
      </c>
      <c r="AA135" s="127" t="n">
        <v>0.015</v>
      </c>
      <c r="AB135" s="127" t="n">
        <v>-0.005</v>
      </c>
      <c r="AC135" s="127" t="n">
        <v>0</v>
      </c>
      <c r="AD135" s="125" t="n">
        <v>0.01</v>
      </c>
    </row>
    <row r="136" customFormat="false" ht="12" hidden="false" customHeight="false" outlineLevel="0" collapsed="false">
      <c r="C136" s="125" t="n">
        <v>0.0025</v>
      </c>
      <c r="D136" s="125" t="n">
        <v>0</v>
      </c>
      <c r="E136" s="125" t="n">
        <v>0.03</v>
      </c>
      <c r="F136" s="125" t="n">
        <v>0</v>
      </c>
      <c r="G136" s="125" t="n">
        <v>0</v>
      </c>
      <c r="I136" s="125" t="n">
        <v>0.005</v>
      </c>
      <c r="J136" s="125" t="n">
        <v>0</v>
      </c>
      <c r="K136" s="127" t="n">
        <v>0.06</v>
      </c>
      <c r="L136" s="125" t="n">
        <v>0.0051005192904859</v>
      </c>
      <c r="M136" s="125" t="n">
        <v>0</v>
      </c>
      <c r="N136" s="125" t="n">
        <v>-0.005</v>
      </c>
      <c r="O136" s="125" t="n">
        <v>0</v>
      </c>
      <c r="P136" s="125" t="n">
        <v>0.005</v>
      </c>
      <c r="Q136" s="127" t="n">
        <v>0.0025</v>
      </c>
      <c r="R136" s="127" t="n">
        <v>0.025</v>
      </c>
      <c r="S136" s="127" t="n">
        <v>0.02</v>
      </c>
      <c r="T136" s="127" t="n">
        <v>0.02</v>
      </c>
      <c r="U136" s="127" t="n">
        <v>0.015</v>
      </c>
      <c r="V136" s="127" t="n">
        <v>0</v>
      </c>
      <c r="W136" s="127" t="n">
        <v>0.01</v>
      </c>
      <c r="X136" s="127" t="n">
        <v>0</v>
      </c>
      <c r="Y136" s="127" t="n">
        <v>0</v>
      </c>
      <c r="AA136" s="127" t="n">
        <v>0.015</v>
      </c>
      <c r="AB136" s="127" t="n">
        <v>-0.005</v>
      </c>
      <c r="AC136" s="127" t="n">
        <v>0</v>
      </c>
      <c r="AD136" s="125" t="n">
        <v>0.01</v>
      </c>
    </row>
    <row r="137" customFormat="false" ht="12" hidden="false" customHeight="false" outlineLevel="0" collapsed="false">
      <c r="C137" s="125" t="n">
        <v>0.0025</v>
      </c>
      <c r="D137" s="125" t="n">
        <v>0</v>
      </c>
      <c r="E137" s="125" t="n">
        <v>0.03</v>
      </c>
      <c r="F137" s="125" t="n">
        <v>0</v>
      </c>
      <c r="G137" s="125" t="n">
        <v>0</v>
      </c>
      <c r="I137" s="125" t="n">
        <v>0.005</v>
      </c>
      <c r="J137" s="125" t="n">
        <v>0</v>
      </c>
      <c r="K137" s="127" t="n">
        <v>0.06</v>
      </c>
      <c r="L137" s="125" t="n">
        <v>0.0050982043980856</v>
      </c>
      <c r="M137" s="125" t="n">
        <v>0</v>
      </c>
      <c r="N137" s="125" t="n">
        <v>-0.005</v>
      </c>
      <c r="O137" s="125" t="n">
        <v>0</v>
      </c>
      <c r="P137" s="125" t="n">
        <v>0.005</v>
      </c>
      <c r="Q137" s="127" t="n">
        <v>0.0025</v>
      </c>
      <c r="R137" s="127" t="n">
        <v>0.025</v>
      </c>
      <c r="S137" s="127" t="n">
        <v>0.02</v>
      </c>
      <c r="T137" s="127" t="n">
        <v>0.02</v>
      </c>
      <c r="U137" s="127" t="n">
        <v>0.015</v>
      </c>
      <c r="V137" s="127" t="n">
        <v>0</v>
      </c>
      <c r="W137" s="127" t="n">
        <v>0.01</v>
      </c>
      <c r="X137" s="127" t="n">
        <v>0</v>
      </c>
      <c r="Y137" s="127" t="n">
        <v>0</v>
      </c>
      <c r="AA137" s="127" t="n">
        <v>0.015</v>
      </c>
      <c r="AB137" s="127" t="n">
        <v>-0.005</v>
      </c>
      <c r="AC137" s="127" t="n">
        <v>0</v>
      </c>
      <c r="AD137" s="125" t="n">
        <v>0.01</v>
      </c>
    </row>
    <row r="138" customFormat="false" ht="12" hidden="false" customHeight="false" outlineLevel="0" collapsed="false">
      <c r="C138" s="125" t="n">
        <v>0.0025</v>
      </c>
      <c r="D138" s="125" t="n">
        <v>0</v>
      </c>
      <c r="E138" s="125" t="n">
        <v>0.03</v>
      </c>
      <c r="F138" s="125" t="n">
        <v>0</v>
      </c>
      <c r="G138" s="125" t="n">
        <v>0</v>
      </c>
      <c r="I138" s="125" t="n">
        <v>0.005</v>
      </c>
      <c r="J138" s="125" t="n">
        <v>0</v>
      </c>
      <c r="K138" s="127" t="n">
        <v>0.06</v>
      </c>
      <c r="L138" s="125" t="n">
        <v>0.0050958784563291</v>
      </c>
      <c r="M138" s="125" t="n">
        <v>0</v>
      </c>
      <c r="N138" s="125" t="n">
        <v>-0.005</v>
      </c>
      <c r="O138" s="125" t="n">
        <v>0</v>
      </c>
      <c r="P138" s="125" t="n">
        <v>0.005</v>
      </c>
      <c r="Q138" s="127" t="n">
        <v>0.0025</v>
      </c>
      <c r="R138" s="127" t="n">
        <v>0.025</v>
      </c>
      <c r="S138" s="127" t="n">
        <v>0.02</v>
      </c>
      <c r="T138" s="127" t="n">
        <v>0.02</v>
      </c>
      <c r="U138" s="127" t="n">
        <v>0.015</v>
      </c>
      <c r="V138" s="127" t="n">
        <v>0</v>
      </c>
      <c r="W138" s="127" t="n">
        <v>0.01</v>
      </c>
      <c r="X138" s="127" t="n">
        <v>0</v>
      </c>
      <c r="Y138" s="127" t="n">
        <v>0</v>
      </c>
      <c r="AA138" s="127" t="n">
        <v>0.015</v>
      </c>
      <c r="AB138" s="127" t="n">
        <v>-0.005</v>
      </c>
      <c r="AC138" s="127" t="n">
        <v>0</v>
      </c>
      <c r="AD138" s="125" t="n">
        <v>0.01</v>
      </c>
    </row>
    <row r="139" customFormat="false" ht="12" hidden="false" customHeight="false" outlineLevel="0" collapsed="false">
      <c r="C139" s="125" t="n">
        <v>0.0025</v>
      </c>
      <c r="D139" s="125" t="n">
        <v>0</v>
      </c>
      <c r="E139" s="125" t="n">
        <v>0.03</v>
      </c>
      <c r="F139" s="125" t="n">
        <v>0</v>
      </c>
      <c r="G139" s="125" t="n">
        <v>0</v>
      </c>
      <c r="I139" s="125" t="n">
        <v>0.005</v>
      </c>
      <c r="J139" s="125" t="n">
        <v>0</v>
      </c>
      <c r="K139" s="127" t="n">
        <v>0.06</v>
      </c>
      <c r="L139" s="125" t="n">
        <v>0.0050936925875097</v>
      </c>
      <c r="M139" s="125" t="n">
        <v>0</v>
      </c>
      <c r="N139" s="125" t="n">
        <v>-0.005</v>
      </c>
      <c r="O139" s="125" t="n">
        <v>0</v>
      </c>
      <c r="P139" s="125" t="n">
        <v>0.005</v>
      </c>
      <c r="Q139" s="127" t="n">
        <v>0.0025</v>
      </c>
      <c r="R139" s="127" t="n">
        <v>0.025</v>
      </c>
      <c r="S139" s="127" t="n">
        <v>0.02</v>
      </c>
      <c r="T139" s="127" t="n">
        <v>0.02</v>
      </c>
      <c r="U139" s="127" t="n">
        <v>0.015</v>
      </c>
      <c r="V139" s="127" t="n">
        <v>0</v>
      </c>
      <c r="W139" s="127" t="n">
        <v>0.01</v>
      </c>
      <c r="X139" s="127" t="n">
        <v>0</v>
      </c>
      <c r="Y139" s="127" t="n">
        <v>0</v>
      </c>
      <c r="AA139" s="127" t="n">
        <v>0.015</v>
      </c>
      <c r="AB139" s="127" t="n">
        <v>-0.005</v>
      </c>
      <c r="AC139" s="127" t="n">
        <v>0</v>
      </c>
      <c r="AD139" s="125" t="n">
        <v>0.01</v>
      </c>
    </row>
    <row r="140" customFormat="false" ht="12" hidden="false" customHeight="false" outlineLevel="0" collapsed="false">
      <c r="C140" s="125" t="n">
        <v>0.0025</v>
      </c>
      <c r="D140" s="125" t="n">
        <v>0</v>
      </c>
      <c r="E140" s="125" t="n">
        <v>0.03</v>
      </c>
      <c r="F140" s="125" t="n">
        <v>0</v>
      </c>
      <c r="G140" s="125" t="n">
        <v>0</v>
      </c>
      <c r="I140" s="125" t="n">
        <v>0.0025</v>
      </c>
      <c r="J140" s="125" t="n">
        <v>0</v>
      </c>
      <c r="K140" s="127" t="n">
        <v>0.02</v>
      </c>
      <c r="L140" s="125" t="n">
        <v>0.0015910454090103</v>
      </c>
      <c r="M140" s="125" t="n">
        <v>0</v>
      </c>
      <c r="N140" s="125" t="n">
        <v>-0.015</v>
      </c>
      <c r="O140" s="125" t="n">
        <v>0</v>
      </c>
      <c r="P140" s="125" t="n">
        <v>0.005</v>
      </c>
      <c r="Q140" s="127" t="n">
        <v>0.0025</v>
      </c>
      <c r="R140" s="127" t="n">
        <v>0.025</v>
      </c>
      <c r="S140" s="127" t="n">
        <v>0.02</v>
      </c>
      <c r="T140" s="127" t="n">
        <v>0.02</v>
      </c>
      <c r="U140" s="127" t="n">
        <v>0.015</v>
      </c>
      <c r="V140" s="127" t="n">
        <v>0</v>
      </c>
      <c r="W140" s="127" t="n">
        <v>0.01</v>
      </c>
      <c r="X140" s="127" t="n">
        <v>0</v>
      </c>
      <c r="Y140" s="127" t="n">
        <v>0</v>
      </c>
      <c r="AA140" s="127" t="n">
        <v>0.015</v>
      </c>
      <c r="AB140" s="127" t="n">
        <v>-0.015</v>
      </c>
      <c r="AC140" s="127" t="n">
        <v>0</v>
      </c>
      <c r="AD140" s="125" t="n">
        <v>0.01</v>
      </c>
    </row>
    <row r="141" customFormat="false" ht="12" hidden="false" customHeight="false" outlineLevel="0" collapsed="false">
      <c r="C141" s="125" t="n">
        <v>0.0025</v>
      </c>
      <c r="D141" s="125" t="n">
        <v>0</v>
      </c>
      <c r="E141" s="125" t="n">
        <v>0.03</v>
      </c>
      <c r="F141" s="125" t="n">
        <v>0</v>
      </c>
      <c r="G141" s="125" t="n">
        <v>0</v>
      </c>
      <c r="I141" s="125" t="n">
        <v>0.0025</v>
      </c>
      <c r="J141" s="125" t="n">
        <v>0</v>
      </c>
      <c r="K141" s="127" t="n">
        <v>0.02</v>
      </c>
      <c r="L141" s="125" t="n">
        <v>0.0015903322738921</v>
      </c>
      <c r="M141" s="125" t="n">
        <v>0</v>
      </c>
      <c r="N141" s="125" t="n">
        <v>-0.015</v>
      </c>
      <c r="O141" s="125" t="n">
        <v>0</v>
      </c>
      <c r="P141" s="125" t="n">
        <v>0.005</v>
      </c>
      <c r="Q141" s="127" t="n">
        <v>0.0025</v>
      </c>
      <c r="R141" s="127" t="n">
        <v>0.025</v>
      </c>
      <c r="S141" s="127" t="n">
        <v>0.02</v>
      </c>
      <c r="T141" s="127" t="n">
        <v>0.02</v>
      </c>
      <c r="U141" s="127" t="n">
        <v>0.015</v>
      </c>
      <c r="V141" s="127" t="n">
        <v>0</v>
      </c>
      <c r="W141" s="127" t="n">
        <v>0.01</v>
      </c>
      <c r="X141" s="127" t="n">
        <v>0</v>
      </c>
      <c r="Y141" s="127" t="n">
        <v>0</v>
      </c>
      <c r="AA141" s="127" t="n">
        <v>0.015</v>
      </c>
      <c r="AB141" s="127" t="n">
        <v>-0.015</v>
      </c>
      <c r="AC141" s="127" t="n">
        <v>0</v>
      </c>
      <c r="AD141" s="125" t="n">
        <v>0.01</v>
      </c>
    </row>
    <row r="142" customFormat="false" ht="12" hidden="false" customHeight="false" outlineLevel="0" collapsed="false">
      <c r="C142" s="125" t="n">
        <v>0.0025</v>
      </c>
      <c r="D142" s="125" t="n">
        <v>0</v>
      </c>
      <c r="E142" s="125" t="n">
        <v>0.03</v>
      </c>
      <c r="F142" s="125" t="n">
        <v>0</v>
      </c>
      <c r="G142" s="125" t="n">
        <v>0</v>
      </c>
      <c r="I142" s="125" t="n">
        <v>0.0025</v>
      </c>
      <c r="J142" s="125" t="n">
        <v>0</v>
      </c>
      <c r="K142" s="127" t="n">
        <v>0.02</v>
      </c>
      <c r="L142" s="125" t="n">
        <v>0.0015895919911941</v>
      </c>
      <c r="M142" s="125" t="n">
        <v>0</v>
      </c>
      <c r="N142" s="125" t="n">
        <v>-0.015</v>
      </c>
      <c r="O142" s="125" t="n">
        <v>0</v>
      </c>
      <c r="P142" s="125" t="n">
        <v>0.005</v>
      </c>
      <c r="Q142" s="127" t="n">
        <v>0.0025</v>
      </c>
      <c r="R142" s="127" t="n">
        <v>0.025</v>
      </c>
      <c r="S142" s="127" t="n">
        <v>0.02</v>
      </c>
      <c r="T142" s="127" t="n">
        <v>0.02</v>
      </c>
      <c r="U142" s="127" t="n">
        <v>0.015</v>
      </c>
      <c r="V142" s="127" t="n">
        <v>0</v>
      </c>
      <c r="W142" s="127" t="n">
        <v>0.01</v>
      </c>
      <c r="X142" s="127" t="n">
        <v>0</v>
      </c>
      <c r="Y142" s="127" t="n">
        <v>0</v>
      </c>
      <c r="AA142" s="127" t="n">
        <v>0.015</v>
      </c>
      <c r="AB142" s="127" t="n">
        <v>-0.015</v>
      </c>
      <c r="AC142" s="127" t="n">
        <v>0</v>
      </c>
      <c r="AD142" s="125" t="n">
        <v>0.01</v>
      </c>
    </row>
    <row r="143" customFormat="false" ht="12" hidden="false" customHeight="false" outlineLevel="0" collapsed="false">
      <c r="C143" s="125" t="n">
        <v>0.0025</v>
      </c>
      <c r="D143" s="125" t="n">
        <v>0</v>
      </c>
      <c r="E143" s="125" t="n">
        <v>0.03</v>
      </c>
      <c r="F143" s="125" t="n">
        <v>0</v>
      </c>
      <c r="G143" s="125" t="n">
        <v>0</v>
      </c>
      <c r="I143" s="125" t="n">
        <v>0.0025</v>
      </c>
      <c r="J143" s="125" t="n">
        <v>0</v>
      </c>
      <c r="K143" s="127" t="n">
        <v>0.02</v>
      </c>
      <c r="L143" s="125" t="n">
        <v>0.001588872326177</v>
      </c>
      <c r="M143" s="125" t="n">
        <v>0</v>
      </c>
      <c r="N143" s="125" t="n">
        <v>-0.015</v>
      </c>
      <c r="O143" s="125" t="n">
        <v>0</v>
      </c>
      <c r="P143" s="125" t="n">
        <v>0.005</v>
      </c>
      <c r="Q143" s="127" t="n">
        <v>0.0025</v>
      </c>
      <c r="R143" s="127" t="n">
        <v>0.025</v>
      </c>
      <c r="S143" s="127" t="n">
        <v>0.02</v>
      </c>
      <c r="T143" s="127" t="n">
        <v>0.02</v>
      </c>
      <c r="U143" s="127" t="n">
        <v>0.015</v>
      </c>
      <c r="V143" s="127" t="n">
        <v>0</v>
      </c>
      <c r="W143" s="127" t="n">
        <v>0.01</v>
      </c>
      <c r="X143" s="127" t="n">
        <v>0</v>
      </c>
      <c r="Y143" s="127" t="n">
        <v>0</v>
      </c>
      <c r="AA143" s="127" t="n">
        <v>0.015</v>
      </c>
      <c r="AB143" s="127" t="n">
        <v>-0.015</v>
      </c>
      <c r="AC143" s="127" t="n">
        <v>0</v>
      </c>
      <c r="AD143" s="125" t="n">
        <v>0.01</v>
      </c>
    </row>
    <row r="144" customFormat="false" ht="12" hidden="false" customHeight="false" outlineLevel="0" collapsed="false">
      <c r="C144" s="125" t="n">
        <v>0.0025</v>
      </c>
      <c r="D144" s="125" t="n">
        <v>0</v>
      </c>
      <c r="E144" s="125" t="n">
        <v>0.03</v>
      </c>
      <c r="F144" s="125" t="n">
        <v>0</v>
      </c>
      <c r="G144" s="125" t="n">
        <v>0</v>
      </c>
      <c r="I144" s="125" t="n">
        <v>0.0025</v>
      </c>
      <c r="J144" s="125" t="n">
        <v>0</v>
      </c>
      <c r="K144" s="127" t="n">
        <v>0.02</v>
      </c>
      <c r="L144" s="125" t="n">
        <v>0.0015881253065074</v>
      </c>
      <c r="M144" s="125" t="n">
        <v>0</v>
      </c>
      <c r="N144" s="125" t="n">
        <v>-0.015</v>
      </c>
      <c r="O144" s="125" t="n">
        <v>0</v>
      </c>
      <c r="P144" s="125" t="n">
        <v>0.005</v>
      </c>
      <c r="Q144" s="127" t="n">
        <v>0.0025</v>
      </c>
      <c r="R144" s="127" t="n">
        <v>0.025</v>
      </c>
      <c r="S144" s="127" t="n">
        <v>0.02</v>
      </c>
      <c r="T144" s="127" t="n">
        <v>0.02</v>
      </c>
      <c r="U144" s="127" t="n">
        <v>0.015</v>
      </c>
      <c r="V144" s="127" t="n">
        <v>0</v>
      </c>
      <c r="W144" s="127" t="n">
        <v>0.01</v>
      </c>
      <c r="X144" s="127" t="n">
        <v>0</v>
      </c>
      <c r="Y144" s="127" t="n">
        <v>0</v>
      </c>
      <c r="AA144" s="127" t="n">
        <v>0.015</v>
      </c>
      <c r="AB144" s="127" t="n">
        <v>-0.015</v>
      </c>
      <c r="AC144" s="127" t="n">
        <v>0</v>
      </c>
      <c r="AD144" s="125" t="n">
        <v>0.01</v>
      </c>
    </row>
    <row r="145" customFormat="false" ht="12" hidden="false" customHeight="false" outlineLevel="0" collapsed="false">
      <c r="C145" s="125" t="n">
        <v>0.0025</v>
      </c>
      <c r="D145" s="125" t="n">
        <v>0</v>
      </c>
      <c r="E145" s="125" t="n">
        <v>0.03</v>
      </c>
      <c r="F145" s="125" t="n">
        <v>0</v>
      </c>
      <c r="G145" s="125" t="n">
        <v>0</v>
      </c>
      <c r="I145" s="125" t="n">
        <v>0.0025</v>
      </c>
      <c r="J145" s="125" t="n">
        <v>0</v>
      </c>
      <c r="K145" s="127" t="n">
        <v>0.02</v>
      </c>
      <c r="L145" s="125" t="n">
        <v>0.0015873748712843</v>
      </c>
      <c r="M145" s="125" t="n">
        <v>0</v>
      </c>
      <c r="N145" s="125" t="n">
        <v>-0.015</v>
      </c>
      <c r="O145" s="125" t="n">
        <v>0</v>
      </c>
      <c r="P145" s="125" t="n">
        <v>0.005</v>
      </c>
      <c r="Q145" s="127" t="n">
        <v>0.0025</v>
      </c>
      <c r="R145" s="127" t="n">
        <v>0.025</v>
      </c>
      <c r="S145" s="127" t="n">
        <v>0.02</v>
      </c>
      <c r="T145" s="127" t="n">
        <v>0.02</v>
      </c>
      <c r="U145" s="127" t="n">
        <v>0.015</v>
      </c>
      <c r="V145" s="127" t="n">
        <v>0</v>
      </c>
      <c r="W145" s="127" t="n">
        <v>0.01</v>
      </c>
      <c r="X145" s="127" t="n">
        <v>0</v>
      </c>
      <c r="Y145" s="127" t="n">
        <v>0</v>
      </c>
      <c r="AA145" s="127" t="n">
        <v>0.015</v>
      </c>
      <c r="AB145" s="127" t="n">
        <v>-0.015</v>
      </c>
      <c r="AC145" s="127" t="n">
        <v>0</v>
      </c>
      <c r="AD145" s="125" t="n">
        <v>0.01</v>
      </c>
    </row>
    <row r="146" customFormat="false" ht="12" hidden="false" customHeight="false" outlineLevel="0" collapsed="false">
      <c r="C146" s="125" t="n">
        <v>0.0025</v>
      </c>
      <c r="D146" s="125" t="n">
        <v>0</v>
      </c>
      <c r="E146" s="125" t="n">
        <v>0.03</v>
      </c>
      <c r="F146" s="125" t="n">
        <v>0</v>
      </c>
      <c r="G146" s="125" t="n">
        <v>0</v>
      </c>
      <c r="I146" s="125" t="n">
        <v>0.0025</v>
      </c>
      <c r="J146" s="125" t="n">
        <v>0</v>
      </c>
      <c r="K146" s="127" t="n">
        <v>0.02</v>
      </c>
      <c r="L146" s="125" t="n">
        <v>0.0015866453967889</v>
      </c>
      <c r="M146" s="125" t="n">
        <v>0</v>
      </c>
      <c r="N146" s="125" t="n">
        <v>-0.015</v>
      </c>
      <c r="O146" s="125" t="n">
        <v>0</v>
      </c>
      <c r="P146" s="125" t="n">
        <v>0.005</v>
      </c>
      <c r="Q146" s="127" t="n">
        <v>0.0025</v>
      </c>
      <c r="R146" s="127" t="n">
        <v>0.025</v>
      </c>
      <c r="S146" s="127" t="n">
        <v>0.02</v>
      </c>
      <c r="T146" s="127" t="n">
        <v>0.02</v>
      </c>
      <c r="U146" s="127" t="n">
        <v>0.015</v>
      </c>
      <c r="V146" s="127" t="n">
        <v>0</v>
      </c>
      <c r="W146" s="127" t="n">
        <v>0.01</v>
      </c>
      <c r="X146" s="127" t="n">
        <v>0</v>
      </c>
      <c r="Y146" s="127" t="n">
        <v>0</v>
      </c>
      <c r="AA146" s="127" t="n">
        <v>0.015</v>
      </c>
      <c r="AB146" s="127" t="n">
        <v>-0.015</v>
      </c>
      <c r="AC146" s="127" t="n">
        <v>0</v>
      </c>
      <c r="AD146" s="125" t="n">
        <v>0.01</v>
      </c>
    </row>
    <row r="147" customFormat="false" ht="12" hidden="false" customHeight="false" outlineLevel="0" collapsed="false">
      <c r="C147" s="125" t="n">
        <v>0.0025</v>
      </c>
      <c r="D147" s="125" t="n">
        <v>0</v>
      </c>
      <c r="E147" s="125" t="n">
        <v>0.03</v>
      </c>
      <c r="F147" s="125" t="n">
        <v>0</v>
      </c>
      <c r="G147" s="125" t="n">
        <v>0</v>
      </c>
      <c r="I147" s="125" t="n">
        <v>0.005</v>
      </c>
      <c r="J147" s="125" t="n">
        <v>0</v>
      </c>
      <c r="K147" s="127" t="n">
        <v>0.06</v>
      </c>
      <c r="L147" s="125" t="n">
        <v>0.0050748424217077</v>
      </c>
      <c r="M147" s="125" t="n">
        <v>0</v>
      </c>
      <c r="N147" s="125" t="n">
        <v>-0.005</v>
      </c>
      <c r="O147" s="125" t="n">
        <v>0</v>
      </c>
      <c r="P147" s="125" t="n">
        <v>0.005</v>
      </c>
      <c r="Q147" s="127" t="n">
        <v>0.0025</v>
      </c>
      <c r="R147" s="127" t="n">
        <v>0.025</v>
      </c>
      <c r="S147" s="127" t="n">
        <v>0.02</v>
      </c>
      <c r="T147" s="127" t="n">
        <v>0.02</v>
      </c>
      <c r="U147" s="127" t="n">
        <v>0.015</v>
      </c>
      <c r="V147" s="127" t="n">
        <v>0</v>
      </c>
      <c r="W147" s="127" t="n">
        <v>0.01</v>
      </c>
      <c r="X147" s="127" t="n">
        <v>0</v>
      </c>
      <c r="Y147" s="127" t="n">
        <v>0</v>
      </c>
      <c r="AA147" s="127" t="n">
        <v>0.015</v>
      </c>
      <c r="AB147" s="127" t="n">
        <v>-0.005</v>
      </c>
      <c r="AC147" s="127" t="n">
        <v>0</v>
      </c>
      <c r="AD147" s="125" t="n">
        <v>0.01</v>
      </c>
    </row>
    <row r="148" customFormat="false" ht="12" hidden="false" customHeight="false" outlineLevel="0" collapsed="false">
      <c r="C148" s="125" t="n">
        <v>0.0025</v>
      </c>
      <c r="D148" s="125" t="n">
        <v>0</v>
      </c>
      <c r="E148" s="125" t="n">
        <v>0.03</v>
      </c>
      <c r="F148" s="125" t="n">
        <v>0</v>
      </c>
      <c r="G148" s="125" t="n">
        <v>0</v>
      </c>
      <c r="I148" s="125" t="n">
        <v>0.005</v>
      </c>
      <c r="J148" s="125" t="n">
        <v>0</v>
      </c>
      <c r="K148" s="127" t="n">
        <v>0.06</v>
      </c>
      <c r="L148" s="125" t="n">
        <v>0.005072487373423</v>
      </c>
      <c r="M148" s="125" t="n">
        <v>0</v>
      </c>
      <c r="N148" s="125" t="n">
        <v>-0.005</v>
      </c>
      <c r="O148" s="125" t="n">
        <v>0</v>
      </c>
      <c r="P148" s="125" t="n">
        <v>0.005</v>
      </c>
      <c r="Q148" s="127" t="n">
        <v>0.0025</v>
      </c>
      <c r="R148" s="127" t="n">
        <v>0.025</v>
      </c>
      <c r="S148" s="127" t="n">
        <v>0.02</v>
      </c>
      <c r="T148" s="127" t="n">
        <v>0.02</v>
      </c>
      <c r="U148" s="127" t="n">
        <v>0.015</v>
      </c>
      <c r="V148" s="127" t="n">
        <v>0</v>
      </c>
      <c r="W148" s="127" t="n">
        <v>0.01</v>
      </c>
      <c r="X148" s="127" t="n">
        <v>0</v>
      </c>
      <c r="Y148" s="127" t="n">
        <v>0</v>
      </c>
      <c r="AA148" s="127" t="n">
        <v>0.015</v>
      </c>
      <c r="AB148" s="127" t="n">
        <v>-0.005</v>
      </c>
      <c r="AC148" s="127" t="n">
        <v>0</v>
      </c>
      <c r="AD148" s="125" t="n">
        <v>0.01</v>
      </c>
    </row>
    <row r="149" customFormat="false" ht="12" hidden="false" customHeight="false" outlineLevel="0" collapsed="false">
      <c r="C149" s="125" t="n">
        <v>0.0025</v>
      </c>
      <c r="D149" s="125" t="n">
        <v>0</v>
      </c>
      <c r="E149" s="125" t="n">
        <v>0.03</v>
      </c>
      <c r="F149" s="125" t="n">
        <v>0</v>
      </c>
      <c r="G149" s="125" t="n">
        <v>0</v>
      </c>
      <c r="I149" s="125" t="n">
        <v>0.005</v>
      </c>
      <c r="J149" s="125" t="n">
        <v>0</v>
      </c>
      <c r="K149" s="127" t="n">
        <v>0.06</v>
      </c>
      <c r="L149" s="125" t="n">
        <v>0.005070043139046</v>
      </c>
      <c r="M149" s="125" t="n">
        <v>0</v>
      </c>
      <c r="N149" s="125" t="n">
        <v>-0.005</v>
      </c>
      <c r="O149" s="125" t="n">
        <v>0</v>
      </c>
      <c r="P149" s="125" t="n">
        <v>0.005</v>
      </c>
      <c r="Q149" s="127" t="n">
        <v>0.0025</v>
      </c>
      <c r="R149" s="127" t="n">
        <v>0.025</v>
      </c>
      <c r="S149" s="127" t="n">
        <v>0.02</v>
      </c>
      <c r="T149" s="127" t="n">
        <v>0.02</v>
      </c>
      <c r="U149" s="127" t="n">
        <v>0.015</v>
      </c>
      <c r="V149" s="127" t="n">
        <v>0</v>
      </c>
      <c r="W149" s="127" t="n">
        <v>0.01</v>
      </c>
      <c r="X149" s="127" t="n">
        <v>0</v>
      </c>
      <c r="Y149" s="127" t="n">
        <v>0</v>
      </c>
      <c r="AA149" s="127" t="n">
        <v>0.015</v>
      </c>
      <c r="AB149" s="127" t="n">
        <v>-0.005</v>
      </c>
      <c r="AC149" s="127" t="n">
        <v>0</v>
      </c>
      <c r="AD149" s="125" t="n">
        <v>0.01</v>
      </c>
    </row>
    <row r="150" customFormat="false" ht="12" hidden="false" customHeight="false" outlineLevel="0" collapsed="false">
      <c r="C150" s="125" t="n">
        <v>0.0025</v>
      </c>
      <c r="D150" s="125" t="n">
        <v>0</v>
      </c>
      <c r="E150" s="125" t="n">
        <v>0.03</v>
      </c>
      <c r="F150" s="125" t="n">
        <v>0</v>
      </c>
      <c r="G150" s="125" t="n">
        <v>0</v>
      </c>
      <c r="I150" s="125" t="n">
        <v>0.005</v>
      </c>
      <c r="J150" s="125" t="n">
        <v>0</v>
      </c>
      <c r="K150" s="127" t="n">
        <v>0.06</v>
      </c>
      <c r="L150" s="125" t="n">
        <v>0.0050675880627757</v>
      </c>
      <c r="M150" s="125" t="n">
        <v>0</v>
      </c>
      <c r="N150" s="125" t="n">
        <v>-0.005</v>
      </c>
      <c r="O150" s="125" t="n">
        <v>0</v>
      </c>
      <c r="P150" s="125" t="n">
        <v>0.005</v>
      </c>
      <c r="Q150" s="127" t="n">
        <v>0.0025</v>
      </c>
      <c r="R150" s="127" t="n">
        <v>0.025</v>
      </c>
      <c r="S150" s="127" t="n">
        <v>0.02</v>
      </c>
      <c r="T150" s="127" t="n">
        <v>0.02</v>
      </c>
      <c r="U150" s="127" t="n">
        <v>0.015</v>
      </c>
      <c r="V150" s="127" t="n">
        <v>0</v>
      </c>
      <c r="W150" s="127" t="n">
        <v>0.01</v>
      </c>
      <c r="X150" s="127" t="n">
        <v>0</v>
      </c>
      <c r="Y150" s="127" t="n">
        <v>0</v>
      </c>
      <c r="AA150" s="127" t="n">
        <v>0.015</v>
      </c>
      <c r="AB150" s="127" t="n">
        <v>-0.005</v>
      </c>
      <c r="AC150" s="127" t="n">
        <v>0</v>
      </c>
      <c r="AD150" s="125" t="n">
        <v>0.01</v>
      </c>
    </row>
    <row r="151" customFormat="false" ht="12" hidden="false" customHeight="false" outlineLevel="0" collapsed="false">
      <c r="C151" s="125" t="n">
        <v>0.0025</v>
      </c>
      <c r="D151" s="125" t="n">
        <v>0</v>
      </c>
      <c r="E151" s="125" t="n">
        <v>0.03</v>
      </c>
      <c r="F151" s="125" t="n">
        <v>0</v>
      </c>
      <c r="G151" s="125" t="n">
        <v>0</v>
      </c>
      <c r="I151" s="125" t="n">
        <v>0.005</v>
      </c>
      <c r="J151" s="125" t="n">
        <v>0</v>
      </c>
      <c r="K151" s="127" t="n">
        <v>0.06</v>
      </c>
      <c r="L151" s="125" t="n">
        <v>0.0050653612706674</v>
      </c>
      <c r="M151" s="125" t="n">
        <v>0</v>
      </c>
      <c r="N151" s="125" t="n">
        <v>-0.005</v>
      </c>
      <c r="O151" s="125" t="n">
        <v>0</v>
      </c>
      <c r="P151" s="125" t="n">
        <v>0.005</v>
      </c>
      <c r="Q151" s="127" t="n">
        <v>0.0025</v>
      </c>
      <c r="R151" s="127" t="n">
        <v>0.025</v>
      </c>
      <c r="S151" s="127" t="n">
        <v>0.02</v>
      </c>
      <c r="T151" s="127" t="n">
        <v>0.02</v>
      </c>
      <c r="U151" s="127" t="n">
        <v>0.015</v>
      </c>
      <c r="V151" s="127" t="n">
        <v>0</v>
      </c>
      <c r="W151" s="127" t="n">
        <v>0.01</v>
      </c>
      <c r="X151" s="127" t="n">
        <v>0</v>
      </c>
      <c r="Y151" s="127" t="n">
        <v>0</v>
      </c>
      <c r="AA151" s="127" t="n">
        <v>0.015</v>
      </c>
      <c r="AB151" s="127" t="n">
        <v>-0.005</v>
      </c>
      <c r="AC151" s="127" t="n">
        <v>0</v>
      </c>
      <c r="AD151" s="125" t="n">
        <v>0.01</v>
      </c>
    </row>
    <row r="152" customFormat="false" ht="12" hidden="false" customHeight="false" outlineLevel="0" collapsed="false">
      <c r="C152" s="125" t="n">
        <v>0.0025</v>
      </c>
      <c r="D152" s="125" t="n">
        <v>0</v>
      </c>
      <c r="E152" s="125" t="n">
        <v>0.03</v>
      </c>
      <c r="F152" s="125" t="n">
        <v>0</v>
      </c>
      <c r="G152" s="125" t="n">
        <v>0</v>
      </c>
      <c r="I152" s="125" t="n">
        <v>0.0025</v>
      </c>
      <c r="J152" s="125" t="n">
        <v>0</v>
      </c>
      <c r="K152" s="127" t="n">
        <v>0.02</v>
      </c>
      <c r="L152" s="125" t="n">
        <v>0.0015821517530069</v>
      </c>
      <c r="M152" s="125" t="n">
        <v>0</v>
      </c>
      <c r="N152" s="125" t="n">
        <v>-0.015</v>
      </c>
      <c r="O152" s="125" t="n">
        <v>0</v>
      </c>
      <c r="P152" s="125" t="n">
        <v>0.005</v>
      </c>
      <c r="Q152" s="127" t="n">
        <v>0.0025</v>
      </c>
      <c r="R152" s="127" t="n">
        <v>0.025</v>
      </c>
      <c r="S152" s="127" t="n">
        <v>0.02</v>
      </c>
      <c r="T152" s="127" t="n">
        <v>0.02</v>
      </c>
      <c r="U152" s="127" t="n">
        <v>0.015</v>
      </c>
      <c r="V152" s="127" t="n">
        <v>0</v>
      </c>
      <c r="W152" s="127" t="n">
        <v>0.01</v>
      </c>
      <c r="X152" s="127" t="n">
        <v>0</v>
      </c>
      <c r="Y152" s="127" t="n">
        <v>0</v>
      </c>
      <c r="AA152" s="127" t="n">
        <v>0.015</v>
      </c>
      <c r="AB152" s="127" t="n">
        <v>-0.015</v>
      </c>
      <c r="AC152" s="127" t="n">
        <v>0</v>
      </c>
      <c r="AD152" s="125" t="n">
        <v>0.01</v>
      </c>
    </row>
    <row r="153" customFormat="false" ht="12" hidden="false" customHeight="false" outlineLevel="0" collapsed="false">
      <c r="C153" s="125" t="n">
        <v>0.0025</v>
      </c>
      <c r="D153" s="125" t="n">
        <v>0</v>
      </c>
      <c r="E153" s="125" t="n">
        <v>0.03</v>
      </c>
      <c r="F153" s="125" t="n">
        <v>0</v>
      </c>
      <c r="G153" s="125" t="n">
        <v>0</v>
      </c>
      <c r="I153" s="125" t="n">
        <v>0.0025</v>
      </c>
      <c r="J153" s="125" t="n">
        <v>0</v>
      </c>
      <c r="K153" s="127" t="n">
        <v>0.02</v>
      </c>
      <c r="L153" s="125" t="n">
        <v>0.0015813998548252</v>
      </c>
      <c r="M153" s="125" t="n">
        <v>0</v>
      </c>
      <c r="N153" s="125" t="n">
        <v>-0.015</v>
      </c>
      <c r="O153" s="125" t="n">
        <v>0</v>
      </c>
      <c r="P153" s="125" t="n">
        <v>0.005</v>
      </c>
      <c r="Q153" s="127" t="n">
        <v>0.0025</v>
      </c>
      <c r="R153" s="127" t="n">
        <v>0.025</v>
      </c>
      <c r="S153" s="127" t="n">
        <v>0.02</v>
      </c>
      <c r="T153" s="127" t="n">
        <v>0.02</v>
      </c>
      <c r="U153" s="127" t="n">
        <v>0.015</v>
      </c>
      <c r="V153" s="127" t="n">
        <v>0</v>
      </c>
      <c r="W153" s="127" t="n">
        <v>0.01</v>
      </c>
      <c r="X153" s="127" t="n">
        <v>0</v>
      </c>
      <c r="Y153" s="127" t="n">
        <v>0</v>
      </c>
      <c r="AA153" s="127" t="n">
        <v>0.015</v>
      </c>
      <c r="AB153" s="127" t="n">
        <v>-0.015</v>
      </c>
      <c r="AC153" s="127" t="n">
        <v>0</v>
      </c>
      <c r="AD153" s="125" t="n">
        <v>0.01</v>
      </c>
    </row>
    <row r="154" customFormat="false" ht="12" hidden="false" customHeight="false" outlineLevel="0" collapsed="false">
      <c r="C154" s="125" t="n">
        <v>0.0025</v>
      </c>
      <c r="D154" s="125" t="n">
        <v>0</v>
      </c>
      <c r="E154" s="125" t="n">
        <v>0.03</v>
      </c>
      <c r="F154" s="125" t="n">
        <v>0</v>
      </c>
      <c r="G154" s="125" t="n">
        <v>0</v>
      </c>
      <c r="I154" s="125" t="n">
        <v>0.0025</v>
      </c>
      <c r="J154" s="125" t="n">
        <v>0</v>
      </c>
      <c r="K154" s="127" t="n">
        <v>0.02</v>
      </c>
      <c r="L154" s="125" t="n">
        <v>0.0015806195815273</v>
      </c>
      <c r="M154" s="125" t="n">
        <v>0</v>
      </c>
      <c r="N154" s="125" t="n">
        <v>-0.015</v>
      </c>
      <c r="O154" s="125" t="n">
        <v>0</v>
      </c>
      <c r="P154" s="125" t="n">
        <v>0.005</v>
      </c>
      <c r="Q154" s="127" t="n">
        <v>0.0025</v>
      </c>
      <c r="R154" s="127" t="n">
        <v>0.025</v>
      </c>
      <c r="S154" s="127" t="n">
        <v>0.02</v>
      </c>
      <c r="T154" s="127" t="n">
        <v>0.02</v>
      </c>
      <c r="U154" s="127" t="n">
        <v>0.015</v>
      </c>
      <c r="V154" s="127" t="n">
        <v>0</v>
      </c>
      <c r="W154" s="127" t="n">
        <v>0.01</v>
      </c>
      <c r="X154" s="127" t="n">
        <v>0</v>
      </c>
      <c r="Y154" s="127" t="n">
        <v>0</v>
      </c>
      <c r="AA154" s="127" t="n">
        <v>0.015</v>
      </c>
      <c r="AB154" s="127" t="n">
        <v>-0.015</v>
      </c>
      <c r="AC154" s="127" t="n">
        <v>0</v>
      </c>
      <c r="AD154" s="125" t="n">
        <v>0.01</v>
      </c>
    </row>
    <row r="155" customFormat="false" ht="12" hidden="false" customHeight="false" outlineLevel="0" collapsed="false">
      <c r="C155" s="125" t="n">
        <v>0.0025</v>
      </c>
      <c r="D155" s="125" t="n">
        <v>0</v>
      </c>
      <c r="E155" s="125" t="n">
        <v>0.03</v>
      </c>
      <c r="F155" s="125" t="n">
        <v>0</v>
      </c>
      <c r="G155" s="125" t="n">
        <v>0</v>
      </c>
      <c r="I155" s="125" t="n">
        <v>0.0025</v>
      </c>
      <c r="J155" s="125" t="n">
        <v>0</v>
      </c>
      <c r="K155" s="127" t="n">
        <v>0.02</v>
      </c>
      <c r="L155" s="125" t="n">
        <v>0.0015798612786423</v>
      </c>
      <c r="M155" s="125" t="n">
        <v>0</v>
      </c>
      <c r="N155" s="125" t="n">
        <v>-0.015</v>
      </c>
      <c r="O155" s="125" t="n">
        <v>0</v>
      </c>
      <c r="P155" s="125" t="n">
        <v>0.005</v>
      </c>
      <c r="Q155" s="127" t="n">
        <v>0.0025</v>
      </c>
      <c r="R155" s="127" t="n">
        <v>0.025</v>
      </c>
      <c r="S155" s="127" t="n">
        <v>0.02</v>
      </c>
      <c r="T155" s="127" t="n">
        <v>0.02</v>
      </c>
      <c r="U155" s="127" t="n">
        <v>0.015</v>
      </c>
      <c r="V155" s="127" t="n">
        <v>0</v>
      </c>
      <c r="W155" s="127" t="n">
        <v>0.01</v>
      </c>
      <c r="X155" s="127" t="n">
        <v>0</v>
      </c>
      <c r="Y155" s="127" t="n">
        <v>0</v>
      </c>
      <c r="AA155" s="127" t="n">
        <v>0.015</v>
      </c>
      <c r="AB155" s="127" t="n">
        <v>-0.015</v>
      </c>
      <c r="AC155" s="127" t="n">
        <v>0</v>
      </c>
      <c r="AD155" s="125" t="n">
        <v>0.01</v>
      </c>
    </row>
    <row r="156" customFormat="false" ht="12" hidden="false" customHeight="false" outlineLevel="0" collapsed="false">
      <c r="C156" s="125" t="n">
        <v>0.0025</v>
      </c>
      <c r="D156" s="125" t="n">
        <v>0</v>
      </c>
      <c r="E156" s="125" t="n">
        <v>0.03</v>
      </c>
      <c r="F156" s="125" t="n">
        <v>0</v>
      </c>
      <c r="G156" s="125" t="n">
        <v>0</v>
      </c>
      <c r="I156" s="125" t="n">
        <v>0.0025</v>
      </c>
      <c r="J156" s="125" t="n">
        <v>0</v>
      </c>
      <c r="K156" s="127" t="n">
        <v>0.02</v>
      </c>
      <c r="L156" s="125" t="n">
        <v>0.0015790743982181</v>
      </c>
      <c r="M156" s="125" t="n">
        <v>0</v>
      </c>
      <c r="N156" s="125" t="n">
        <v>-0.015</v>
      </c>
      <c r="O156" s="125" t="n">
        <v>0</v>
      </c>
      <c r="P156" s="125" t="n">
        <v>0.005</v>
      </c>
      <c r="Q156" s="127" t="n">
        <v>0.0025</v>
      </c>
      <c r="R156" s="127" t="n">
        <v>0.025</v>
      </c>
      <c r="S156" s="127" t="n">
        <v>0.02</v>
      </c>
      <c r="T156" s="127" t="n">
        <v>0.02</v>
      </c>
      <c r="U156" s="127" t="n">
        <v>0.015</v>
      </c>
      <c r="V156" s="127" t="n">
        <v>0</v>
      </c>
      <c r="W156" s="127" t="n">
        <v>0.01</v>
      </c>
      <c r="X156" s="127" t="n">
        <v>0</v>
      </c>
      <c r="Y156" s="127" t="n">
        <v>0</v>
      </c>
      <c r="AA156" s="127" t="n">
        <v>0.015</v>
      </c>
      <c r="AB156" s="127" t="n">
        <v>-0.015</v>
      </c>
      <c r="AC156" s="127" t="n">
        <v>0</v>
      </c>
      <c r="AD156" s="125" t="n">
        <v>0.01</v>
      </c>
    </row>
    <row r="157" customFormat="false" ht="12" hidden="false" customHeight="false" outlineLevel="0" collapsed="false">
      <c r="C157" s="125" t="n">
        <v>0.0025</v>
      </c>
      <c r="D157" s="125" t="n">
        <v>0</v>
      </c>
      <c r="E157" s="125" t="n">
        <v>0.03</v>
      </c>
      <c r="F157" s="125" t="n">
        <v>0</v>
      </c>
      <c r="G157" s="125" t="n">
        <v>0</v>
      </c>
      <c r="I157" s="125" t="n">
        <v>0.0025</v>
      </c>
      <c r="J157" s="125" t="n">
        <v>0</v>
      </c>
      <c r="K157" s="127" t="n">
        <v>0.02</v>
      </c>
      <c r="L157" s="125" t="n">
        <v>0.0015782841685915</v>
      </c>
      <c r="M157" s="125" t="n">
        <v>0</v>
      </c>
      <c r="N157" s="125" t="n">
        <v>-0.015</v>
      </c>
      <c r="O157" s="125" t="n">
        <v>0</v>
      </c>
      <c r="P157" s="125" t="n">
        <v>0.005</v>
      </c>
      <c r="Q157" s="127" t="n">
        <v>0.0025</v>
      </c>
      <c r="R157" s="127" t="n">
        <v>0.025</v>
      </c>
      <c r="S157" s="127" t="n">
        <v>0.02</v>
      </c>
      <c r="T157" s="127" t="n">
        <v>0.02</v>
      </c>
      <c r="U157" s="127" t="n">
        <v>0.015</v>
      </c>
      <c r="V157" s="127" t="n">
        <v>0</v>
      </c>
      <c r="W157" s="127" t="n">
        <v>0.01</v>
      </c>
      <c r="X157" s="127" t="n">
        <v>0</v>
      </c>
      <c r="Y157" s="127" t="n">
        <v>0</v>
      </c>
      <c r="AA157" s="127" t="n">
        <v>0.015</v>
      </c>
      <c r="AB157" s="127" t="n">
        <v>-0.015</v>
      </c>
      <c r="AC157" s="127" t="n">
        <v>0</v>
      </c>
      <c r="AD157" s="125" t="n">
        <v>0.01</v>
      </c>
    </row>
    <row r="158" customFormat="false" ht="12" hidden="false" customHeight="false" outlineLevel="0" collapsed="false">
      <c r="C158" s="125" t="n">
        <v>0.0025</v>
      </c>
      <c r="D158" s="125" t="n">
        <v>0</v>
      </c>
      <c r="E158" s="125" t="n">
        <v>0.03</v>
      </c>
      <c r="F158" s="125" t="n">
        <v>0</v>
      </c>
      <c r="G158" s="125" t="n">
        <v>0</v>
      </c>
      <c r="I158" s="125" t="n">
        <v>0.0025</v>
      </c>
      <c r="J158" s="125" t="n">
        <v>0</v>
      </c>
      <c r="K158" s="127" t="n">
        <v>0.02</v>
      </c>
      <c r="L158" s="125" t="n">
        <v>0.0015775162467882</v>
      </c>
      <c r="M158" s="125" t="n">
        <v>0</v>
      </c>
      <c r="N158" s="125" t="n">
        <v>-0.015</v>
      </c>
      <c r="O158" s="125" t="n">
        <v>0</v>
      </c>
      <c r="P158" s="125" t="n">
        <v>0.005</v>
      </c>
      <c r="Q158" s="127" t="n">
        <v>0.0025</v>
      </c>
      <c r="R158" s="127" t="n">
        <v>0.025</v>
      </c>
      <c r="S158" s="127" t="n">
        <v>0.02</v>
      </c>
      <c r="T158" s="127" t="n">
        <v>0.02</v>
      </c>
      <c r="U158" s="127" t="n">
        <v>0.015</v>
      </c>
      <c r="V158" s="127" t="n">
        <v>0</v>
      </c>
      <c r="W158" s="127" t="n">
        <v>0.01</v>
      </c>
      <c r="X158" s="127" t="n">
        <v>0</v>
      </c>
      <c r="Y158" s="127" t="n">
        <v>0</v>
      </c>
      <c r="AA158" s="127" t="n">
        <v>0.015</v>
      </c>
      <c r="AB158" s="127" t="n">
        <v>-0.015</v>
      </c>
      <c r="AC158" s="127" t="n">
        <v>0</v>
      </c>
      <c r="AD158" s="125" t="n">
        <v>0.01</v>
      </c>
    </row>
    <row r="159" customFormat="false" ht="12" hidden="false" customHeight="false" outlineLevel="0" collapsed="false">
      <c r="C159" s="125" t="n">
        <v>0.0025</v>
      </c>
      <c r="D159" s="125" t="n">
        <v>0</v>
      </c>
      <c r="E159" s="125" t="n">
        <v>0.03</v>
      </c>
      <c r="F159" s="125" t="n">
        <v>0</v>
      </c>
      <c r="G159" s="125" t="n">
        <v>0</v>
      </c>
      <c r="I159" s="125" t="n">
        <v>0.005</v>
      </c>
      <c r="J159" s="125" t="n">
        <v>0</v>
      </c>
      <c r="K159" s="127" t="n">
        <v>0.06</v>
      </c>
      <c r="L159" s="125" t="n">
        <v>0.0050455022196922</v>
      </c>
      <c r="M159" s="125" t="n">
        <v>0</v>
      </c>
      <c r="N159" s="125" t="n">
        <v>-0.005</v>
      </c>
      <c r="O159" s="125" t="n">
        <v>0</v>
      </c>
      <c r="P159" s="125" t="n">
        <v>0.005</v>
      </c>
      <c r="Q159" s="127" t="n">
        <v>0.0025</v>
      </c>
      <c r="R159" s="127" t="n">
        <v>0.025</v>
      </c>
      <c r="S159" s="127" t="n">
        <v>0.02</v>
      </c>
      <c r="T159" s="127" t="n">
        <v>0.02</v>
      </c>
      <c r="U159" s="127" t="n">
        <v>0.015</v>
      </c>
      <c r="V159" s="127" t="n">
        <v>0</v>
      </c>
      <c r="W159" s="127" t="n">
        <v>0.01</v>
      </c>
      <c r="X159" s="127" t="n">
        <v>0</v>
      </c>
      <c r="Y159" s="127" t="n">
        <v>0</v>
      </c>
      <c r="AA159" s="127" t="n">
        <v>0.015</v>
      </c>
      <c r="AB159" s="127" t="n">
        <v>-0.005</v>
      </c>
      <c r="AC159" s="127" t="n">
        <v>0</v>
      </c>
      <c r="AD159" s="125" t="n">
        <v>0.01</v>
      </c>
    </row>
    <row r="160" customFormat="false" ht="12" hidden="false" customHeight="false" outlineLevel="0" collapsed="false">
      <c r="C160" s="125" t="n">
        <v>0.0025</v>
      </c>
      <c r="D160" s="125" t="n">
        <v>0</v>
      </c>
      <c r="E160" s="125" t="n">
        <v>0.03</v>
      </c>
      <c r="F160" s="125" t="n">
        <v>0</v>
      </c>
      <c r="G160" s="125" t="n">
        <v>0</v>
      </c>
      <c r="I160" s="125" t="n">
        <v>0.005</v>
      </c>
      <c r="J160" s="125" t="n">
        <v>0</v>
      </c>
      <c r="K160" s="127" t="n">
        <v>0.06</v>
      </c>
      <c r="L160" s="125" t="n">
        <v>0.0050430245480069</v>
      </c>
      <c r="M160" s="125" t="n">
        <v>0</v>
      </c>
      <c r="N160" s="125" t="n">
        <v>-0.005</v>
      </c>
      <c r="O160" s="125" t="n">
        <v>0</v>
      </c>
      <c r="P160" s="125" t="n">
        <v>0.005</v>
      </c>
      <c r="Q160" s="127" t="n">
        <v>0.0025</v>
      </c>
      <c r="R160" s="127" t="n">
        <v>0.025</v>
      </c>
      <c r="S160" s="127" t="n">
        <v>0.02</v>
      </c>
      <c r="T160" s="127" t="n">
        <v>0.02</v>
      </c>
      <c r="U160" s="127" t="n">
        <v>0.015</v>
      </c>
      <c r="V160" s="127" t="n">
        <v>0</v>
      </c>
      <c r="W160" s="127" t="n">
        <v>0.01</v>
      </c>
      <c r="X160" s="127" t="n">
        <v>0</v>
      </c>
      <c r="Y160" s="127" t="n">
        <v>0</v>
      </c>
      <c r="AA160" s="127" t="n">
        <v>0.015</v>
      </c>
      <c r="AB160" s="127" t="n">
        <v>-0.005</v>
      </c>
      <c r="AC160" s="127" t="n">
        <v>0</v>
      </c>
      <c r="AD160" s="125" t="n">
        <v>0.01</v>
      </c>
    </row>
    <row r="161" customFormat="false" ht="12" hidden="false" customHeight="false" outlineLevel="0" collapsed="false">
      <c r="C161" s="125" t="n">
        <v>0.0025</v>
      </c>
      <c r="D161" s="125" t="n">
        <v>0</v>
      </c>
      <c r="E161" s="125" t="n">
        <v>0.03</v>
      </c>
      <c r="F161" s="125" t="n">
        <v>0</v>
      </c>
      <c r="G161" s="125" t="n">
        <v>0</v>
      </c>
      <c r="I161" s="125" t="n">
        <v>0.005</v>
      </c>
      <c r="J161" s="125" t="n">
        <v>0</v>
      </c>
      <c r="K161" s="127" t="n">
        <v>0.06</v>
      </c>
      <c r="L161" s="125" t="n">
        <v>0.005040453814702</v>
      </c>
      <c r="M161" s="125" t="n">
        <v>0</v>
      </c>
      <c r="N161" s="125" t="n">
        <v>-0.005</v>
      </c>
      <c r="O161" s="125" t="n">
        <v>0</v>
      </c>
      <c r="P161" s="125" t="n">
        <v>0.005</v>
      </c>
      <c r="Q161" s="127" t="n">
        <v>0.0025</v>
      </c>
      <c r="R161" s="127" t="n">
        <v>0.025</v>
      </c>
      <c r="S161" s="127" t="n">
        <v>0.02</v>
      </c>
      <c r="T161" s="127" t="n">
        <v>0.02</v>
      </c>
      <c r="U161" s="127" t="n">
        <v>0.015</v>
      </c>
      <c r="V161" s="127" t="n">
        <v>0</v>
      </c>
      <c r="W161" s="127" t="n">
        <v>0.01</v>
      </c>
      <c r="X161" s="127" t="n">
        <v>0</v>
      </c>
      <c r="Y161" s="127" t="n">
        <v>0</v>
      </c>
      <c r="AA161" s="127" t="n">
        <v>0.015</v>
      </c>
      <c r="AB161" s="127" t="n">
        <v>-0.005</v>
      </c>
      <c r="AC161" s="127" t="n">
        <v>0</v>
      </c>
      <c r="AD161" s="125" t="n">
        <v>0.01</v>
      </c>
    </row>
    <row r="162" customFormat="false" ht="12" hidden="false" customHeight="false" outlineLevel="0" collapsed="false">
      <c r="C162" s="125" t="n">
        <v>0.0025</v>
      </c>
      <c r="D162" s="125" t="n">
        <v>0</v>
      </c>
      <c r="E162" s="125" t="n">
        <v>0.03</v>
      </c>
      <c r="F162" s="125" t="n">
        <v>0</v>
      </c>
      <c r="G162" s="125" t="n">
        <v>0</v>
      </c>
      <c r="I162" s="125" t="n">
        <v>0.005</v>
      </c>
      <c r="J162" s="125" t="n">
        <v>0</v>
      </c>
      <c r="K162" s="127" t="n">
        <v>0.06</v>
      </c>
      <c r="L162" s="125" t="n">
        <v>0.0050378724556604</v>
      </c>
      <c r="M162" s="125" t="n">
        <v>0</v>
      </c>
      <c r="N162" s="125" t="n">
        <v>-0.005</v>
      </c>
      <c r="O162" s="125" t="n">
        <v>0</v>
      </c>
      <c r="P162" s="125" t="n">
        <v>0.005</v>
      </c>
      <c r="Q162" s="127" t="n">
        <v>0.0025</v>
      </c>
      <c r="R162" s="127" t="n">
        <v>0.025</v>
      </c>
      <c r="S162" s="127" t="n">
        <v>0.02</v>
      </c>
      <c r="T162" s="127" t="n">
        <v>0.02</v>
      </c>
      <c r="U162" s="127" t="n">
        <v>0.015</v>
      </c>
      <c r="V162" s="127" t="n">
        <v>0</v>
      </c>
      <c r="W162" s="127" t="n">
        <v>0.01</v>
      </c>
      <c r="X162" s="127" t="n">
        <v>0</v>
      </c>
      <c r="Y162" s="127" t="n">
        <v>0</v>
      </c>
      <c r="AA162" s="127" t="n">
        <v>0.015</v>
      </c>
      <c r="AB162" s="127" t="n">
        <v>-0.005</v>
      </c>
      <c r="AC162" s="127" t="n">
        <v>0</v>
      </c>
      <c r="AD162" s="125" t="n">
        <v>0.01</v>
      </c>
    </row>
    <row r="163" customFormat="false" ht="12" hidden="false" customHeight="false" outlineLevel="0" collapsed="false">
      <c r="C163" s="125" t="n">
        <v>0.0025</v>
      </c>
      <c r="D163" s="125" t="n">
        <v>0</v>
      </c>
      <c r="E163" s="125" t="n">
        <v>0.03</v>
      </c>
      <c r="F163" s="125" t="n">
        <v>0</v>
      </c>
      <c r="G163" s="125" t="n">
        <v>0</v>
      </c>
      <c r="I163" s="125" t="n">
        <v>0.005</v>
      </c>
      <c r="J163" s="125" t="n">
        <v>0</v>
      </c>
      <c r="K163" s="127" t="n">
        <v>0.06</v>
      </c>
      <c r="L163" s="125" t="n">
        <v>0.0050355317881253</v>
      </c>
      <c r="M163" s="125" t="n">
        <v>0</v>
      </c>
      <c r="N163" s="125" t="n">
        <v>-0.005</v>
      </c>
      <c r="O163" s="125" t="n">
        <v>0</v>
      </c>
      <c r="P163" s="125" t="n">
        <v>0.005</v>
      </c>
      <c r="Q163" s="127" t="n">
        <v>0.0025</v>
      </c>
      <c r="R163" s="127" t="n">
        <v>0.025</v>
      </c>
      <c r="S163" s="127" t="n">
        <v>0.02</v>
      </c>
      <c r="T163" s="127" t="n">
        <v>0.02</v>
      </c>
      <c r="U163" s="127" t="n">
        <v>0.015</v>
      </c>
      <c r="V163" s="127" t="n">
        <v>0</v>
      </c>
      <c r="W163" s="127" t="n">
        <v>0.01</v>
      </c>
      <c r="X163" s="127" t="n">
        <v>0</v>
      </c>
      <c r="Y163" s="127" t="n">
        <v>0</v>
      </c>
      <c r="AA163" s="127" t="n">
        <v>0.015</v>
      </c>
      <c r="AB163" s="127" t="n">
        <v>-0.005</v>
      </c>
      <c r="AC163" s="127" t="n">
        <v>0</v>
      </c>
      <c r="AD163" s="125" t="n">
        <v>0.01</v>
      </c>
    </row>
    <row r="164" customFormat="false" ht="12" hidden="false" customHeight="false" outlineLevel="0" collapsed="false">
      <c r="C164" s="125" t="n">
        <v>0.0025</v>
      </c>
      <c r="D164" s="125" t="n">
        <v>0</v>
      </c>
      <c r="E164" s="125" t="n">
        <v>0.03</v>
      </c>
      <c r="F164" s="125" t="n">
        <v>0</v>
      </c>
      <c r="G164" s="125" t="n">
        <v>0</v>
      </c>
      <c r="I164" s="125" t="n">
        <v>0.0025</v>
      </c>
      <c r="J164" s="125" t="n">
        <v>0</v>
      </c>
      <c r="K164" s="127" t="n">
        <v>0.02</v>
      </c>
      <c r="L164" s="125" t="n">
        <v>0.0015727907055707</v>
      </c>
      <c r="M164" s="125" t="n">
        <v>0</v>
      </c>
      <c r="N164" s="125" t="n">
        <v>-0.015</v>
      </c>
      <c r="O164" s="125" t="n">
        <v>0</v>
      </c>
      <c r="P164" s="125" t="n">
        <v>0.005</v>
      </c>
      <c r="Q164" s="127" t="n">
        <v>0.0025</v>
      </c>
      <c r="R164" s="127" t="n">
        <v>0.025</v>
      </c>
      <c r="S164" s="127" t="n">
        <v>0.02</v>
      </c>
      <c r="T164" s="127" t="n">
        <v>0.02</v>
      </c>
      <c r="U164" s="127" t="n">
        <v>0.015</v>
      </c>
      <c r="V164" s="127" t="n">
        <v>0</v>
      </c>
      <c r="W164" s="127" t="n">
        <v>0.01</v>
      </c>
      <c r="X164" s="127" t="n">
        <v>0</v>
      </c>
      <c r="Y164" s="127" t="n">
        <v>0</v>
      </c>
      <c r="AA164" s="127" t="n">
        <v>0.015</v>
      </c>
      <c r="AB164" s="127" t="n">
        <v>-0.015</v>
      </c>
      <c r="AC164" s="127" t="n">
        <v>0</v>
      </c>
      <c r="AD164" s="125" t="n">
        <v>0.01</v>
      </c>
    </row>
    <row r="165" customFormat="false" ht="12" hidden="false" customHeight="false" outlineLevel="0" collapsed="false">
      <c r="C165" s="125" t="n">
        <v>0.0025</v>
      </c>
      <c r="D165" s="125" t="n">
        <v>0</v>
      </c>
      <c r="E165" s="125" t="n">
        <v>0.03</v>
      </c>
      <c r="F165" s="125" t="n">
        <v>0</v>
      </c>
      <c r="G165" s="125" t="n">
        <v>0</v>
      </c>
      <c r="I165" s="125" t="n">
        <v>0.0025</v>
      </c>
      <c r="J165" s="125" t="n">
        <v>0</v>
      </c>
      <c r="K165" s="127" t="n">
        <v>0.02</v>
      </c>
      <c r="L165" s="125" t="n">
        <v>0.0015720008070659</v>
      </c>
      <c r="M165" s="125" t="n">
        <v>0</v>
      </c>
      <c r="N165" s="125" t="n">
        <v>-0.015</v>
      </c>
      <c r="O165" s="125" t="n">
        <v>0</v>
      </c>
      <c r="P165" s="125" t="n">
        <v>0.005</v>
      </c>
      <c r="Q165" s="127" t="n">
        <v>0.0025</v>
      </c>
      <c r="R165" s="127" t="n">
        <v>0.025</v>
      </c>
      <c r="S165" s="127" t="n">
        <v>0.02</v>
      </c>
      <c r="T165" s="127" t="n">
        <v>0.02</v>
      </c>
      <c r="U165" s="127" t="n">
        <v>0.015</v>
      </c>
      <c r="V165" s="127" t="n">
        <v>0</v>
      </c>
      <c r="W165" s="127" t="n">
        <v>0.01</v>
      </c>
      <c r="X165" s="127" t="n">
        <v>0</v>
      </c>
      <c r="Y165" s="127" t="n">
        <v>0</v>
      </c>
      <c r="AA165" s="127" t="n">
        <v>0.015</v>
      </c>
      <c r="AB165" s="127" t="n">
        <v>-0.015</v>
      </c>
      <c r="AC165" s="127" t="n">
        <v>0</v>
      </c>
      <c r="AD165" s="125" t="n">
        <v>0.01</v>
      </c>
    </row>
    <row r="166" customFormat="false" ht="12" hidden="false" customHeight="false" outlineLevel="0" collapsed="false">
      <c r="C166" s="125" t="n">
        <v>0.0025</v>
      </c>
      <c r="D166" s="125" t="n">
        <v>0</v>
      </c>
      <c r="E166" s="125" t="n">
        <v>0.03</v>
      </c>
      <c r="F166" s="125" t="n">
        <v>0</v>
      </c>
      <c r="G166" s="125" t="n">
        <v>0</v>
      </c>
      <c r="I166" s="125" t="n">
        <v>0.0025</v>
      </c>
      <c r="J166" s="125" t="n">
        <v>0</v>
      </c>
      <c r="K166" s="127" t="n">
        <v>0.02</v>
      </c>
      <c r="L166" s="125" t="n">
        <v>0.0015711813341403</v>
      </c>
      <c r="M166" s="125" t="n">
        <v>0</v>
      </c>
      <c r="N166" s="125" t="n">
        <v>-0.015</v>
      </c>
      <c r="O166" s="125" t="n">
        <v>0</v>
      </c>
      <c r="P166" s="125" t="n">
        <v>0.005</v>
      </c>
      <c r="Q166" s="127" t="n">
        <v>0.0025</v>
      </c>
      <c r="R166" s="127" t="n">
        <v>0.025</v>
      </c>
      <c r="S166" s="127" t="n">
        <v>0.02</v>
      </c>
      <c r="T166" s="127" t="n">
        <v>0.02</v>
      </c>
      <c r="U166" s="127" t="n">
        <v>0.015</v>
      </c>
      <c r="V166" s="127" t="n">
        <v>0</v>
      </c>
      <c r="W166" s="127" t="n">
        <v>0.01</v>
      </c>
      <c r="X166" s="127" t="n">
        <v>0</v>
      </c>
      <c r="Y166" s="127" t="n">
        <v>0</v>
      </c>
      <c r="AA166" s="127" t="n">
        <v>0.015</v>
      </c>
      <c r="AB166" s="127" t="n">
        <v>-0.015</v>
      </c>
      <c r="AC166" s="127" t="n">
        <v>0</v>
      </c>
      <c r="AD166" s="125" t="n">
        <v>0.01</v>
      </c>
    </row>
    <row r="167" customFormat="false" ht="12" hidden="false" customHeight="false" outlineLevel="0" collapsed="false">
      <c r="C167" s="125" t="n">
        <v>0.0025</v>
      </c>
      <c r="D167" s="125" t="n">
        <v>0</v>
      </c>
      <c r="E167" s="125" t="n">
        <v>0.03</v>
      </c>
      <c r="F167" s="125" t="n">
        <v>0</v>
      </c>
      <c r="G167" s="125" t="n">
        <v>0</v>
      </c>
      <c r="I167" s="125" t="n">
        <v>0.0025</v>
      </c>
      <c r="J167" s="125" t="n">
        <v>0</v>
      </c>
      <c r="K167" s="127" t="n">
        <v>0.02</v>
      </c>
      <c r="L167" s="125" t="n">
        <v>0.0015703851615521</v>
      </c>
      <c r="M167" s="125" t="n">
        <v>0</v>
      </c>
      <c r="N167" s="125" t="n">
        <v>-0.015</v>
      </c>
      <c r="O167" s="125" t="n">
        <v>0</v>
      </c>
      <c r="P167" s="125" t="n">
        <v>0.005</v>
      </c>
      <c r="Q167" s="127" t="n">
        <v>0.0025</v>
      </c>
      <c r="R167" s="127" t="n">
        <v>0.025</v>
      </c>
      <c r="S167" s="127" t="n">
        <v>0.02</v>
      </c>
      <c r="T167" s="127" t="n">
        <v>0.02</v>
      </c>
      <c r="U167" s="127" t="n">
        <v>0.015</v>
      </c>
      <c r="V167" s="127" t="n">
        <v>0</v>
      </c>
      <c r="W167" s="127" t="n">
        <v>0.01</v>
      </c>
      <c r="X167" s="127" t="n">
        <v>0</v>
      </c>
      <c r="Y167" s="127" t="n">
        <v>0</v>
      </c>
      <c r="AA167" s="127" t="n">
        <v>0.015</v>
      </c>
      <c r="AB167" s="127" t="n">
        <v>-0.015</v>
      </c>
      <c r="AC167" s="127" t="n">
        <v>0</v>
      </c>
      <c r="AD167" s="125" t="n">
        <v>0.01</v>
      </c>
    </row>
    <row r="168" customFormat="false" ht="12" hidden="false" customHeight="false" outlineLevel="0" collapsed="false">
      <c r="C168" s="125" t="n">
        <v>0.0025</v>
      </c>
      <c r="D168" s="125" t="n">
        <v>0</v>
      </c>
      <c r="E168" s="125" t="n">
        <v>0.03</v>
      </c>
      <c r="F168" s="125" t="n">
        <v>0</v>
      </c>
      <c r="G168" s="125" t="n">
        <v>0</v>
      </c>
      <c r="I168" s="125" t="n">
        <v>0.0025</v>
      </c>
      <c r="J168" s="125" t="n">
        <v>0</v>
      </c>
      <c r="K168" s="127" t="n">
        <v>0.02</v>
      </c>
      <c r="L168" s="125" t="n">
        <v>0.0015695592169324</v>
      </c>
      <c r="M168" s="125" t="n">
        <v>0</v>
      </c>
      <c r="N168" s="125" t="n">
        <v>-0.015</v>
      </c>
      <c r="O168" s="125" t="n">
        <v>0</v>
      </c>
      <c r="P168" s="125" t="n">
        <v>0.005</v>
      </c>
      <c r="Q168" s="127" t="n">
        <v>0.0025</v>
      </c>
      <c r="R168" s="127" t="n">
        <v>0.025</v>
      </c>
      <c r="S168" s="127" t="n">
        <v>0.02</v>
      </c>
      <c r="T168" s="127" t="n">
        <v>0.02</v>
      </c>
      <c r="U168" s="127" t="n">
        <v>0.015</v>
      </c>
      <c r="V168" s="127" t="n">
        <v>0</v>
      </c>
      <c r="W168" s="127" t="n">
        <v>0.01</v>
      </c>
      <c r="X168" s="127" t="n">
        <v>0</v>
      </c>
      <c r="Y168" s="127" t="n">
        <v>0</v>
      </c>
      <c r="AA168" s="127" t="n">
        <v>0.015</v>
      </c>
      <c r="AB168" s="127" t="n">
        <v>-0.015</v>
      </c>
      <c r="AC168" s="127" t="n">
        <v>0</v>
      </c>
      <c r="AD168" s="125" t="n">
        <v>0.01</v>
      </c>
    </row>
    <row r="169" customFormat="false" ht="12" hidden="false" customHeight="false" outlineLevel="0" collapsed="false">
      <c r="C169" s="125" t="n">
        <v>0.0025</v>
      </c>
      <c r="D169" s="125" t="n">
        <v>0</v>
      </c>
      <c r="E169" s="125" t="n">
        <v>0.03</v>
      </c>
      <c r="F169" s="125" t="n">
        <v>0</v>
      </c>
      <c r="G169" s="125" t="n">
        <v>0</v>
      </c>
      <c r="I169" s="125" t="n">
        <v>0.0025</v>
      </c>
      <c r="J169" s="125" t="n">
        <v>0</v>
      </c>
      <c r="K169" s="127" t="n">
        <v>0.02</v>
      </c>
      <c r="L169" s="125" t="n">
        <v>0.0015687299922865</v>
      </c>
      <c r="M169" s="125" t="n">
        <v>0</v>
      </c>
      <c r="N169" s="125" t="n">
        <v>-0.015</v>
      </c>
      <c r="O169" s="125" t="n">
        <v>0</v>
      </c>
      <c r="P169" s="125" t="n">
        <v>0.005</v>
      </c>
      <c r="Q169" s="127" t="n">
        <v>0.0025</v>
      </c>
      <c r="R169" s="127" t="n">
        <v>0.025</v>
      </c>
      <c r="S169" s="127" t="n">
        <v>0.02</v>
      </c>
      <c r="T169" s="127" t="n">
        <v>0.02</v>
      </c>
      <c r="U169" s="127" t="n">
        <v>0.015</v>
      </c>
      <c r="V169" s="127" t="n">
        <v>0</v>
      </c>
      <c r="W169" s="127" t="n">
        <v>0.01</v>
      </c>
      <c r="X169" s="127" t="n">
        <v>0</v>
      </c>
      <c r="Y169" s="127" t="n">
        <v>0</v>
      </c>
      <c r="AA169" s="127" t="n">
        <v>0.015</v>
      </c>
      <c r="AB169" s="127" t="n">
        <v>-0.015</v>
      </c>
      <c r="AC169" s="127" t="n">
        <v>0</v>
      </c>
      <c r="AD169" s="125" t="n">
        <v>0.01</v>
      </c>
    </row>
    <row r="170" customFormat="false" ht="12" hidden="false" customHeight="false" outlineLevel="0" collapsed="false">
      <c r="C170" s="125" t="n">
        <v>0.0025</v>
      </c>
      <c r="D170" s="125" t="n">
        <v>0</v>
      </c>
      <c r="E170" s="125" t="n">
        <v>0.03</v>
      </c>
      <c r="F170" s="125" t="n">
        <v>0</v>
      </c>
      <c r="G170" s="125" t="n">
        <v>0</v>
      </c>
      <c r="I170" s="125" t="n">
        <v>0.0025</v>
      </c>
      <c r="J170" s="125" t="n">
        <v>0</v>
      </c>
      <c r="K170" s="127" t="n">
        <v>0.02</v>
      </c>
      <c r="L170" s="125" t="n">
        <v>0.0015679243994537</v>
      </c>
      <c r="M170" s="125" t="n">
        <v>0</v>
      </c>
      <c r="N170" s="125" t="n">
        <v>-0.015</v>
      </c>
      <c r="O170" s="125" t="n">
        <v>0</v>
      </c>
      <c r="P170" s="125" t="n">
        <v>0.005</v>
      </c>
      <c r="Q170" s="127" t="n">
        <v>0.0025</v>
      </c>
      <c r="R170" s="127" t="n">
        <v>0.025</v>
      </c>
      <c r="S170" s="127" t="n">
        <v>0.02</v>
      </c>
      <c r="T170" s="127" t="n">
        <v>0.02</v>
      </c>
      <c r="U170" s="127" t="n">
        <v>0.015</v>
      </c>
      <c r="V170" s="127" t="n">
        <v>0</v>
      </c>
      <c r="W170" s="127" t="n">
        <v>0.01</v>
      </c>
      <c r="X170" s="127" t="n">
        <v>0</v>
      </c>
      <c r="Y170" s="127" t="n">
        <v>0</v>
      </c>
      <c r="AA170" s="127" t="n">
        <v>0.015</v>
      </c>
      <c r="AB170" s="127" t="n">
        <v>-0.015</v>
      </c>
      <c r="AC170" s="127" t="n">
        <v>0</v>
      </c>
      <c r="AD170" s="125" t="n">
        <v>0.01</v>
      </c>
    </row>
    <row r="171" customFormat="false" ht="12" hidden="false" customHeight="false" outlineLevel="0" collapsed="false">
      <c r="C171" s="125" t="n">
        <v>0.0025</v>
      </c>
      <c r="D171" s="125" t="n">
        <v>0</v>
      </c>
      <c r="E171" s="125" t="n">
        <v>0.03</v>
      </c>
      <c r="F171" s="125" t="n">
        <v>0</v>
      </c>
      <c r="G171" s="125" t="n">
        <v>0</v>
      </c>
      <c r="I171" s="125" t="n">
        <v>0.005</v>
      </c>
      <c r="J171" s="125" t="n">
        <v>0</v>
      </c>
      <c r="K171" s="127" t="n">
        <v>0.06</v>
      </c>
      <c r="L171" s="125" t="n">
        <v>0.0050146839619372</v>
      </c>
      <c r="M171" s="125" t="n">
        <v>0</v>
      </c>
      <c r="N171" s="125" t="n">
        <v>-0.005</v>
      </c>
      <c r="O171" s="125" t="n">
        <v>0</v>
      </c>
      <c r="P171" s="125" t="n">
        <v>0.005</v>
      </c>
      <c r="Q171" s="127" t="n">
        <v>0.0025</v>
      </c>
      <c r="R171" s="127" t="n">
        <v>0.025</v>
      </c>
      <c r="S171" s="127" t="n">
        <v>0.02</v>
      </c>
      <c r="T171" s="127" t="n">
        <v>0.02</v>
      </c>
      <c r="U171" s="127" t="n">
        <v>0.015</v>
      </c>
      <c r="V171" s="127" t="n">
        <v>0</v>
      </c>
      <c r="W171" s="127" t="n">
        <v>0.01</v>
      </c>
      <c r="X171" s="127" t="n">
        <v>0</v>
      </c>
      <c r="Y171" s="127" t="n">
        <v>0</v>
      </c>
      <c r="AA171" s="127" t="n">
        <v>0.015</v>
      </c>
      <c r="AB171" s="127" t="n">
        <v>-0.005</v>
      </c>
      <c r="AC171" s="127" t="n">
        <v>0</v>
      </c>
      <c r="AD171" s="125" t="n">
        <v>0.01</v>
      </c>
    </row>
    <row r="172" customFormat="false" ht="12" hidden="false" customHeight="false" outlineLevel="0" collapsed="false">
      <c r="C172" s="125" t="n">
        <v>0.0025</v>
      </c>
      <c r="D172" s="125" t="n">
        <v>0</v>
      </c>
      <c r="E172" s="125" t="n">
        <v>0.03</v>
      </c>
      <c r="F172" s="125" t="n">
        <v>0</v>
      </c>
      <c r="G172" s="125" t="n">
        <v>0</v>
      </c>
      <c r="I172" s="125" t="n">
        <v>0.005</v>
      </c>
      <c r="J172" s="125" t="n">
        <v>0</v>
      </c>
      <c r="K172" s="127" t="n">
        <v>0.06</v>
      </c>
      <c r="L172" s="125" t="n">
        <v>0.0050120861680126</v>
      </c>
      <c r="M172" s="125" t="n">
        <v>0</v>
      </c>
      <c r="N172" s="125" t="n">
        <v>-0.005</v>
      </c>
      <c r="O172" s="125" t="n">
        <v>0</v>
      </c>
      <c r="P172" s="125" t="n">
        <v>0.005</v>
      </c>
      <c r="Q172" s="127" t="n">
        <v>0.0025</v>
      </c>
      <c r="R172" s="127" t="n">
        <v>0.025</v>
      </c>
      <c r="S172" s="127" t="n">
        <v>0.02</v>
      </c>
      <c r="T172" s="127" t="n">
        <v>0.02</v>
      </c>
      <c r="U172" s="127" t="n">
        <v>0.015</v>
      </c>
      <c r="V172" s="127" t="n">
        <v>0</v>
      </c>
      <c r="W172" s="127" t="n">
        <v>0.01</v>
      </c>
      <c r="X172" s="127" t="n">
        <v>0</v>
      </c>
      <c r="Y172" s="127" t="n">
        <v>0</v>
      </c>
      <c r="AA172" s="127" t="n">
        <v>0.015</v>
      </c>
      <c r="AB172" s="127" t="n">
        <v>-0.005</v>
      </c>
      <c r="AC172" s="127" t="n">
        <v>0</v>
      </c>
      <c r="AD172" s="125" t="n">
        <v>0.01</v>
      </c>
    </row>
    <row r="173" customFormat="false" ht="12" hidden="false" customHeight="false" outlineLevel="0" collapsed="false">
      <c r="C173" s="125" t="n">
        <v>0.0025</v>
      </c>
      <c r="D173" s="125" t="n">
        <v>0</v>
      </c>
      <c r="E173" s="125" t="n">
        <v>0.03</v>
      </c>
      <c r="F173" s="125" t="n">
        <v>0</v>
      </c>
      <c r="G173" s="125" t="n">
        <v>0</v>
      </c>
      <c r="I173" s="125" t="n">
        <v>0</v>
      </c>
      <c r="J173" s="125" t="n">
        <v>0</v>
      </c>
      <c r="K173" s="127" t="n">
        <v>0.06</v>
      </c>
      <c r="L173" s="125" t="n">
        <v>0.0050093915290879</v>
      </c>
      <c r="M173" s="125" t="n">
        <v>0</v>
      </c>
      <c r="N173" s="125" t="n">
        <v>-0.005</v>
      </c>
      <c r="O173" s="125" t="n">
        <v>0</v>
      </c>
      <c r="P173" s="125" t="n">
        <v>0.005</v>
      </c>
      <c r="Q173" s="127" t="n">
        <v>0.0025</v>
      </c>
      <c r="R173" s="127" t="n">
        <v>0.025</v>
      </c>
      <c r="S173" s="127" t="n">
        <v>0.02</v>
      </c>
      <c r="T173" s="127" t="n">
        <v>0.02</v>
      </c>
      <c r="U173" s="127" t="n">
        <v>0.015</v>
      </c>
      <c r="V173" s="127" t="n">
        <v>0</v>
      </c>
      <c r="W173" s="127" t="n">
        <v>0.01</v>
      </c>
      <c r="X173" s="127" t="n">
        <v>0</v>
      </c>
      <c r="Y173" s="127" t="n">
        <v>0</v>
      </c>
      <c r="AA173" s="127" t="n">
        <v>0.015</v>
      </c>
      <c r="AB173" s="127" t="n">
        <v>-0.005</v>
      </c>
      <c r="AC173" s="127" t="n">
        <v>0</v>
      </c>
      <c r="AD173" s="125" t="n">
        <v>0.01</v>
      </c>
    </row>
    <row r="174" customFormat="false" ht="12" hidden="false" customHeight="false" outlineLevel="0" collapsed="false">
      <c r="C174" s="125" t="n">
        <v>0.0025</v>
      </c>
      <c r="D174" s="125" t="n">
        <v>0</v>
      </c>
      <c r="E174" s="125" t="n">
        <v>0.03</v>
      </c>
      <c r="F174" s="125" t="n">
        <v>0</v>
      </c>
      <c r="G174" s="125" t="n">
        <v>0</v>
      </c>
      <c r="I174" s="125" t="n">
        <v>0</v>
      </c>
      <c r="J174" s="125" t="n">
        <v>0</v>
      </c>
      <c r="K174" s="127" t="n">
        <v>0.06</v>
      </c>
      <c r="L174" s="125" t="n">
        <v>0.0050066864894715</v>
      </c>
      <c r="M174" s="125" t="n">
        <v>0</v>
      </c>
      <c r="N174" s="125" t="n">
        <v>-0.005</v>
      </c>
      <c r="O174" s="125" t="n">
        <v>0</v>
      </c>
      <c r="P174" s="125" t="n">
        <v>0.005</v>
      </c>
      <c r="Q174" s="127" t="n">
        <v>0.0025</v>
      </c>
      <c r="R174" s="127" t="n">
        <v>0.025</v>
      </c>
      <c r="S174" s="127" t="n">
        <v>0.02</v>
      </c>
      <c r="T174" s="127" t="n">
        <v>0.02</v>
      </c>
      <c r="U174" s="127" t="n">
        <v>0.015</v>
      </c>
      <c r="V174" s="127" t="n">
        <v>0</v>
      </c>
      <c r="W174" s="127" t="n">
        <v>0.01</v>
      </c>
      <c r="X174" s="127" t="n">
        <v>0</v>
      </c>
      <c r="Y174" s="127" t="n">
        <v>0</v>
      </c>
      <c r="AA174" s="127" t="n">
        <v>0.015</v>
      </c>
      <c r="AB174" s="127" t="n">
        <v>-0.005</v>
      </c>
      <c r="AC174" s="127" t="n">
        <v>0</v>
      </c>
      <c r="AD174" s="125" t="n">
        <v>0.01</v>
      </c>
    </row>
    <row r="175" customFormat="false" ht="12" hidden="false" customHeight="false" outlineLevel="0" collapsed="false">
      <c r="C175" s="125" t="n">
        <v>0.0025</v>
      </c>
      <c r="D175" s="125" t="n">
        <v>0</v>
      </c>
      <c r="E175" s="125" t="n">
        <v>0.03</v>
      </c>
      <c r="F175" s="125" t="n">
        <v>0</v>
      </c>
      <c r="G175" s="125" t="n">
        <v>0</v>
      </c>
      <c r="I175" s="125" t="n">
        <v>0</v>
      </c>
      <c r="J175" s="125" t="n">
        <v>0</v>
      </c>
      <c r="K175" s="127" t="n">
        <v>0.06</v>
      </c>
      <c r="L175" s="125" t="n">
        <v>0.005004234304494</v>
      </c>
      <c r="M175" s="125" t="n">
        <v>0</v>
      </c>
      <c r="N175" s="125" t="n">
        <v>-0.005</v>
      </c>
      <c r="O175" s="125" t="n">
        <v>0</v>
      </c>
      <c r="P175" s="125" t="n">
        <v>0.005</v>
      </c>
      <c r="Q175" s="127" t="n">
        <v>0.0025</v>
      </c>
      <c r="R175" s="127" t="n">
        <v>0.025</v>
      </c>
      <c r="S175" s="127" t="n">
        <v>0.02</v>
      </c>
      <c r="T175" s="127" t="n">
        <v>0.02</v>
      </c>
      <c r="U175" s="127" t="n">
        <v>0.015</v>
      </c>
      <c r="V175" s="127" t="n">
        <v>0</v>
      </c>
      <c r="W175" s="127" t="n">
        <v>0.01</v>
      </c>
      <c r="X175" s="127" t="n">
        <v>0</v>
      </c>
      <c r="Y175" s="127" t="n">
        <v>0</v>
      </c>
      <c r="AA175" s="127" t="n">
        <v>0.015</v>
      </c>
      <c r="AB175" s="127" t="n">
        <v>-0.005</v>
      </c>
      <c r="AC175" s="127" t="n">
        <v>0</v>
      </c>
      <c r="AD175" s="125" t="n">
        <v>0.01</v>
      </c>
    </row>
    <row r="176" customFormat="false" ht="12" hidden="false" customHeight="false" outlineLevel="0" collapsed="false">
      <c r="C176" s="125" t="n">
        <v>0.0025</v>
      </c>
      <c r="D176" s="125" t="n">
        <v>0</v>
      </c>
      <c r="E176" s="125" t="n">
        <v>0.03</v>
      </c>
      <c r="F176" s="125" t="n">
        <v>0</v>
      </c>
      <c r="G176" s="125" t="n">
        <v>0</v>
      </c>
      <c r="I176" s="125" t="n">
        <v>0</v>
      </c>
      <c r="J176" s="125" t="n">
        <v>0</v>
      </c>
      <c r="K176" s="127" t="n">
        <v>0.02</v>
      </c>
      <c r="L176" s="125" t="n">
        <v>0.0050015095239675</v>
      </c>
      <c r="M176" s="125" t="n">
        <v>0</v>
      </c>
      <c r="N176" s="125" t="n">
        <v>-0.015</v>
      </c>
      <c r="O176" s="125" t="n">
        <v>0</v>
      </c>
      <c r="P176" s="125" t="n">
        <v>0.005</v>
      </c>
      <c r="Q176" s="127" t="n">
        <v>0.0025</v>
      </c>
      <c r="R176" s="127" t="n">
        <v>0.025</v>
      </c>
      <c r="S176" s="127" t="n">
        <v>0.02</v>
      </c>
      <c r="T176" s="127" t="n">
        <v>0.02</v>
      </c>
      <c r="U176" s="127" t="n">
        <v>0.015</v>
      </c>
      <c r="V176" s="127" t="n">
        <v>0</v>
      </c>
      <c r="W176" s="127" t="n">
        <v>0.01</v>
      </c>
      <c r="X176" s="127" t="n">
        <v>0</v>
      </c>
      <c r="Y176" s="127" t="n">
        <v>0</v>
      </c>
      <c r="AA176" s="127" t="n">
        <v>0.015</v>
      </c>
      <c r="AB176" s="127" t="n">
        <v>-0.015</v>
      </c>
      <c r="AC176" s="127" t="n">
        <v>0</v>
      </c>
      <c r="AD176" s="125" t="n">
        <v>0.01</v>
      </c>
    </row>
    <row r="177" customFormat="false" ht="12" hidden="false" customHeight="false" outlineLevel="0" collapsed="false">
      <c r="C177" s="125" t="n">
        <v>0.0025</v>
      </c>
      <c r="D177" s="125" t="n">
        <v>0</v>
      </c>
      <c r="E177" s="125" t="n">
        <v>0.03</v>
      </c>
      <c r="F177" s="125" t="n">
        <v>0</v>
      </c>
      <c r="G177" s="125" t="n">
        <v>0</v>
      </c>
      <c r="I177" s="125" t="n">
        <v>0</v>
      </c>
      <c r="J177" s="125" t="n">
        <v>0</v>
      </c>
      <c r="K177" s="127" t="n">
        <v>0.02</v>
      </c>
      <c r="L177" s="125" t="n">
        <v>0.0049988627906364</v>
      </c>
      <c r="M177" s="125" t="n">
        <v>0</v>
      </c>
      <c r="N177" s="125" t="n">
        <v>-0.015</v>
      </c>
      <c r="O177" s="125" t="n">
        <v>0</v>
      </c>
      <c r="P177" s="125" t="n">
        <v>0.005</v>
      </c>
      <c r="Q177" s="127" t="n">
        <v>0.0025</v>
      </c>
      <c r="R177" s="127" t="n">
        <v>0.025</v>
      </c>
      <c r="S177" s="127" t="n">
        <v>0.02</v>
      </c>
      <c r="T177" s="127" t="n">
        <v>0.02</v>
      </c>
      <c r="U177" s="127" t="n">
        <v>0.015</v>
      </c>
      <c r="V177" s="127" t="n">
        <v>0</v>
      </c>
      <c r="W177" s="127" t="n">
        <v>0.01</v>
      </c>
      <c r="X177" s="127" t="n">
        <v>0</v>
      </c>
      <c r="Y177" s="127" t="n">
        <v>0</v>
      </c>
      <c r="AA177" s="127" t="n">
        <v>0.015</v>
      </c>
      <c r="AB177" s="127" t="n">
        <v>-0.015</v>
      </c>
      <c r="AC177" s="127" t="n">
        <v>0</v>
      </c>
      <c r="AD177" s="125" t="n">
        <v>0.01</v>
      </c>
    </row>
    <row r="178" customFormat="false" ht="12" hidden="false" customHeight="false" outlineLevel="0" collapsed="false">
      <c r="C178" s="125" t="n">
        <v>0.0025</v>
      </c>
      <c r="D178" s="125" t="n">
        <v>0</v>
      </c>
      <c r="E178" s="125" t="n">
        <v>0.03</v>
      </c>
      <c r="F178" s="125" t="n">
        <v>0</v>
      </c>
      <c r="G178" s="125" t="n">
        <v>0</v>
      </c>
      <c r="I178" s="125" t="n">
        <v>0</v>
      </c>
      <c r="J178" s="125" t="n">
        <v>0</v>
      </c>
      <c r="K178" s="127" t="n">
        <v>0.02</v>
      </c>
      <c r="L178" s="125" t="n">
        <v>0.0049961176747729</v>
      </c>
      <c r="M178" s="125" t="n">
        <v>0</v>
      </c>
      <c r="N178" s="125" t="n">
        <v>-0.015</v>
      </c>
      <c r="O178" s="125" t="n">
        <v>0</v>
      </c>
      <c r="P178" s="125" t="n">
        <v>0.005</v>
      </c>
      <c r="Q178" s="127" t="n">
        <v>0.0025</v>
      </c>
      <c r="R178" s="127" t="n">
        <v>0.025</v>
      </c>
      <c r="S178" s="127" t="n">
        <v>0.02</v>
      </c>
      <c r="T178" s="127" t="n">
        <v>0.02</v>
      </c>
      <c r="U178" s="127" t="n">
        <v>0.015</v>
      </c>
      <c r="V178" s="127" t="n">
        <v>0</v>
      </c>
      <c r="W178" s="127" t="n">
        <v>0.01</v>
      </c>
      <c r="X178" s="127" t="n">
        <v>0</v>
      </c>
      <c r="Y178" s="127" t="n">
        <v>0</v>
      </c>
      <c r="AA178" s="127" t="n">
        <v>0.015</v>
      </c>
      <c r="AB178" s="127" t="n">
        <v>-0.015</v>
      </c>
      <c r="AC178" s="127" t="n">
        <v>0</v>
      </c>
      <c r="AD178" s="125" t="n">
        <v>0.01</v>
      </c>
    </row>
    <row r="179" customFormat="false" ht="12" hidden="false" customHeight="false" outlineLevel="0" collapsed="false">
      <c r="C179" s="125" t="n">
        <v>0.0025</v>
      </c>
      <c r="D179" s="125" t="n">
        <v>0</v>
      </c>
      <c r="E179" s="125" t="n">
        <v>0.03</v>
      </c>
      <c r="F179" s="125" t="n">
        <v>0</v>
      </c>
      <c r="G179" s="125" t="n">
        <v>0</v>
      </c>
      <c r="I179" s="125" t="n">
        <v>0</v>
      </c>
      <c r="J179" s="125" t="n">
        <v>0</v>
      </c>
      <c r="K179" s="127" t="n">
        <v>0.02</v>
      </c>
      <c r="L179" s="125" t="n">
        <v>0.0049934512990238</v>
      </c>
      <c r="M179" s="125" t="n">
        <v>0</v>
      </c>
      <c r="N179" s="125" t="n">
        <v>-0.015</v>
      </c>
      <c r="O179" s="125" t="n">
        <v>0</v>
      </c>
      <c r="P179" s="125" t="n">
        <v>0.005</v>
      </c>
      <c r="Q179" s="127" t="n">
        <v>0.0025</v>
      </c>
      <c r="R179" s="127" t="n">
        <v>0.025</v>
      </c>
      <c r="S179" s="127" t="n">
        <v>0.02</v>
      </c>
      <c r="T179" s="127" t="n">
        <v>0.02</v>
      </c>
      <c r="U179" s="127" t="n">
        <v>0.015</v>
      </c>
      <c r="V179" s="127" t="n">
        <v>0</v>
      </c>
      <c r="W179" s="127" t="n">
        <v>0.01</v>
      </c>
      <c r="X179" s="127" t="n">
        <v>0</v>
      </c>
      <c r="Y179" s="127" t="n">
        <v>0</v>
      </c>
      <c r="AA179" s="127" t="n">
        <v>0.015</v>
      </c>
      <c r="AB179" s="127" t="n">
        <v>-0.015</v>
      </c>
      <c r="AC179" s="127" t="n">
        <v>0</v>
      </c>
      <c r="AD179" s="125" t="n">
        <v>0.01</v>
      </c>
    </row>
    <row r="180" customFormat="false" ht="12" hidden="false" customHeight="false" outlineLevel="0" collapsed="false">
      <c r="C180" s="125" t="n">
        <v>0.0025</v>
      </c>
      <c r="D180" s="125" t="n">
        <v>0</v>
      </c>
      <c r="E180" s="125" t="n">
        <v>0.03</v>
      </c>
      <c r="F180" s="125" t="n">
        <v>0</v>
      </c>
      <c r="G180" s="125" t="n">
        <v>0</v>
      </c>
      <c r="I180" s="125" t="n">
        <v>0</v>
      </c>
      <c r="J180" s="125" t="n">
        <v>0</v>
      </c>
      <c r="K180" s="127" t="n">
        <v>0.02</v>
      </c>
      <c r="L180" s="125" t="n">
        <v>0.0049906859242826</v>
      </c>
      <c r="M180" s="125" t="n">
        <v>0</v>
      </c>
      <c r="N180" s="125" t="n">
        <v>-0.015</v>
      </c>
      <c r="O180" s="125" t="n">
        <v>0</v>
      </c>
      <c r="P180" s="125" t="n">
        <v>0.005</v>
      </c>
      <c r="Q180" s="127" t="n">
        <v>0.0025</v>
      </c>
      <c r="R180" s="127" t="n">
        <v>0.025</v>
      </c>
      <c r="S180" s="127" t="n">
        <v>0.02</v>
      </c>
      <c r="T180" s="127" t="n">
        <v>0.02</v>
      </c>
      <c r="U180" s="127" t="n">
        <v>0.015</v>
      </c>
      <c r="V180" s="127" t="n">
        <v>0</v>
      </c>
      <c r="W180" s="127" t="n">
        <v>0.01</v>
      </c>
      <c r="X180" s="127" t="n">
        <v>0</v>
      </c>
      <c r="Y180" s="127" t="n">
        <v>0</v>
      </c>
      <c r="AA180" s="127" t="n">
        <v>0.015</v>
      </c>
      <c r="AB180" s="127" t="n">
        <v>-0.015</v>
      </c>
      <c r="AC180" s="127" t="n">
        <v>0</v>
      </c>
      <c r="AD180" s="125" t="n">
        <v>0.01</v>
      </c>
    </row>
    <row r="181" customFormat="false" ht="12" hidden="false" customHeight="false" outlineLevel="0" collapsed="false">
      <c r="C181" s="125" t="n">
        <v>0.0025</v>
      </c>
      <c r="D181" s="125" t="n">
        <v>0</v>
      </c>
      <c r="E181" s="125" t="n">
        <v>0.03</v>
      </c>
      <c r="F181" s="125" t="n">
        <v>0</v>
      </c>
      <c r="G181" s="125" t="n">
        <v>0</v>
      </c>
      <c r="I181" s="125" t="n">
        <v>0</v>
      </c>
      <c r="J181" s="125" t="n">
        <v>0</v>
      </c>
      <c r="K181" s="127" t="n">
        <v>0.02</v>
      </c>
      <c r="L181" s="125" t="n">
        <v>0.0049879102834948</v>
      </c>
      <c r="M181" s="125" t="n">
        <v>0</v>
      </c>
      <c r="N181" s="125" t="n">
        <v>-0.015</v>
      </c>
      <c r="O181" s="125" t="n">
        <v>0</v>
      </c>
      <c r="P181" s="125" t="n">
        <v>0.005</v>
      </c>
      <c r="Q181" s="127" t="n">
        <v>0.0025</v>
      </c>
      <c r="R181" s="127" t="n">
        <v>0.025</v>
      </c>
      <c r="S181" s="127" t="n">
        <v>0.02</v>
      </c>
      <c r="T181" s="127" t="n">
        <v>0.02</v>
      </c>
      <c r="U181" s="127" t="n">
        <v>0.015</v>
      </c>
      <c r="V181" s="127" t="n">
        <v>0</v>
      </c>
      <c r="W181" s="127" t="n">
        <v>0.01</v>
      </c>
      <c r="X181" s="127" t="n">
        <v>0</v>
      </c>
      <c r="Y181" s="127" t="n">
        <v>0</v>
      </c>
      <c r="AA181" s="127" t="n">
        <v>0.015</v>
      </c>
      <c r="AB181" s="127" t="n">
        <v>-0.015</v>
      </c>
      <c r="AC181" s="127" t="n">
        <v>0</v>
      </c>
      <c r="AD181" s="125" t="n">
        <v>0.01</v>
      </c>
    </row>
    <row r="182" customFormat="false" ht="12" hidden="false" customHeight="false" outlineLevel="0" collapsed="false">
      <c r="C182" s="125" t="n">
        <v>0.0025</v>
      </c>
      <c r="D182" s="125" t="n">
        <v>0</v>
      </c>
      <c r="E182" s="125" t="n">
        <v>0.03</v>
      </c>
      <c r="F182" s="125" t="n">
        <v>0</v>
      </c>
      <c r="G182" s="125" t="n">
        <v>0</v>
      </c>
      <c r="I182" s="125" t="n">
        <v>0</v>
      </c>
      <c r="J182" s="125" t="n">
        <v>0</v>
      </c>
      <c r="K182" s="127" t="n">
        <v>0.02</v>
      </c>
      <c r="L182" s="125" t="n">
        <v>0.0049852144236296</v>
      </c>
      <c r="M182" s="125" t="n">
        <v>0</v>
      </c>
      <c r="N182" s="125" t="n">
        <v>-0.015</v>
      </c>
      <c r="O182" s="125" t="n">
        <v>0</v>
      </c>
      <c r="P182" s="125" t="n">
        <v>0.005</v>
      </c>
      <c r="Q182" s="127" t="n">
        <v>0.0025</v>
      </c>
      <c r="R182" s="127" t="n">
        <v>0.025</v>
      </c>
      <c r="S182" s="127" t="n">
        <v>0.02</v>
      </c>
      <c r="T182" s="127" t="n">
        <v>0.02</v>
      </c>
      <c r="U182" s="127" t="n">
        <v>0.015</v>
      </c>
      <c r="V182" s="127" t="n">
        <v>0</v>
      </c>
      <c r="W182" s="127" t="n">
        <v>0.01</v>
      </c>
      <c r="X182" s="127" t="n">
        <v>0</v>
      </c>
      <c r="Y182" s="127" t="n">
        <v>0</v>
      </c>
      <c r="AA182" s="127" t="n">
        <v>0.015</v>
      </c>
      <c r="AB182" s="127" t="n">
        <v>-0.015</v>
      </c>
      <c r="AC182" s="127" t="n">
        <v>0</v>
      </c>
      <c r="AD182" s="125" t="n">
        <v>0.01</v>
      </c>
    </row>
    <row r="183" customFormat="false" ht="12" hidden="false" customHeight="false" outlineLevel="0" collapsed="false">
      <c r="C183" s="125" t="n">
        <v>0.0025</v>
      </c>
      <c r="D183" s="125" t="n">
        <v>0</v>
      </c>
      <c r="E183" s="125" t="n">
        <v>0</v>
      </c>
      <c r="F183" s="125" t="n">
        <v>0</v>
      </c>
      <c r="G183" s="125" t="n">
        <v>0</v>
      </c>
      <c r="I183" s="125" t="n">
        <v>0</v>
      </c>
      <c r="J183" s="125" t="n">
        <v>0</v>
      </c>
      <c r="K183" s="127" t="n">
        <v>0.06</v>
      </c>
      <c r="L183" s="125" t="n">
        <v>0.004982418640146</v>
      </c>
      <c r="M183" s="125" t="n">
        <v>0</v>
      </c>
      <c r="N183" s="125" t="n">
        <v>-0.005</v>
      </c>
      <c r="O183" s="125" t="n">
        <v>0</v>
      </c>
      <c r="P183" s="125" t="n">
        <v>0.005</v>
      </c>
      <c r="Q183" s="127" t="n">
        <v>0.0025</v>
      </c>
      <c r="R183" s="127" t="n">
        <v>0.025</v>
      </c>
      <c r="S183" s="127" t="n">
        <v>0.02</v>
      </c>
      <c r="T183" s="127" t="n">
        <v>0.02</v>
      </c>
      <c r="U183" s="127" t="n">
        <v>0.015</v>
      </c>
      <c r="V183" s="127" t="n">
        <v>0</v>
      </c>
      <c r="W183" s="127" t="n">
        <v>0.01</v>
      </c>
      <c r="X183" s="127" t="n">
        <v>0</v>
      </c>
      <c r="Y183" s="127" t="n">
        <v>0</v>
      </c>
      <c r="AA183" s="127" t="n">
        <v>0.015</v>
      </c>
      <c r="AB183" s="127" t="n">
        <v>-0.005</v>
      </c>
      <c r="AC183" s="127" t="n">
        <v>0</v>
      </c>
      <c r="AD183" s="125" t="n">
        <v>0.01</v>
      </c>
    </row>
    <row r="184" customFormat="false" ht="12" hidden="false" customHeight="false" outlineLevel="0" collapsed="false">
      <c r="C184" s="125" t="n">
        <v>0.0025</v>
      </c>
      <c r="D184" s="125" t="n">
        <v>0</v>
      </c>
      <c r="E184" s="125" t="n">
        <v>0</v>
      </c>
      <c r="F184" s="125" t="n">
        <v>0</v>
      </c>
      <c r="G184" s="125" t="n">
        <v>0</v>
      </c>
      <c r="I184" s="125" t="n">
        <v>0</v>
      </c>
      <c r="J184" s="125" t="n">
        <v>0</v>
      </c>
      <c r="K184" s="127" t="n">
        <v>0.06</v>
      </c>
      <c r="L184" s="125" t="n">
        <v>0.0049797033248443</v>
      </c>
      <c r="M184" s="125" t="n">
        <v>0</v>
      </c>
      <c r="N184" s="125" t="n">
        <v>-0.005</v>
      </c>
      <c r="O184" s="125" t="n">
        <v>0</v>
      </c>
      <c r="P184" s="125" t="n">
        <v>0.005</v>
      </c>
      <c r="Q184" s="127" t="n">
        <v>0.0025</v>
      </c>
      <c r="R184" s="127" t="n">
        <v>0.025</v>
      </c>
      <c r="S184" s="127" t="n">
        <v>0.02</v>
      </c>
      <c r="T184" s="127" t="n">
        <v>0.02</v>
      </c>
      <c r="U184" s="127" t="n">
        <v>0.015</v>
      </c>
      <c r="V184" s="127" t="n">
        <v>0</v>
      </c>
      <c r="W184" s="127" t="n">
        <v>0.01</v>
      </c>
      <c r="X184" s="127" t="n">
        <v>0</v>
      </c>
      <c r="Y184" s="127" t="n">
        <v>0</v>
      </c>
      <c r="AA184" s="127" t="n">
        <v>0.015</v>
      </c>
      <c r="AB184" s="127" t="n">
        <v>-0.005</v>
      </c>
      <c r="AC184" s="127" t="n">
        <v>0</v>
      </c>
      <c r="AD184" s="125" t="n">
        <v>0.01</v>
      </c>
    </row>
    <row r="185" customFormat="false" ht="12" hidden="false" customHeight="false" outlineLevel="0" collapsed="false">
      <c r="C185" s="125" t="n">
        <v>0.0025</v>
      </c>
      <c r="D185" s="125" t="n">
        <v>0</v>
      </c>
      <c r="E185" s="125" t="n">
        <v>0</v>
      </c>
      <c r="F185" s="125" t="n">
        <v>0</v>
      </c>
      <c r="G185" s="125" t="n">
        <v>0</v>
      </c>
      <c r="I185" s="125" t="n">
        <v>0</v>
      </c>
      <c r="J185" s="125" t="n">
        <v>0</v>
      </c>
      <c r="K185" s="127" t="n">
        <v>0.06</v>
      </c>
      <c r="L185" s="125" t="n">
        <v>0.0049768874762679</v>
      </c>
      <c r="M185" s="125" t="n">
        <v>0</v>
      </c>
      <c r="N185" s="125" t="n">
        <v>-0.005</v>
      </c>
      <c r="O185" s="125" t="n">
        <v>0</v>
      </c>
      <c r="P185" s="125" t="n">
        <v>0.005</v>
      </c>
      <c r="Q185" s="127" t="n">
        <v>0.0025</v>
      </c>
      <c r="R185" s="127" t="n">
        <v>0.025</v>
      </c>
      <c r="S185" s="127" t="n">
        <v>0.02</v>
      </c>
      <c r="T185" s="127" t="n">
        <v>0.02</v>
      </c>
      <c r="U185" s="127" t="n">
        <v>0.015</v>
      </c>
      <c r="V185" s="127" t="n">
        <v>0</v>
      </c>
      <c r="W185" s="127" t="n">
        <v>0.01</v>
      </c>
      <c r="X185" s="127" t="n">
        <v>0</v>
      </c>
      <c r="Y185" s="127" t="n">
        <v>0</v>
      </c>
      <c r="AA185" s="127" t="n">
        <v>0.015</v>
      </c>
      <c r="AB185" s="127" t="n">
        <v>-0.005</v>
      </c>
      <c r="AC185" s="127" t="n">
        <v>0</v>
      </c>
      <c r="AD185" s="125" t="n">
        <v>0.01</v>
      </c>
    </row>
    <row r="186" customFormat="false" ht="12" hidden="false" customHeight="false" outlineLevel="0" collapsed="false">
      <c r="C186" s="125" t="n">
        <v>0.0025</v>
      </c>
      <c r="D186" s="125" t="n">
        <v>0</v>
      </c>
      <c r="E186" s="125" t="n">
        <v>0</v>
      </c>
      <c r="F186" s="125" t="n">
        <v>0</v>
      </c>
      <c r="G186" s="125" t="n">
        <v>0</v>
      </c>
      <c r="I186" s="125" t="n">
        <v>0</v>
      </c>
      <c r="J186" s="125" t="n">
        <v>0</v>
      </c>
      <c r="K186" s="127" t="n">
        <v>0.06</v>
      </c>
      <c r="L186" s="125" t="n">
        <v>0.0049740614605612</v>
      </c>
      <c r="M186" s="125" t="n">
        <v>0</v>
      </c>
      <c r="N186" s="125" t="n">
        <v>-0.005</v>
      </c>
      <c r="O186" s="125" t="n">
        <v>0</v>
      </c>
      <c r="P186" s="125" t="n">
        <v>0.005</v>
      </c>
      <c r="Q186" s="127" t="n">
        <v>0.0025</v>
      </c>
      <c r="R186" s="127" t="n">
        <v>0.025</v>
      </c>
      <c r="S186" s="127" t="n">
        <v>0.02</v>
      </c>
      <c r="T186" s="127" t="n">
        <v>0.02</v>
      </c>
      <c r="U186" s="127" t="n">
        <v>0.015</v>
      </c>
      <c r="V186" s="127" t="n">
        <v>0</v>
      </c>
      <c r="W186" s="127" t="n">
        <v>0.01</v>
      </c>
      <c r="Y186" s="127" t="n">
        <v>0</v>
      </c>
      <c r="AA186" s="127" t="n">
        <v>0.015</v>
      </c>
      <c r="AB186" s="127" t="n">
        <v>-0.005</v>
      </c>
      <c r="AC186" s="127" t="n">
        <v>0</v>
      </c>
      <c r="AD186" s="125" t="n">
        <v>0.01</v>
      </c>
    </row>
    <row r="187" customFormat="false" ht="12" hidden="false" customHeight="false" outlineLevel="0" collapsed="false">
      <c r="C187" s="125" t="n">
        <v>0</v>
      </c>
      <c r="D187" s="125" t="n">
        <v>0</v>
      </c>
      <c r="E187" s="125" t="n">
        <v>0</v>
      </c>
      <c r="F187" s="125" t="n">
        <v>0</v>
      </c>
      <c r="G187" s="125" t="n">
        <v>0</v>
      </c>
      <c r="I187" s="125" t="n">
        <v>0</v>
      </c>
      <c r="J187" s="125" t="n">
        <v>0</v>
      </c>
      <c r="K187" s="127" t="n">
        <v>0.06</v>
      </c>
      <c r="L187" s="125" t="n">
        <v>0.0049714085819827</v>
      </c>
      <c r="M187" s="125" t="n">
        <v>0</v>
      </c>
      <c r="N187" s="125" t="n">
        <v>-0.005</v>
      </c>
      <c r="O187" s="125" t="n">
        <v>0</v>
      </c>
      <c r="P187" s="125" t="n">
        <v>0.005</v>
      </c>
      <c r="Q187" s="127" t="n">
        <v>0</v>
      </c>
      <c r="R187" s="127" t="n">
        <v>0.025</v>
      </c>
      <c r="S187" s="127" t="n">
        <v>0.02</v>
      </c>
      <c r="T187" s="127" t="n">
        <v>0.02</v>
      </c>
      <c r="U187" s="127" t="n">
        <v>0.015</v>
      </c>
      <c r="V187" s="127" t="n">
        <v>0</v>
      </c>
      <c r="W187" s="127" t="n">
        <v>0.01</v>
      </c>
      <c r="Y187" s="127" t="n">
        <v>0</v>
      </c>
      <c r="AA187" s="127" t="n">
        <v>0.015</v>
      </c>
      <c r="AB187" s="127" t="n">
        <v>-0.005</v>
      </c>
      <c r="AC187" s="127" t="n">
        <v>0</v>
      </c>
      <c r="AD187" s="125" t="n">
        <v>0.01</v>
      </c>
    </row>
    <row r="188" customFormat="false" ht="12" hidden="false" customHeight="false" outlineLevel="0" collapsed="false">
      <c r="C188" s="125" t="n">
        <v>0</v>
      </c>
      <c r="D188" s="125" t="n">
        <v>0</v>
      </c>
      <c r="E188" s="125" t="n">
        <v>0</v>
      </c>
      <c r="F188" s="125" t="n">
        <v>0</v>
      </c>
      <c r="G188" s="125" t="n">
        <v>0</v>
      </c>
      <c r="I188" s="125" t="n">
        <v>0</v>
      </c>
      <c r="J188" s="125" t="n">
        <v>0</v>
      </c>
      <c r="K188" s="127" t="n">
        <v>0.02</v>
      </c>
      <c r="L188" s="125" t="n">
        <v>0.0049685629454432</v>
      </c>
      <c r="M188" s="125" t="n">
        <v>0</v>
      </c>
      <c r="N188" s="125" t="n">
        <v>-0.015</v>
      </c>
      <c r="O188" s="125" t="n">
        <v>0</v>
      </c>
      <c r="P188" s="125" t="n">
        <v>0.005</v>
      </c>
      <c r="Q188" s="127" t="n">
        <v>0</v>
      </c>
      <c r="R188" s="127" t="n">
        <v>0.025</v>
      </c>
      <c r="S188" s="127" t="n">
        <v>0.02</v>
      </c>
      <c r="T188" s="127" t="n">
        <v>0.02</v>
      </c>
      <c r="U188" s="127" t="n">
        <v>0.015</v>
      </c>
      <c r="V188" s="127" t="n">
        <v>0</v>
      </c>
      <c r="W188" s="127" t="n">
        <v>0.01</v>
      </c>
      <c r="Y188" s="127" t="n">
        <v>0</v>
      </c>
      <c r="AA188" s="127" t="n">
        <v>0.015</v>
      </c>
      <c r="AB188" s="127" t="n">
        <v>-0.015</v>
      </c>
      <c r="AC188" s="127" t="n">
        <v>0</v>
      </c>
      <c r="AD188" s="125" t="n">
        <v>0.01</v>
      </c>
    </row>
    <row r="189" customFormat="false" ht="12" hidden="false" customHeight="false" outlineLevel="0" collapsed="false">
      <c r="C189" s="125" t="n">
        <v>0</v>
      </c>
      <c r="D189" s="125" t="n">
        <v>0</v>
      </c>
      <c r="E189" s="125" t="n">
        <v>0</v>
      </c>
      <c r="F189" s="125" t="n">
        <v>0</v>
      </c>
      <c r="G189" s="125" t="n">
        <v>0</v>
      </c>
      <c r="I189" s="125" t="n">
        <v>0</v>
      </c>
      <c r="J189" s="125" t="n">
        <v>0</v>
      </c>
      <c r="K189" s="127" t="n">
        <v>0.02</v>
      </c>
      <c r="L189" s="125" t="n">
        <v>0.0049657994796238</v>
      </c>
      <c r="M189" s="125" t="n">
        <v>0</v>
      </c>
      <c r="N189" s="125" t="n">
        <v>0</v>
      </c>
      <c r="O189" s="125" t="n">
        <v>0</v>
      </c>
      <c r="P189" s="125" t="n">
        <v>0.005</v>
      </c>
      <c r="Q189" s="127" t="n">
        <v>0</v>
      </c>
      <c r="R189" s="127" t="n">
        <v>0.025</v>
      </c>
      <c r="S189" s="127" t="n">
        <v>0.02</v>
      </c>
      <c r="T189" s="127" t="n">
        <v>0.02</v>
      </c>
      <c r="U189" s="127" t="n">
        <v>0.015</v>
      </c>
      <c r="V189" s="127" t="n">
        <v>0</v>
      </c>
      <c r="W189" s="127" t="n">
        <v>0.01</v>
      </c>
      <c r="Y189" s="127" t="n">
        <v>0</v>
      </c>
      <c r="AA189" s="127" t="n">
        <v>0.015</v>
      </c>
      <c r="AB189" s="127" t="n">
        <v>0</v>
      </c>
      <c r="AC189" s="127" t="n">
        <v>0</v>
      </c>
      <c r="AD189" s="125" t="n">
        <v>0.01</v>
      </c>
    </row>
    <row r="190" customFormat="false" ht="12" hidden="false" customHeight="false" outlineLevel="0" collapsed="false">
      <c r="C190" s="125" t="n">
        <v>0</v>
      </c>
      <c r="D190" s="125" t="n">
        <v>0</v>
      </c>
      <c r="E190" s="125" t="n">
        <v>0</v>
      </c>
      <c r="F190" s="125" t="n">
        <v>0</v>
      </c>
      <c r="G190" s="125" t="n">
        <v>0</v>
      </c>
      <c r="I190" s="125" t="n">
        <v>0</v>
      </c>
      <c r="J190" s="125" t="n">
        <v>0</v>
      </c>
      <c r="K190" s="127" t="n">
        <v>0.02</v>
      </c>
      <c r="L190" s="125" t="n">
        <v>0.004962933973312</v>
      </c>
      <c r="M190" s="125" t="n">
        <v>0</v>
      </c>
      <c r="N190" s="125" t="n">
        <v>0</v>
      </c>
      <c r="O190" s="125" t="n">
        <v>0</v>
      </c>
      <c r="P190" s="125" t="n">
        <v>0.005</v>
      </c>
      <c r="Q190" s="127" t="n">
        <v>0</v>
      </c>
      <c r="R190" s="127" t="n">
        <v>0.025</v>
      </c>
      <c r="S190" s="127" t="n">
        <v>0.02</v>
      </c>
      <c r="T190" s="127" t="n">
        <v>0.02</v>
      </c>
      <c r="U190" s="127" t="n">
        <v>0.015</v>
      </c>
      <c r="V190" s="127" t="n">
        <v>0</v>
      </c>
      <c r="W190" s="127" t="n">
        <v>0.01</v>
      </c>
      <c r="Y190" s="127" t="n">
        <v>0</v>
      </c>
      <c r="AA190" s="127" t="n">
        <v>0.015</v>
      </c>
      <c r="AB190" s="127" t="n">
        <v>0</v>
      </c>
      <c r="AC190" s="127" t="n">
        <v>0</v>
      </c>
      <c r="AD190" s="125" t="n">
        <v>0.01</v>
      </c>
    </row>
    <row r="191" customFormat="false" ht="12" hidden="false" customHeight="false" outlineLevel="0" collapsed="false">
      <c r="C191" s="125" t="n">
        <v>0</v>
      </c>
      <c r="D191" s="125" t="n">
        <v>0</v>
      </c>
      <c r="E191" s="125" t="n">
        <v>0</v>
      </c>
      <c r="F191" s="125" t="n">
        <v>0</v>
      </c>
      <c r="G191" s="125" t="n">
        <v>0</v>
      </c>
      <c r="I191" s="125" t="n">
        <v>0</v>
      </c>
      <c r="J191" s="125" t="n">
        <v>0</v>
      </c>
      <c r="K191" s="127" t="n">
        <v>0.02</v>
      </c>
      <c r="L191" s="125" t="n">
        <v>0.0049601513169296</v>
      </c>
      <c r="M191" s="125" t="n">
        <v>0</v>
      </c>
      <c r="N191" s="125" t="n">
        <v>0</v>
      </c>
      <c r="O191" s="125" t="n">
        <v>0</v>
      </c>
      <c r="P191" s="125" t="n">
        <v>0.005</v>
      </c>
      <c r="Q191" s="127" t="n">
        <v>0</v>
      </c>
      <c r="R191" s="127" t="n">
        <v>0.025</v>
      </c>
      <c r="S191" s="127" t="n">
        <v>0.02</v>
      </c>
      <c r="T191" s="127" t="n">
        <v>0.02</v>
      </c>
      <c r="U191" s="127" t="n">
        <v>0.015</v>
      </c>
      <c r="V191" s="127" t="n">
        <v>0</v>
      </c>
      <c r="W191" s="127" t="n">
        <v>0.01</v>
      </c>
      <c r="Y191" s="127" t="n">
        <v>0</v>
      </c>
      <c r="AA191" s="127" t="n">
        <v>0.015</v>
      </c>
      <c r="AB191" s="127" t="n">
        <v>0</v>
      </c>
      <c r="AC191" s="127" t="n">
        <v>0</v>
      </c>
      <c r="AD191" s="125" t="n">
        <v>0.01</v>
      </c>
    </row>
    <row r="192" customFormat="false" ht="12" hidden="false" customHeight="false" outlineLevel="0" collapsed="false">
      <c r="C192" s="125" t="n">
        <v>0</v>
      </c>
      <c r="D192" s="125" t="n">
        <v>0</v>
      </c>
      <c r="E192" s="125" t="n">
        <v>0</v>
      </c>
      <c r="F192" s="125" t="n">
        <v>0</v>
      </c>
      <c r="G192" s="125" t="n">
        <v>0</v>
      </c>
      <c r="I192" s="125" t="n">
        <v>0</v>
      </c>
      <c r="J192" s="125" t="n">
        <v>0</v>
      </c>
      <c r="K192" s="127" t="n">
        <v>0.02</v>
      </c>
      <c r="L192" s="125" t="n">
        <v>0.0049572660200037</v>
      </c>
      <c r="M192" s="125" t="n">
        <v>0</v>
      </c>
      <c r="N192" s="125" t="n">
        <v>0</v>
      </c>
      <c r="O192" s="125" t="n">
        <v>0</v>
      </c>
      <c r="P192" s="125" t="n">
        <v>0.005</v>
      </c>
      <c r="Q192" s="127" t="n">
        <v>0</v>
      </c>
      <c r="R192" s="127" t="n">
        <v>0.025</v>
      </c>
      <c r="S192" s="127" t="n">
        <v>0.02</v>
      </c>
      <c r="T192" s="127" t="n">
        <v>0.02</v>
      </c>
      <c r="U192" s="127" t="n">
        <v>0.015</v>
      </c>
      <c r="V192" s="127" t="n">
        <v>0</v>
      </c>
      <c r="W192" s="127" t="n">
        <v>0.01</v>
      </c>
      <c r="Y192" s="127" t="n">
        <v>0</v>
      </c>
      <c r="AA192" s="127" t="n">
        <v>0.015</v>
      </c>
      <c r="AB192" s="127" t="n">
        <v>0</v>
      </c>
      <c r="AC192" s="127" t="n">
        <v>0</v>
      </c>
      <c r="AD192" s="125" t="n">
        <v>0.01</v>
      </c>
    </row>
    <row r="193" customFormat="false" ht="12" hidden="false" customHeight="false" outlineLevel="0" collapsed="false">
      <c r="C193" s="125" t="n">
        <v>0</v>
      </c>
      <c r="D193" s="125" t="n">
        <v>0</v>
      </c>
      <c r="E193" s="125" t="n">
        <v>0</v>
      </c>
      <c r="F193" s="125" t="n">
        <v>0</v>
      </c>
      <c r="G193" s="125" t="n">
        <v>0</v>
      </c>
      <c r="I193" s="125" t="n">
        <v>0</v>
      </c>
      <c r="J193" s="125" t="n">
        <v>0</v>
      </c>
      <c r="K193" s="127" t="n">
        <v>0.02</v>
      </c>
      <c r="L193" s="125" t="n">
        <v>0.0049543706960287</v>
      </c>
      <c r="M193" s="125" t="n">
        <v>0</v>
      </c>
      <c r="N193" s="125" t="n">
        <v>0</v>
      </c>
      <c r="O193" s="125" t="n">
        <v>0</v>
      </c>
      <c r="P193" s="125" t="n">
        <v>0.005</v>
      </c>
      <c r="Q193" s="127" t="n">
        <v>0</v>
      </c>
      <c r="R193" s="127" t="n">
        <v>0.025</v>
      </c>
      <c r="S193" s="127" t="n">
        <v>0.02</v>
      </c>
      <c r="T193" s="127" t="n">
        <v>0.02</v>
      </c>
      <c r="U193" s="127" t="n">
        <v>0.015</v>
      </c>
      <c r="V193" s="127" t="n">
        <v>0</v>
      </c>
      <c r="W193" s="127" t="n">
        <v>0.01</v>
      </c>
      <c r="Y193" s="127" t="n">
        <v>0</v>
      </c>
      <c r="AA193" s="127" t="n">
        <v>0.015</v>
      </c>
      <c r="AB193" s="127" t="n">
        <v>0</v>
      </c>
      <c r="AC193" s="127" t="n">
        <v>0</v>
      </c>
      <c r="AD193" s="125" t="n">
        <v>0.01</v>
      </c>
    </row>
    <row r="194" customFormat="false" ht="12" hidden="false" customHeight="false" outlineLevel="0" collapsed="false">
      <c r="C194" s="125" t="n">
        <v>0</v>
      </c>
      <c r="D194" s="125" t="n">
        <v>0</v>
      </c>
      <c r="E194" s="125" t="n">
        <v>0</v>
      </c>
      <c r="F194" s="125" t="n">
        <v>0</v>
      </c>
      <c r="G194" s="125" t="n">
        <v>0</v>
      </c>
      <c r="I194" s="125" t="n">
        <v>0</v>
      </c>
      <c r="J194" s="125" t="n">
        <v>0</v>
      </c>
      <c r="K194" s="127" t="n">
        <v>0.02</v>
      </c>
      <c r="L194" s="125" t="n">
        <v>0.0049515592419304</v>
      </c>
      <c r="M194" s="125" t="n">
        <v>0</v>
      </c>
      <c r="N194" s="125" t="n">
        <v>0</v>
      </c>
      <c r="O194" s="125" t="n">
        <v>0</v>
      </c>
      <c r="P194" s="125" t="n">
        <v>0.005</v>
      </c>
      <c r="Q194" s="127" t="n">
        <v>0</v>
      </c>
      <c r="R194" s="127" t="n">
        <v>0.025</v>
      </c>
      <c r="S194" s="127" t="n">
        <v>0.02</v>
      </c>
      <c r="T194" s="127" t="n">
        <v>0.02</v>
      </c>
      <c r="U194" s="127" t="n">
        <v>0.015</v>
      </c>
      <c r="V194" s="127" t="n">
        <v>0</v>
      </c>
      <c r="W194" s="127" t="n">
        <v>0.01</v>
      </c>
      <c r="Y194" s="127" t="n">
        <v>0</v>
      </c>
      <c r="AA194" s="127" t="n">
        <v>0.015</v>
      </c>
      <c r="AB194" s="127" t="n">
        <v>0</v>
      </c>
      <c r="AC194" s="127" t="n">
        <v>0</v>
      </c>
      <c r="AD194" s="125" t="n">
        <v>0.01</v>
      </c>
    </row>
    <row r="195" customFormat="false" ht="12" hidden="false" customHeight="false" outlineLevel="0" collapsed="false">
      <c r="C195" s="125" t="n">
        <v>0</v>
      </c>
      <c r="D195" s="125" t="n">
        <v>0</v>
      </c>
      <c r="E195" s="125" t="n">
        <v>0</v>
      </c>
      <c r="F195" s="125" t="n">
        <v>0</v>
      </c>
      <c r="G195" s="125" t="n">
        <v>0</v>
      </c>
      <c r="I195" s="125" t="n">
        <v>0</v>
      </c>
      <c r="J195" s="125" t="n">
        <v>0</v>
      </c>
      <c r="K195" s="127" t="n">
        <v>0.06</v>
      </c>
      <c r="L195" s="125" t="n">
        <v>0.0049486442475532</v>
      </c>
      <c r="M195" s="125" t="n">
        <v>0</v>
      </c>
      <c r="N195" s="125" t="n">
        <v>0</v>
      </c>
      <c r="O195" s="125" t="n">
        <v>0</v>
      </c>
      <c r="P195" s="125" t="n">
        <v>0.005</v>
      </c>
      <c r="Q195" s="127" t="n">
        <v>0</v>
      </c>
      <c r="R195" s="127" t="n">
        <v>0.025</v>
      </c>
      <c r="S195" s="127" t="n">
        <v>0.02</v>
      </c>
      <c r="T195" s="127" t="n">
        <v>0.02</v>
      </c>
      <c r="U195" s="127" t="n">
        <v>0.015</v>
      </c>
      <c r="V195" s="127" t="n">
        <v>0</v>
      </c>
      <c r="W195" s="127" t="n">
        <v>0.01</v>
      </c>
      <c r="Y195" s="127" t="n">
        <v>0</v>
      </c>
      <c r="AA195" s="127" t="n">
        <v>0.015</v>
      </c>
      <c r="AB195" s="127" t="n">
        <v>0</v>
      </c>
      <c r="AC195" s="127" t="n">
        <v>0</v>
      </c>
      <c r="AD195" s="125" t="n">
        <v>0.01</v>
      </c>
    </row>
    <row r="196" customFormat="false" ht="12" hidden="false" customHeight="false" outlineLevel="0" collapsed="false">
      <c r="C196" s="125" t="n">
        <v>0</v>
      </c>
      <c r="D196" s="125" t="n">
        <v>0</v>
      </c>
      <c r="E196" s="125" t="n">
        <v>0</v>
      </c>
      <c r="F196" s="125" t="n">
        <v>0</v>
      </c>
      <c r="G196" s="125" t="n">
        <v>0</v>
      </c>
      <c r="I196" s="125" t="n">
        <v>0</v>
      </c>
      <c r="J196" s="125" t="n">
        <v>0</v>
      </c>
      <c r="K196" s="127" t="n">
        <v>0.06</v>
      </c>
      <c r="L196" s="125" t="n">
        <v>0.0049490129201411</v>
      </c>
      <c r="M196" s="125" t="n">
        <v>0</v>
      </c>
      <c r="N196" s="125" t="n">
        <v>0</v>
      </c>
      <c r="O196" s="125" t="n">
        <v>0</v>
      </c>
      <c r="P196" s="125" t="n">
        <v>0.005</v>
      </c>
      <c r="Q196" s="127" t="n">
        <v>0</v>
      </c>
      <c r="R196" s="127" t="n">
        <v>0.025</v>
      </c>
      <c r="S196" s="127" t="n">
        <v>0.02</v>
      </c>
      <c r="T196" s="127" t="n">
        <v>0.02</v>
      </c>
      <c r="U196" s="127" t="n">
        <v>0.015</v>
      </c>
      <c r="V196" s="127" t="n">
        <v>0</v>
      </c>
      <c r="W196" s="127" t="n">
        <v>0.01</v>
      </c>
      <c r="Y196" s="127" t="n">
        <v>0</v>
      </c>
      <c r="AA196" s="127" t="n">
        <v>0.015</v>
      </c>
      <c r="AB196" s="127" t="n">
        <v>0</v>
      </c>
      <c r="AC196" s="127" t="n">
        <v>0</v>
      </c>
      <c r="AD196" s="125" t="n">
        <v>0.01</v>
      </c>
    </row>
    <row r="197" customFormat="false" ht="12" hidden="false" customHeight="false" outlineLevel="0" collapsed="false">
      <c r="C197" s="125" t="n">
        <v>0</v>
      </c>
      <c r="D197" s="125" t="n">
        <v>0</v>
      </c>
      <c r="E197" s="125" t="n">
        <v>0</v>
      </c>
      <c r="F197" s="125" t="n">
        <v>0</v>
      </c>
      <c r="G197" s="125" t="n">
        <v>0</v>
      </c>
      <c r="I197" s="125" t="n">
        <v>0</v>
      </c>
      <c r="J197" s="125" t="n">
        <v>0</v>
      </c>
      <c r="K197" s="127" t="n">
        <v>0.06</v>
      </c>
      <c r="L197" s="125" t="n">
        <v>0.0049494188766976</v>
      </c>
      <c r="M197" s="125" t="n">
        <v>0</v>
      </c>
      <c r="N197" s="125" t="n">
        <v>0</v>
      </c>
      <c r="O197" s="125" t="n">
        <v>0</v>
      </c>
      <c r="P197" s="125" t="n">
        <v>0.005</v>
      </c>
      <c r="Q197" s="127" t="n">
        <v>0</v>
      </c>
      <c r="R197" s="127" t="n">
        <v>0.025</v>
      </c>
      <c r="S197" s="127" t="n">
        <v>0.02</v>
      </c>
      <c r="T197" s="127" t="n">
        <v>0.02</v>
      </c>
      <c r="U197" s="127" t="n">
        <v>0.015</v>
      </c>
      <c r="V197" s="127" t="n">
        <v>0</v>
      </c>
      <c r="W197" s="127" t="n">
        <v>0.01</v>
      </c>
      <c r="Y197" s="127" t="n">
        <v>0</v>
      </c>
      <c r="AA197" s="127" t="n">
        <v>0.015</v>
      </c>
      <c r="AB197" s="127" t="n">
        <v>0</v>
      </c>
      <c r="AC197" s="127" t="n">
        <v>0</v>
      </c>
      <c r="AD197" s="125" t="n">
        <v>0.01</v>
      </c>
    </row>
    <row r="198" customFormat="false" ht="12" hidden="false" customHeight="false" outlineLevel="0" collapsed="false">
      <c r="C198" s="125" t="n">
        <v>0</v>
      </c>
      <c r="D198" s="125" t="n">
        <v>0</v>
      </c>
      <c r="E198" s="125" t="n">
        <v>0</v>
      </c>
      <c r="F198" s="125" t="n">
        <v>0</v>
      </c>
      <c r="G198" s="125" t="n">
        <v>0</v>
      </c>
      <c r="I198" s="125" t="n">
        <v>0</v>
      </c>
      <c r="J198" s="125" t="n">
        <v>0</v>
      </c>
      <c r="K198" s="127" t="n">
        <v>0.06</v>
      </c>
      <c r="L198" s="125" t="n">
        <v>0.0049498502425872</v>
      </c>
      <c r="M198" s="125" t="n">
        <v>0</v>
      </c>
      <c r="N198" s="125" t="n">
        <v>0</v>
      </c>
      <c r="O198" s="125" t="n">
        <v>0</v>
      </c>
      <c r="P198" s="125" t="n">
        <v>0.005</v>
      </c>
      <c r="Q198" s="127" t="n">
        <v>0</v>
      </c>
      <c r="R198" s="127" t="n">
        <v>0.025</v>
      </c>
      <c r="S198" s="127" t="n">
        <v>0.02</v>
      </c>
      <c r="T198" s="127" t="n">
        <v>0.02</v>
      </c>
      <c r="U198" s="127" t="n">
        <v>0.015</v>
      </c>
      <c r="V198" s="127" t="n">
        <v>0</v>
      </c>
      <c r="W198" s="127" t="n">
        <v>0.01</v>
      </c>
      <c r="Y198" s="127" t="n">
        <v>0</v>
      </c>
      <c r="AA198" s="127" t="n">
        <v>0.015</v>
      </c>
      <c r="AB198" s="127" t="n">
        <v>0</v>
      </c>
      <c r="AC198" s="127" t="n">
        <v>0</v>
      </c>
      <c r="AD198" s="125" t="n">
        <v>0.01</v>
      </c>
    </row>
    <row r="199" customFormat="false" ht="12" hidden="false" customHeight="false" outlineLevel="0" collapsed="false">
      <c r="C199" s="125" t="n">
        <v>0</v>
      </c>
      <c r="D199" s="125" t="n">
        <v>0</v>
      </c>
      <c r="E199" s="125" t="n">
        <v>0</v>
      </c>
      <c r="F199" s="125" t="n">
        <v>0</v>
      </c>
      <c r="G199" s="125" t="n">
        <v>0</v>
      </c>
      <c r="I199" s="125" t="n">
        <v>0</v>
      </c>
      <c r="J199" s="125" t="n">
        <v>0</v>
      </c>
      <c r="K199" s="127" t="n">
        <v>0.06</v>
      </c>
      <c r="L199" s="125" t="n">
        <v>0.00495026170752</v>
      </c>
      <c r="M199" s="125" t="n">
        <v>0</v>
      </c>
      <c r="N199" s="125" t="n">
        <v>0</v>
      </c>
      <c r="O199" s="125" t="n">
        <v>0</v>
      </c>
      <c r="P199" s="125" t="n">
        <v>0.005</v>
      </c>
      <c r="Q199" s="127" t="n">
        <v>0</v>
      </c>
      <c r="R199" s="127" t="n">
        <v>0.025</v>
      </c>
      <c r="S199" s="127" t="n">
        <v>0.02</v>
      </c>
      <c r="T199" s="127" t="n">
        <v>0.02</v>
      </c>
      <c r="U199" s="127" t="n">
        <v>0.015</v>
      </c>
      <c r="V199" s="127" t="n">
        <v>0</v>
      </c>
      <c r="W199" s="127" t="n">
        <v>0.01</v>
      </c>
      <c r="Y199" s="127" t="n">
        <v>0</v>
      </c>
      <c r="AA199" s="127" t="n">
        <v>0.015</v>
      </c>
      <c r="AB199" s="127" t="n">
        <v>0</v>
      </c>
      <c r="AC199" s="127" t="n">
        <v>0</v>
      </c>
      <c r="AD199" s="125" t="n">
        <v>0.01</v>
      </c>
    </row>
    <row r="200" customFormat="false" ht="12" hidden="false" customHeight="false" outlineLevel="0" collapsed="false">
      <c r="C200" s="125" t="n">
        <v>0</v>
      </c>
      <c r="D200" s="125" t="n">
        <v>0</v>
      </c>
      <c r="E200" s="125" t="n">
        <v>0</v>
      </c>
      <c r="F200" s="125" t="n">
        <v>0</v>
      </c>
      <c r="G200" s="125" t="n">
        <v>0</v>
      </c>
      <c r="I200" s="125" t="n">
        <v>0</v>
      </c>
      <c r="J200" s="125" t="n">
        <v>0</v>
      </c>
      <c r="K200" s="127" t="n">
        <v>0.02</v>
      </c>
      <c r="L200" s="125" t="n">
        <v>0.0049507414476268</v>
      </c>
      <c r="M200" s="125" t="n">
        <v>0</v>
      </c>
      <c r="N200" s="125" t="n">
        <v>0</v>
      </c>
      <c r="O200" s="125" t="n">
        <v>0</v>
      </c>
      <c r="P200" s="125" t="n">
        <v>0.005</v>
      </c>
      <c r="Q200" s="127" t="n">
        <v>0</v>
      </c>
      <c r="R200" s="127" t="n">
        <v>0.025</v>
      </c>
      <c r="S200" s="127" t="n">
        <v>0.02</v>
      </c>
      <c r="T200" s="127" t="n">
        <v>0.02</v>
      </c>
      <c r="U200" s="127" t="n">
        <v>0.015</v>
      </c>
      <c r="V200" s="127" t="n">
        <v>0</v>
      </c>
      <c r="W200" s="127" t="n">
        <v>0.01</v>
      </c>
      <c r="Y200" s="127" t="n">
        <v>0</v>
      </c>
      <c r="AA200" s="127" t="n">
        <v>0.015</v>
      </c>
      <c r="AB200" s="127" t="n">
        <v>0</v>
      </c>
      <c r="AC200" s="127" t="n">
        <v>0</v>
      </c>
      <c r="AD200" s="125" t="n">
        <v>0.01</v>
      </c>
    </row>
    <row r="201" customFormat="false" ht="12" hidden="false" customHeight="false" outlineLevel="0" collapsed="false">
      <c r="C201" s="125" t="n">
        <v>0</v>
      </c>
      <c r="D201" s="125" t="n">
        <v>0</v>
      </c>
      <c r="E201" s="125" t="n">
        <v>0</v>
      </c>
      <c r="F201" s="125" t="n">
        <v>0</v>
      </c>
      <c r="G201" s="125" t="n">
        <v>0</v>
      </c>
      <c r="I201" s="125" t="n">
        <v>0</v>
      </c>
      <c r="J201" s="125" t="n">
        <v>0</v>
      </c>
      <c r="K201" s="127" t="n">
        <v>0.02</v>
      </c>
      <c r="L201" s="125" t="n">
        <v>0.0049512299204827</v>
      </c>
      <c r="M201" s="125" t="n">
        <v>0</v>
      </c>
      <c r="N201" s="125" t="n">
        <v>0</v>
      </c>
      <c r="O201" s="125" t="n">
        <v>0</v>
      </c>
      <c r="P201" s="125" t="n">
        <v>0.005</v>
      </c>
      <c r="Q201" s="127" t="n">
        <v>0</v>
      </c>
      <c r="R201" s="127" t="n">
        <v>0.025</v>
      </c>
      <c r="S201" s="127" t="n">
        <v>0.02</v>
      </c>
      <c r="T201" s="127" t="n">
        <v>0.02</v>
      </c>
      <c r="U201" s="127" t="n">
        <v>0.015</v>
      </c>
      <c r="V201" s="127" t="n">
        <v>0</v>
      </c>
      <c r="W201" s="127" t="n">
        <v>0.01</v>
      </c>
      <c r="Y201" s="127" t="n">
        <v>0</v>
      </c>
      <c r="AA201" s="127" t="n">
        <v>0.015</v>
      </c>
      <c r="AB201" s="127" t="n">
        <v>0</v>
      </c>
      <c r="AC201" s="127" t="n">
        <v>0</v>
      </c>
      <c r="AD201" s="125" t="n">
        <v>0.01</v>
      </c>
    </row>
    <row r="202" customFormat="false" ht="12" hidden="false" customHeight="false" outlineLevel="0" collapsed="false">
      <c r="C202" s="125" t="n">
        <v>0</v>
      </c>
      <c r="D202" s="125" t="n">
        <v>0</v>
      </c>
      <c r="E202" s="125" t="n">
        <v>0</v>
      </c>
      <c r="F202" s="125" t="n">
        <v>0</v>
      </c>
      <c r="G202" s="125" t="n">
        <v>0</v>
      </c>
      <c r="I202" s="125" t="n">
        <v>0</v>
      </c>
      <c r="J202" s="125" t="n">
        <v>0</v>
      </c>
      <c r="K202" s="127" t="n">
        <v>0.02</v>
      </c>
      <c r="L202" s="125" t="n">
        <v>0.0049517596970439</v>
      </c>
      <c r="M202" s="125" t="n">
        <v>0</v>
      </c>
      <c r="N202" s="125" t="n">
        <v>0</v>
      </c>
      <c r="O202" s="125" t="n">
        <v>0</v>
      </c>
      <c r="P202" s="125" t="n">
        <v>0.005</v>
      </c>
      <c r="Q202" s="127" t="n">
        <v>0</v>
      </c>
      <c r="R202" s="127" t="n">
        <v>0.025</v>
      </c>
      <c r="S202" s="127" t="n">
        <v>0.02</v>
      </c>
      <c r="T202" s="127" t="n">
        <v>0.02</v>
      </c>
      <c r="U202" s="127" t="n">
        <v>0.015</v>
      </c>
      <c r="V202" s="127" t="n">
        <v>0</v>
      </c>
      <c r="W202" s="127" t="n">
        <v>0.01</v>
      </c>
      <c r="Y202" s="127" t="n">
        <v>0</v>
      </c>
      <c r="AA202" s="127" t="n">
        <v>0.015</v>
      </c>
      <c r="AB202" s="127" t="n">
        <v>0</v>
      </c>
      <c r="AC202" s="127" t="n">
        <v>0</v>
      </c>
      <c r="AD202" s="125" t="n">
        <v>0.01</v>
      </c>
    </row>
    <row r="203" customFormat="false" ht="12" hidden="false" customHeight="false" outlineLevel="0" collapsed="false">
      <c r="C203" s="125" t="n">
        <v>0</v>
      </c>
      <c r="D203" s="125" t="n">
        <v>0</v>
      </c>
      <c r="E203" s="125" t="n">
        <v>0</v>
      </c>
      <c r="F203" s="125" t="n">
        <v>0</v>
      </c>
      <c r="G203" s="125" t="n">
        <v>0</v>
      </c>
      <c r="I203" s="125" t="n">
        <v>0</v>
      </c>
      <c r="J203" s="125" t="n">
        <v>0</v>
      </c>
      <c r="K203" s="127" t="n">
        <v>0.02</v>
      </c>
      <c r="L203" s="125" t="n">
        <v>0.0049522966043749</v>
      </c>
      <c r="M203" s="125" t="n">
        <v>0</v>
      </c>
      <c r="N203" s="125" t="n">
        <v>0</v>
      </c>
      <c r="O203" s="125" t="n">
        <v>0</v>
      </c>
      <c r="P203" s="125" t="n">
        <v>0.005</v>
      </c>
      <c r="Q203" s="127" t="n">
        <v>0</v>
      </c>
      <c r="R203" s="127" t="n">
        <v>0.025</v>
      </c>
      <c r="S203" s="127" t="n">
        <v>0.02</v>
      </c>
      <c r="T203" s="127" t="n">
        <v>0.02</v>
      </c>
      <c r="U203" s="127" t="n">
        <v>0.015</v>
      </c>
      <c r="V203" s="127" t="n">
        <v>0</v>
      </c>
      <c r="W203" s="127" t="n">
        <v>0.01</v>
      </c>
      <c r="Y203" s="127" t="n">
        <v>0</v>
      </c>
      <c r="AA203" s="127" t="n">
        <v>0.015</v>
      </c>
      <c r="AB203" s="127" t="n">
        <v>0</v>
      </c>
      <c r="AC203" s="127" t="n">
        <v>0</v>
      </c>
      <c r="AD203" s="125" t="n">
        <v>0.01</v>
      </c>
    </row>
    <row r="204" customFormat="false" ht="12" hidden="false" customHeight="false" outlineLevel="0" collapsed="false">
      <c r="C204" s="125" t="n">
        <v>0</v>
      </c>
      <c r="D204" s="125" t="n">
        <v>0</v>
      </c>
      <c r="E204" s="125" t="n">
        <v>0</v>
      </c>
      <c r="F204" s="125" t="n">
        <v>0</v>
      </c>
      <c r="G204" s="125" t="n">
        <v>0</v>
      </c>
      <c r="I204" s="125" t="n">
        <v>0</v>
      </c>
      <c r="J204" s="125" t="n">
        <v>0</v>
      </c>
      <c r="K204" s="127" t="n">
        <v>0.02</v>
      </c>
      <c r="L204" s="125" t="n">
        <v>0.0049528764431466</v>
      </c>
      <c r="M204" s="125" t="n">
        <v>0</v>
      </c>
      <c r="N204" s="125" t="n">
        <v>0</v>
      </c>
      <c r="O204" s="125" t="n">
        <v>0</v>
      </c>
      <c r="P204" s="125" t="n">
        <v>0.005</v>
      </c>
      <c r="Q204" s="127" t="n">
        <v>0</v>
      </c>
      <c r="R204" s="127" t="n">
        <v>0.025</v>
      </c>
      <c r="S204" s="127" t="n">
        <v>0.02</v>
      </c>
      <c r="T204" s="127" t="n">
        <v>0.02</v>
      </c>
      <c r="U204" s="127" t="n">
        <v>0.015</v>
      </c>
      <c r="V204" s="127" t="n">
        <v>0</v>
      </c>
      <c r="W204" s="127" t="n">
        <v>0.01</v>
      </c>
      <c r="Y204" s="127" t="n">
        <v>0</v>
      </c>
      <c r="AA204" s="127" t="n">
        <v>0.015</v>
      </c>
      <c r="AB204" s="127" t="n">
        <v>0</v>
      </c>
      <c r="AC204" s="127" t="n">
        <v>0</v>
      </c>
      <c r="AD204" s="125" t="n">
        <v>0.01</v>
      </c>
    </row>
    <row r="205" customFormat="false" ht="12" hidden="false" customHeight="false" outlineLevel="0" collapsed="false">
      <c r="C205" s="125" t="n">
        <v>0</v>
      </c>
      <c r="D205" s="125" t="n">
        <v>0</v>
      </c>
      <c r="E205" s="125" t="n">
        <v>0</v>
      </c>
      <c r="F205" s="125" t="n">
        <v>0</v>
      </c>
      <c r="G205" s="125" t="n">
        <v>0</v>
      </c>
      <c r="I205" s="125" t="n">
        <v>0</v>
      </c>
      <c r="J205" s="125" t="n">
        <v>0</v>
      </c>
      <c r="K205" s="127" t="n">
        <v>0.02</v>
      </c>
      <c r="L205" s="125" t="n">
        <v>0.0049534817341958</v>
      </c>
      <c r="M205" s="125" t="n">
        <v>0</v>
      </c>
      <c r="N205" s="125" t="n">
        <v>0</v>
      </c>
      <c r="O205" s="125" t="n">
        <v>0</v>
      </c>
      <c r="P205" s="125" t="n">
        <v>0.005</v>
      </c>
      <c r="Q205" s="127" t="n">
        <v>0</v>
      </c>
      <c r="R205" s="127" t="n">
        <v>0.025</v>
      </c>
      <c r="S205" s="127" t="n">
        <v>0.02</v>
      </c>
      <c r="T205" s="127" t="n">
        <v>0.02</v>
      </c>
      <c r="U205" s="127" t="n">
        <v>0.015</v>
      </c>
      <c r="V205" s="127" t="n">
        <v>0</v>
      </c>
      <c r="W205" s="127" t="n">
        <v>0.01</v>
      </c>
      <c r="Y205" s="127" t="n">
        <v>0</v>
      </c>
      <c r="AA205" s="127" t="n">
        <v>0.015</v>
      </c>
      <c r="AB205" s="127" t="n">
        <v>0</v>
      </c>
      <c r="AC205" s="127" t="n">
        <v>0</v>
      </c>
      <c r="AD205" s="125" t="n">
        <v>0.01</v>
      </c>
    </row>
    <row r="206" customFormat="false" ht="12" hidden="false" customHeight="false" outlineLevel="0" collapsed="false">
      <c r="C206" s="125" t="n">
        <v>0</v>
      </c>
      <c r="D206" s="125" t="n">
        <v>0</v>
      </c>
      <c r="E206" s="125" t="n">
        <v>0</v>
      </c>
      <c r="F206" s="125" t="n">
        <v>0</v>
      </c>
      <c r="G206" s="125" t="n">
        <v>0</v>
      </c>
      <c r="I206" s="125" t="n">
        <v>0</v>
      </c>
      <c r="J206" s="125" t="n">
        <v>0</v>
      </c>
      <c r="K206" s="127" t="n">
        <v>0.02</v>
      </c>
      <c r="L206" s="125" t="n">
        <v>0.0049540917410427</v>
      </c>
      <c r="M206" s="125" t="n">
        <v>0</v>
      </c>
      <c r="N206" s="125" t="n">
        <v>0</v>
      </c>
      <c r="O206" s="125" t="n">
        <v>0</v>
      </c>
      <c r="P206" s="125" t="n">
        <v>0.005</v>
      </c>
      <c r="Q206" s="127" t="n">
        <v>0</v>
      </c>
      <c r="R206" s="127" t="n">
        <v>0.025</v>
      </c>
      <c r="S206" s="127" t="n">
        <v>0.02</v>
      </c>
      <c r="T206" s="127" t="n">
        <v>0.02</v>
      </c>
      <c r="U206" s="127" t="n">
        <v>0.015</v>
      </c>
      <c r="V206" s="127" t="n">
        <v>0</v>
      </c>
      <c r="W206" s="127" t="n">
        <v>0.01</v>
      </c>
      <c r="Y206" s="127" t="n">
        <v>0</v>
      </c>
      <c r="AA206" s="127" t="n">
        <v>0.015</v>
      </c>
      <c r="AB206" s="127" t="n">
        <v>0</v>
      </c>
      <c r="AC206" s="127" t="n">
        <v>0</v>
      </c>
      <c r="AD206" s="125" t="n">
        <v>0.01</v>
      </c>
    </row>
    <row r="207" customFormat="false" ht="12" hidden="false" customHeight="false" outlineLevel="0" collapsed="false">
      <c r="C207" s="125" t="n">
        <v>0</v>
      </c>
      <c r="D207" s="125" t="n">
        <v>0</v>
      </c>
      <c r="E207" s="125" t="n">
        <v>0</v>
      </c>
      <c r="F207" s="125" t="n">
        <v>0</v>
      </c>
      <c r="G207" s="125" t="n">
        <v>0</v>
      </c>
      <c r="I207" s="125" t="n">
        <v>0</v>
      </c>
      <c r="J207" s="125" t="n">
        <v>0</v>
      </c>
      <c r="K207" s="127" t="n">
        <v>0.06</v>
      </c>
      <c r="L207" s="125" t="n">
        <v>0.0049547471387912</v>
      </c>
      <c r="M207" s="125" t="n">
        <v>0</v>
      </c>
      <c r="N207" s="125" t="n">
        <v>0</v>
      </c>
      <c r="O207" s="125" t="n">
        <v>0</v>
      </c>
      <c r="P207" s="125" t="n">
        <v>0.005</v>
      </c>
      <c r="Q207" s="127" t="n">
        <v>0</v>
      </c>
      <c r="R207" s="127" t="n">
        <v>0.025</v>
      </c>
      <c r="S207" s="127" t="n">
        <v>0.02</v>
      </c>
      <c r="T207" s="127" t="n">
        <v>0.02</v>
      </c>
      <c r="U207" s="127" t="n">
        <v>0.015</v>
      </c>
      <c r="V207" s="127" t="n">
        <v>0</v>
      </c>
      <c r="W207" s="127" t="n">
        <v>0.01</v>
      </c>
      <c r="Y207" s="127" t="n">
        <v>0</v>
      </c>
      <c r="AA207" s="127" t="n">
        <v>0.015</v>
      </c>
      <c r="AB207" s="127" t="n">
        <v>0</v>
      </c>
      <c r="AC207" s="127" t="n">
        <v>0</v>
      </c>
      <c r="AD207" s="125" t="n">
        <v>0.01</v>
      </c>
    </row>
    <row r="208" customFormat="false" ht="12" hidden="false" customHeight="false" outlineLevel="0" collapsed="false">
      <c r="C208" s="125" t="n">
        <v>0</v>
      </c>
      <c r="D208" s="125" t="n">
        <v>0</v>
      </c>
      <c r="E208" s="125" t="n">
        <v>0</v>
      </c>
      <c r="F208" s="125" t="n">
        <v>0</v>
      </c>
      <c r="G208" s="125" t="n">
        <v>0</v>
      </c>
      <c r="I208" s="125" t="n">
        <v>0</v>
      </c>
      <c r="J208" s="125" t="n">
        <v>0</v>
      </c>
      <c r="K208" s="127" t="n">
        <v>0.06</v>
      </c>
      <c r="L208" s="125" t="n">
        <v>0.0049554056517143</v>
      </c>
      <c r="M208" s="125" t="n">
        <v>0</v>
      </c>
      <c r="N208" s="125" t="n">
        <v>0</v>
      </c>
      <c r="O208" s="125" t="n">
        <v>0</v>
      </c>
      <c r="P208" s="125" t="n">
        <v>0.005</v>
      </c>
      <c r="Q208" s="127" t="n">
        <v>0</v>
      </c>
      <c r="R208" s="127" t="n">
        <v>0.025</v>
      </c>
      <c r="S208" s="127" t="n">
        <v>0.02</v>
      </c>
      <c r="T208" s="127" t="n">
        <v>0.02</v>
      </c>
      <c r="U208" s="127" t="n">
        <v>0.015</v>
      </c>
      <c r="V208" s="127" t="n">
        <v>0</v>
      </c>
      <c r="W208" s="127" t="n">
        <v>0.01</v>
      </c>
      <c r="Y208" s="127" t="n">
        <v>0</v>
      </c>
      <c r="AA208" s="127" t="n">
        <v>0.015</v>
      </c>
      <c r="AC208" s="127" t="n">
        <v>0</v>
      </c>
      <c r="AD208" s="125" t="n">
        <v>0.01</v>
      </c>
    </row>
    <row r="209" customFormat="false" ht="12" hidden="false" customHeight="false" outlineLevel="0" collapsed="false">
      <c r="C209" s="125" t="n">
        <v>0</v>
      </c>
      <c r="D209" s="125" t="n">
        <v>0</v>
      </c>
      <c r="E209" s="125" t="n">
        <v>0</v>
      </c>
      <c r="F209" s="125" t="n">
        <v>0</v>
      </c>
      <c r="G209" s="125" t="n">
        <v>0</v>
      </c>
      <c r="I209" s="125" t="n">
        <v>0</v>
      </c>
      <c r="J209" s="125" t="n">
        <v>0</v>
      </c>
      <c r="K209" s="127" t="n">
        <v>0.06</v>
      </c>
      <c r="L209" s="125" t="n">
        <v>0.0049561111894055</v>
      </c>
      <c r="M209" s="125" t="n">
        <v>0</v>
      </c>
      <c r="N209" s="125" t="n">
        <v>0</v>
      </c>
      <c r="O209" s="125" t="n">
        <v>0</v>
      </c>
      <c r="P209" s="125" t="n">
        <v>0.005</v>
      </c>
      <c r="Q209" s="127" t="n">
        <v>0</v>
      </c>
      <c r="R209" s="127" t="n">
        <v>0.025</v>
      </c>
      <c r="S209" s="127" t="n">
        <v>0.02</v>
      </c>
      <c r="T209" s="127" t="n">
        <v>0.02</v>
      </c>
      <c r="U209" s="127" t="n">
        <v>0.015</v>
      </c>
      <c r="V209" s="127" t="n">
        <v>0</v>
      </c>
      <c r="W209" s="127" t="n">
        <v>0.01</v>
      </c>
      <c r="Y209" s="127" t="n">
        <v>0</v>
      </c>
      <c r="AA209" s="127" t="n">
        <v>0.015</v>
      </c>
      <c r="AC209" s="127" t="n">
        <v>0</v>
      </c>
      <c r="AD209" s="125" t="n">
        <v>0.01</v>
      </c>
    </row>
    <row r="210" customFormat="false" ht="12" hidden="false" customHeight="false" outlineLevel="0" collapsed="false">
      <c r="C210" s="125" t="n">
        <v>0</v>
      </c>
      <c r="D210" s="125" t="n">
        <v>0</v>
      </c>
      <c r="E210" s="125" t="n">
        <v>0</v>
      </c>
      <c r="F210" s="125" t="n">
        <v>0</v>
      </c>
      <c r="G210" s="125" t="n">
        <v>0</v>
      </c>
      <c r="I210" s="125" t="n">
        <v>0</v>
      </c>
      <c r="J210" s="125" t="n">
        <v>0</v>
      </c>
      <c r="K210" s="127" t="n">
        <v>0.06</v>
      </c>
      <c r="L210" s="125" t="n">
        <v>0.004956842221749</v>
      </c>
      <c r="M210" s="125" t="n">
        <v>0</v>
      </c>
      <c r="N210" s="125" t="n">
        <v>0</v>
      </c>
      <c r="O210" s="125" t="n">
        <v>0</v>
      </c>
      <c r="P210" s="125" t="n">
        <v>0.005</v>
      </c>
      <c r="Q210" s="127" t="n">
        <v>0</v>
      </c>
      <c r="R210" s="127" t="n">
        <v>0.025</v>
      </c>
      <c r="S210" s="127" t="n">
        <v>0.02</v>
      </c>
      <c r="T210" s="127" t="n">
        <v>0.02</v>
      </c>
      <c r="U210" s="127" t="n">
        <v>0.015</v>
      </c>
      <c r="V210" s="127" t="n">
        <v>0</v>
      </c>
      <c r="W210" s="127" t="n">
        <v>0.01</v>
      </c>
      <c r="Y210" s="127" t="n">
        <v>0</v>
      </c>
      <c r="AA210" s="127" t="n">
        <v>0.015</v>
      </c>
      <c r="AC210" s="127" t="n">
        <v>0</v>
      </c>
      <c r="AD210" s="125" t="n">
        <v>0.01</v>
      </c>
    </row>
    <row r="211" customFormat="false" ht="12" hidden="false" customHeight="false" outlineLevel="0" collapsed="false">
      <c r="C211" s="125" t="n">
        <v>0</v>
      </c>
      <c r="D211" s="125" t="n">
        <v>0</v>
      </c>
      <c r="E211" s="125" t="n">
        <v>0</v>
      </c>
      <c r="F211" s="125" t="n">
        <v>0</v>
      </c>
      <c r="G211" s="125" t="n">
        <v>0</v>
      </c>
      <c r="I211" s="125" t="n">
        <v>0</v>
      </c>
      <c r="J211" s="125" t="n">
        <v>0</v>
      </c>
      <c r="K211" s="127" t="n">
        <v>0.06</v>
      </c>
      <c r="L211" s="125" t="n">
        <v>0.0049575244303268</v>
      </c>
      <c r="M211" s="125" t="n">
        <v>0</v>
      </c>
      <c r="N211" s="125" t="n">
        <v>0</v>
      </c>
      <c r="O211" s="125" t="n">
        <v>0</v>
      </c>
      <c r="P211" s="125" t="n">
        <v>0.005</v>
      </c>
      <c r="Q211" s="127" t="n">
        <v>0</v>
      </c>
      <c r="R211" s="127" t="n">
        <v>0.025</v>
      </c>
      <c r="S211" s="127" t="n">
        <v>0.02</v>
      </c>
      <c r="T211" s="127" t="n">
        <v>0.02</v>
      </c>
      <c r="U211" s="127" t="n">
        <v>0.015</v>
      </c>
      <c r="V211" s="127" t="n">
        <v>0</v>
      </c>
      <c r="W211" s="127" t="n">
        <v>0.01</v>
      </c>
      <c r="Y211" s="127" t="n">
        <v>0</v>
      </c>
      <c r="AA211" s="127" t="n">
        <v>0.015</v>
      </c>
      <c r="AC211" s="127" t="n">
        <v>0</v>
      </c>
      <c r="AD211" s="125" t="n">
        <v>0.01</v>
      </c>
    </row>
    <row r="212" customFormat="false" ht="12" hidden="false" customHeight="false" outlineLevel="0" collapsed="false">
      <c r="C212" s="125" t="n">
        <v>0</v>
      </c>
      <c r="D212" s="125" t="n">
        <v>0</v>
      </c>
      <c r="E212" s="125" t="n">
        <v>0</v>
      </c>
      <c r="F212" s="125" t="n">
        <v>0</v>
      </c>
      <c r="G212" s="125" t="n">
        <v>0</v>
      </c>
      <c r="I212" s="125" t="n">
        <v>0</v>
      </c>
      <c r="J212" s="125" t="n">
        <v>0</v>
      </c>
      <c r="K212" s="127" t="n">
        <v>0.02</v>
      </c>
      <c r="L212" s="125" t="n">
        <v>0.004958304012015</v>
      </c>
      <c r="M212" s="125" t="n">
        <v>0</v>
      </c>
      <c r="N212" s="125" t="n">
        <v>0</v>
      </c>
      <c r="O212" s="125" t="n">
        <v>0</v>
      </c>
      <c r="P212" s="125" t="n">
        <v>0.005</v>
      </c>
      <c r="Q212" s="127" t="n">
        <v>0</v>
      </c>
      <c r="R212" s="127" t="n">
        <v>0.025</v>
      </c>
      <c r="S212" s="127" t="n">
        <v>0.02</v>
      </c>
      <c r="T212" s="127" t="n">
        <v>0.02</v>
      </c>
      <c r="U212" s="127" t="n">
        <v>0.015</v>
      </c>
      <c r="V212" s="127" t="n">
        <v>0</v>
      </c>
      <c r="W212" s="127" t="n">
        <v>0.01</v>
      </c>
      <c r="Y212" s="127" t="n">
        <v>0</v>
      </c>
      <c r="AA212" s="127" t="n">
        <v>0.015</v>
      </c>
      <c r="AC212" s="127" t="n">
        <v>0</v>
      </c>
      <c r="AD212" s="125" t="n">
        <v>0.01</v>
      </c>
    </row>
    <row r="213" customFormat="false" ht="12" hidden="false" customHeight="false" outlineLevel="0" collapsed="false">
      <c r="C213" s="125" t="n">
        <v>0</v>
      </c>
      <c r="D213" s="125" t="n">
        <v>0</v>
      </c>
      <c r="E213" s="125" t="n">
        <v>0</v>
      </c>
      <c r="F213" s="125" t="n">
        <v>0</v>
      </c>
      <c r="G213" s="125" t="n">
        <v>0</v>
      </c>
      <c r="I213" s="125" t="n">
        <v>0</v>
      </c>
      <c r="J213" s="125" t="n">
        <v>0</v>
      </c>
      <c r="K213" s="127" t="n">
        <v>0.02</v>
      </c>
      <c r="L213" s="125" t="n">
        <v>0.0049590827480873</v>
      </c>
      <c r="M213" s="125" t="n">
        <v>0</v>
      </c>
      <c r="N213" s="125" t="n">
        <v>0</v>
      </c>
      <c r="O213" s="125" t="n">
        <v>0</v>
      </c>
      <c r="P213" s="125" t="n">
        <v>0.005</v>
      </c>
      <c r="Q213" s="127" t="n">
        <v>0</v>
      </c>
      <c r="R213" s="127" t="n">
        <v>0.025</v>
      </c>
      <c r="S213" s="127" t="n">
        <v>0.02</v>
      </c>
      <c r="T213" s="127" t="n">
        <v>0.02</v>
      </c>
      <c r="U213" s="127" t="n">
        <v>0.015</v>
      </c>
      <c r="V213" s="127" t="n">
        <v>0</v>
      </c>
      <c r="W213" s="127" t="n">
        <v>0.01</v>
      </c>
      <c r="Y213" s="127" t="n">
        <v>0</v>
      </c>
      <c r="AA213" s="127" t="n">
        <v>0.015</v>
      </c>
      <c r="AC213" s="127" t="n">
        <v>0</v>
      </c>
      <c r="AD213" s="125" t="n">
        <v>0.01</v>
      </c>
    </row>
    <row r="214" customFormat="false" ht="12" hidden="false" customHeight="false" outlineLevel="0" collapsed="false">
      <c r="C214" s="125" t="n">
        <v>0</v>
      </c>
      <c r="D214" s="125" t="n">
        <v>0</v>
      </c>
      <c r="E214" s="125" t="n">
        <v>0</v>
      </c>
      <c r="F214" s="125" t="n">
        <v>0</v>
      </c>
      <c r="G214" s="125" t="n">
        <v>0</v>
      </c>
      <c r="I214" s="125" t="n">
        <v>0</v>
      </c>
      <c r="J214" s="125" t="n">
        <v>0</v>
      </c>
      <c r="K214" s="127" t="n">
        <v>0.02</v>
      </c>
      <c r="L214" s="125" t="n">
        <v>0.0049599125648764</v>
      </c>
      <c r="M214" s="125" t="n">
        <v>0</v>
      </c>
      <c r="N214" s="125" t="n">
        <v>0</v>
      </c>
      <c r="O214" s="125" t="n">
        <v>0</v>
      </c>
      <c r="P214" s="125" t="n">
        <v>0.005</v>
      </c>
      <c r="Q214" s="127" t="n">
        <v>0</v>
      </c>
      <c r="R214" s="127" t="n">
        <v>0.025</v>
      </c>
      <c r="S214" s="127" t="n">
        <v>0.02</v>
      </c>
      <c r="T214" s="127" t="n">
        <v>0.02</v>
      </c>
      <c r="U214" s="127" t="n">
        <v>0.015</v>
      </c>
      <c r="V214" s="127" t="n">
        <v>0</v>
      </c>
      <c r="W214" s="127" t="n">
        <v>0.01</v>
      </c>
      <c r="Y214" s="127" t="n">
        <v>0</v>
      </c>
      <c r="AA214" s="127" t="n">
        <v>0.015</v>
      </c>
      <c r="AC214" s="127" t="n">
        <v>0</v>
      </c>
      <c r="AD214" s="125" t="n">
        <v>0.01</v>
      </c>
    </row>
    <row r="215" customFormat="false" ht="12" hidden="false" customHeight="false" outlineLevel="0" collapsed="false">
      <c r="C215" s="125" t="n">
        <v>0</v>
      </c>
      <c r="D215" s="125" t="n">
        <v>0</v>
      </c>
      <c r="E215" s="125" t="n">
        <v>0</v>
      </c>
      <c r="F215" s="125" t="n">
        <v>0</v>
      </c>
      <c r="G215" s="125" t="n">
        <v>0</v>
      </c>
      <c r="I215" s="125" t="n">
        <v>0</v>
      </c>
      <c r="J215" s="125" t="n">
        <v>0</v>
      </c>
      <c r="K215" s="127" t="n">
        <v>0.02</v>
      </c>
      <c r="L215" s="125" t="n">
        <v>0.0049607399363174</v>
      </c>
      <c r="M215" s="125" t="n">
        <v>0</v>
      </c>
      <c r="N215" s="125" t="n">
        <v>0</v>
      </c>
      <c r="O215" s="125" t="n">
        <v>0</v>
      </c>
      <c r="P215" s="125" t="n">
        <v>0.005</v>
      </c>
      <c r="Q215" s="127" t="n">
        <v>0</v>
      </c>
      <c r="R215" s="127" t="n">
        <v>0.025</v>
      </c>
      <c r="S215" s="127" t="n">
        <v>0.02</v>
      </c>
      <c r="T215" s="127" t="n">
        <v>0.02</v>
      </c>
      <c r="U215" s="127" t="n">
        <v>0.015</v>
      </c>
      <c r="V215" s="127" t="n">
        <v>0</v>
      </c>
      <c r="W215" s="127" t="n">
        <v>0.01</v>
      </c>
      <c r="Y215" s="127" t="n">
        <v>0</v>
      </c>
      <c r="AA215" s="127" t="n">
        <v>0.015</v>
      </c>
      <c r="AC215" s="127" t="n">
        <v>0</v>
      </c>
      <c r="AD215" s="125" t="n">
        <v>0.01</v>
      </c>
    </row>
    <row r="216" customFormat="false" ht="12" hidden="false" customHeight="false" outlineLevel="0" collapsed="false">
      <c r="C216" s="125" t="n">
        <v>0</v>
      </c>
      <c r="D216" s="125" t="n">
        <v>0</v>
      </c>
      <c r="E216" s="125" t="n">
        <v>0</v>
      </c>
      <c r="F216" s="125" t="n">
        <v>0</v>
      </c>
      <c r="G216" s="125" t="n">
        <v>0</v>
      </c>
      <c r="I216" s="125" t="n">
        <v>0</v>
      </c>
      <c r="J216" s="125" t="n">
        <v>0</v>
      </c>
      <c r="K216" s="127" t="n">
        <v>0.02</v>
      </c>
      <c r="L216" s="125" t="n">
        <v>0.0049616200318551</v>
      </c>
      <c r="M216" s="125" t="n">
        <v>0</v>
      </c>
      <c r="N216" s="125" t="n">
        <v>0</v>
      </c>
      <c r="O216" s="125" t="n">
        <v>0</v>
      </c>
      <c r="P216" s="125" t="n">
        <v>0.005</v>
      </c>
      <c r="Q216" s="127" t="n">
        <v>0</v>
      </c>
      <c r="R216" s="127" t="n">
        <v>0.025</v>
      </c>
      <c r="S216" s="127" t="n">
        <v>0.02</v>
      </c>
      <c r="T216" s="127" t="n">
        <v>0.02</v>
      </c>
      <c r="U216" s="127" t="n">
        <v>0.015</v>
      </c>
      <c r="V216" s="127" t="n">
        <v>0</v>
      </c>
      <c r="W216" s="127" t="n">
        <v>0.01</v>
      </c>
      <c r="Y216" s="127" t="n">
        <v>0</v>
      </c>
      <c r="AA216" s="127" t="n">
        <v>0.015</v>
      </c>
      <c r="AC216" s="127" t="n">
        <v>0</v>
      </c>
      <c r="AD216" s="125" t="n">
        <v>0.01</v>
      </c>
    </row>
    <row r="217" customFormat="false" ht="12" hidden="false" customHeight="false" outlineLevel="0" collapsed="false">
      <c r="C217" s="125" t="n">
        <v>0</v>
      </c>
      <c r="D217" s="125" t="n">
        <v>0</v>
      </c>
      <c r="E217" s="125" t="n">
        <v>0</v>
      </c>
      <c r="F217" s="125" t="n">
        <v>0</v>
      </c>
      <c r="G217" s="125" t="n">
        <v>0</v>
      </c>
      <c r="I217" s="125" t="n">
        <v>0</v>
      </c>
      <c r="J217" s="125" t="n">
        <v>0</v>
      </c>
      <c r="K217" s="127" t="n">
        <v>0.02</v>
      </c>
      <c r="L217" s="125" t="n">
        <v>0.0049625256965767</v>
      </c>
      <c r="M217" s="125" t="n">
        <v>0</v>
      </c>
      <c r="N217" s="125" t="n">
        <v>0</v>
      </c>
      <c r="O217" s="125" t="n">
        <v>0</v>
      </c>
      <c r="P217" s="125" t="n">
        <v>0.005</v>
      </c>
      <c r="Q217" s="127" t="n">
        <v>0</v>
      </c>
      <c r="R217" s="127" t="n">
        <v>0.025</v>
      </c>
      <c r="S217" s="127" t="n">
        <v>0.02</v>
      </c>
      <c r="T217" s="127" t="n">
        <v>0.02</v>
      </c>
      <c r="U217" s="127" t="n">
        <v>0.015</v>
      </c>
      <c r="V217" s="127" t="n">
        <v>0</v>
      </c>
      <c r="W217" s="127" t="n">
        <v>0.01</v>
      </c>
      <c r="Y217" s="127" t="n">
        <v>0</v>
      </c>
      <c r="AA217" s="127" t="n">
        <v>0.015</v>
      </c>
      <c r="AC217" s="127" t="n">
        <v>0</v>
      </c>
      <c r="AD217" s="125" t="n">
        <v>0.01</v>
      </c>
    </row>
    <row r="218" customFormat="false" ht="12" hidden="false" customHeight="false" outlineLevel="0" collapsed="false">
      <c r="C218" s="125" t="n">
        <v>0</v>
      </c>
      <c r="D218" s="125" t="n">
        <v>0</v>
      </c>
      <c r="E218" s="125" t="n">
        <v>0</v>
      </c>
      <c r="F218" s="125" t="n">
        <v>0</v>
      </c>
      <c r="G218" s="125" t="n">
        <v>0</v>
      </c>
      <c r="I218" s="125" t="n">
        <v>0</v>
      </c>
      <c r="J218" s="125" t="n">
        <v>0</v>
      </c>
      <c r="K218" s="127" t="n">
        <v>0.02</v>
      </c>
      <c r="L218" s="125" t="n">
        <v>0.004963426503292</v>
      </c>
      <c r="M218" s="125" t="n">
        <v>0</v>
      </c>
      <c r="N218" s="125" t="n">
        <v>0</v>
      </c>
      <c r="O218" s="125" t="n">
        <v>0</v>
      </c>
      <c r="P218" s="125" t="n">
        <v>0.005</v>
      </c>
      <c r="Q218" s="127" t="n">
        <v>0</v>
      </c>
      <c r="R218" s="127" t="n">
        <v>0.025</v>
      </c>
      <c r="S218" s="127" t="n">
        <v>0.02</v>
      </c>
      <c r="T218" s="127" t="n">
        <v>0.02</v>
      </c>
      <c r="U218" s="127" t="n">
        <v>0.015</v>
      </c>
      <c r="V218" s="127" t="n">
        <v>0</v>
      </c>
      <c r="W218" s="127" t="n">
        <v>0.01</v>
      </c>
      <c r="Y218" s="127" t="n">
        <v>0</v>
      </c>
      <c r="AA218" s="127" t="n">
        <v>0.015</v>
      </c>
      <c r="AC218" s="127" t="n">
        <v>0</v>
      </c>
      <c r="AD218" s="125" t="n">
        <v>0.01</v>
      </c>
    </row>
    <row r="219" customFormat="false" ht="12" hidden="false" customHeight="false" outlineLevel="0" collapsed="false">
      <c r="C219" s="125" t="n">
        <v>0</v>
      </c>
      <c r="D219" s="125" t="n">
        <v>0</v>
      </c>
      <c r="E219" s="125" t="n">
        <v>0</v>
      </c>
      <c r="F219" s="125" t="n">
        <v>0</v>
      </c>
      <c r="G219" s="125" t="n">
        <v>0</v>
      </c>
      <c r="I219" s="125" t="n">
        <v>0</v>
      </c>
      <c r="J219" s="125" t="n">
        <v>0</v>
      </c>
      <c r="K219" s="127" t="n">
        <v>0.06</v>
      </c>
      <c r="L219" s="125" t="n">
        <v>0.0049643825182698</v>
      </c>
      <c r="M219" s="125" t="n">
        <v>0</v>
      </c>
      <c r="N219" s="125" t="n">
        <v>0</v>
      </c>
      <c r="O219" s="125" t="n">
        <v>0</v>
      </c>
      <c r="P219" s="125" t="n">
        <v>0.005</v>
      </c>
      <c r="Q219" s="127" t="n">
        <v>0</v>
      </c>
      <c r="R219" s="127" t="n">
        <v>0.025</v>
      </c>
      <c r="S219" s="127" t="n">
        <v>0.02</v>
      </c>
      <c r="T219" s="127" t="n">
        <v>0.02</v>
      </c>
      <c r="U219" s="127" t="n">
        <v>0.015</v>
      </c>
      <c r="V219" s="127" t="n">
        <v>0</v>
      </c>
      <c r="W219" s="127" t="n">
        <v>0.01</v>
      </c>
      <c r="Y219" s="127" t="n">
        <v>0</v>
      </c>
      <c r="AA219" s="127" t="n">
        <v>0.015</v>
      </c>
      <c r="AC219" s="127" t="n">
        <v>0</v>
      </c>
      <c r="AD219" s="125" t="n">
        <v>0.01</v>
      </c>
    </row>
    <row r="220" customFormat="false" ht="12" hidden="false" customHeight="false" outlineLevel="0" collapsed="false">
      <c r="C220" s="125" t="n">
        <v>0</v>
      </c>
      <c r="D220" s="125" t="n">
        <v>0</v>
      </c>
      <c r="E220" s="125" t="n">
        <v>0</v>
      </c>
      <c r="F220" s="125" t="n">
        <v>0</v>
      </c>
      <c r="G220" s="125" t="n">
        <v>0</v>
      </c>
      <c r="I220" s="125" t="n">
        <v>0</v>
      </c>
      <c r="J220" s="125" t="n">
        <v>0</v>
      </c>
      <c r="K220" s="127" t="n">
        <v>0.06</v>
      </c>
      <c r="L220" s="125" t="n">
        <v>0.0049653320754398</v>
      </c>
      <c r="M220" s="125" t="n">
        <v>0</v>
      </c>
      <c r="N220" s="125" t="n">
        <v>0</v>
      </c>
      <c r="O220" s="125" t="n">
        <v>0</v>
      </c>
      <c r="P220" s="125" t="n">
        <v>0.005</v>
      </c>
      <c r="Q220" s="127" t="n">
        <v>0</v>
      </c>
      <c r="R220" s="127" t="n">
        <v>0.025</v>
      </c>
      <c r="S220" s="127" t="n">
        <v>0.02</v>
      </c>
      <c r="T220" s="127" t="n">
        <v>0.02</v>
      </c>
      <c r="U220" s="127" t="n">
        <v>0.015</v>
      </c>
      <c r="V220" s="127" t="n">
        <v>0</v>
      </c>
      <c r="W220" s="127" t="n">
        <v>0.01</v>
      </c>
      <c r="Y220" s="127" t="n">
        <v>0</v>
      </c>
      <c r="AA220" s="127" t="n">
        <v>0.015</v>
      </c>
      <c r="AC220" s="127" t="n">
        <v>0</v>
      </c>
      <c r="AD220" s="125" t="n">
        <v>0.01</v>
      </c>
    </row>
    <row r="221" customFormat="false" ht="12" hidden="false" customHeight="false" outlineLevel="0" collapsed="false">
      <c r="C221" s="125" t="n">
        <v>0</v>
      </c>
      <c r="D221" s="125" t="n">
        <v>0</v>
      </c>
      <c r="E221" s="125" t="n">
        <v>0</v>
      </c>
      <c r="F221" s="125" t="n">
        <v>0</v>
      </c>
      <c r="G221" s="125" t="n">
        <v>0</v>
      </c>
      <c r="I221" s="125" t="n">
        <v>0</v>
      </c>
      <c r="J221" s="125" t="n">
        <v>0</v>
      </c>
      <c r="K221" s="127" t="n">
        <v>0.06</v>
      </c>
      <c r="L221" s="125" t="n">
        <v>0.0049663384918576</v>
      </c>
      <c r="M221" s="125" t="n">
        <v>0</v>
      </c>
      <c r="N221" s="125" t="n">
        <v>0</v>
      </c>
      <c r="O221" s="125" t="n">
        <v>0</v>
      </c>
      <c r="P221" s="125" t="n">
        <v>0.005</v>
      </c>
      <c r="Q221" s="127" t="n">
        <v>0</v>
      </c>
      <c r="R221" s="127" t="n">
        <v>0.025</v>
      </c>
      <c r="S221" s="127" t="n">
        <v>0.02</v>
      </c>
      <c r="T221" s="127" t="n">
        <v>0.02</v>
      </c>
      <c r="U221" s="127" t="n">
        <v>0.015</v>
      </c>
      <c r="V221" s="127" t="n">
        <v>0</v>
      </c>
      <c r="W221" s="127" t="n">
        <v>0.01</v>
      </c>
      <c r="Y221" s="127" t="n">
        <v>0</v>
      </c>
      <c r="AA221" s="127" t="n">
        <v>0.015</v>
      </c>
      <c r="AC221" s="127" t="n">
        <v>0</v>
      </c>
      <c r="AD221" s="125" t="n">
        <v>0.01</v>
      </c>
    </row>
    <row r="222" customFormat="false" ht="12" hidden="false" customHeight="false" outlineLevel="0" collapsed="false">
      <c r="C222" s="125" t="n">
        <v>0</v>
      </c>
      <c r="D222" s="125" t="n">
        <v>0</v>
      </c>
      <c r="E222" s="125" t="n">
        <v>0</v>
      </c>
      <c r="F222" s="125" t="n">
        <v>0</v>
      </c>
      <c r="G222" s="125" t="n">
        <v>0</v>
      </c>
      <c r="I222" s="125" t="n">
        <v>0</v>
      </c>
      <c r="J222" s="125" t="n">
        <v>0</v>
      </c>
      <c r="K222" s="127" t="n">
        <v>0.06</v>
      </c>
      <c r="L222" s="125" t="n">
        <v>0.0049673705427022</v>
      </c>
      <c r="M222" s="125" t="n">
        <v>0</v>
      </c>
      <c r="N222" s="125" t="n">
        <v>0</v>
      </c>
      <c r="O222" s="125" t="n">
        <v>0</v>
      </c>
      <c r="P222" s="125" t="n">
        <v>0</v>
      </c>
      <c r="Q222" s="127" t="n">
        <v>0</v>
      </c>
      <c r="R222" s="127" t="n">
        <v>0.025</v>
      </c>
      <c r="S222" s="127" t="n">
        <v>0.02</v>
      </c>
      <c r="T222" s="127" t="n">
        <v>0.02</v>
      </c>
      <c r="U222" s="127" t="n">
        <v>0.015</v>
      </c>
      <c r="V222" s="127" t="n">
        <v>0</v>
      </c>
      <c r="W222" s="127" t="n">
        <v>0.01</v>
      </c>
      <c r="Y222" s="127" t="n">
        <v>0</v>
      </c>
      <c r="AA222" s="127" t="n">
        <v>0.015</v>
      </c>
      <c r="AC222" s="127" t="n">
        <v>0</v>
      </c>
      <c r="AD222" s="125" t="n">
        <v>0.01</v>
      </c>
    </row>
    <row r="223" customFormat="false" ht="12" hidden="false" customHeight="false" outlineLevel="0" collapsed="false">
      <c r="C223" s="125" t="n">
        <v>0</v>
      </c>
      <c r="D223" s="125" t="n">
        <v>0</v>
      </c>
      <c r="E223" s="125" t="n">
        <v>0</v>
      </c>
      <c r="F223" s="125" t="n">
        <v>0</v>
      </c>
      <c r="G223" s="125" t="n">
        <v>0</v>
      </c>
      <c r="I223" s="125" t="n">
        <v>0</v>
      </c>
      <c r="J223" s="125" t="n">
        <v>0</v>
      </c>
      <c r="K223" s="127" t="n">
        <v>0.06</v>
      </c>
      <c r="L223" s="125" t="n">
        <v>0.0049683247629588</v>
      </c>
      <c r="M223" s="125" t="n">
        <v>0</v>
      </c>
      <c r="N223" s="125" t="n">
        <v>0</v>
      </c>
      <c r="O223" s="125" t="n">
        <v>0</v>
      </c>
      <c r="P223" s="125" t="n">
        <v>0</v>
      </c>
      <c r="Q223" s="127" t="n">
        <v>0</v>
      </c>
      <c r="R223" s="127" t="n">
        <v>0.025</v>
      </c>
      <c r="S223" s="127" t="n">
        <v>0.02</v>
      </c>
      <c r="T223" s="127" t="n">
        <v>0.02</v>
      </c>
      <c r="U223" s="127" t="n">
        <v>0.015</v>
      </c>
      <c r="V223" s="127" t="n">
        <v>0</v>
      </c>
      <c r="W223" s="127" t="n">
        <v>0.01</v>
      </c>
      <c r="Y223" s="127" t="n">
        <v>0</v>
      </c>
      <c r="AA223" s="127" t="n">
        <v>0.015</v>
      </c>
      <c r="AC223" s="127" t="n">
        <v>0</v>
      </c>
      <c r="AD223" s="125" t="n">
        <v>0.01</v>
      </c>
    </row>
    <row r="224" customFormat="false" ht="12" hidden="false" customHeight="false" outlineLevel="0" collapsed="false">
      <c r="C224" s="125" t="n">
        <v>0</v>
      </c>
      <c r="D224" s="125" t="n">
        <v>0</v>
      </c>
      <c r="E224" s="125" t="n">
        <v>0</v>
      </c>
      <c r="F224" s="125" t="n">
        <v>0</v>
      </c>
      <c r="G224" s="125" t="n">
        <v>0</v>
      </c>
      <c r="I224" s="125" t="n">
        <v>0</v>
      </c>
      <c r="J224" s="125" t="n">
        <v>0</v>
      </c>
      <c r="K224" s="127" t="n">
        <v>0.02</v>
      </c>
      <c r="L224" s="125" t="n">
        <v>0.0049694056419984</v>
      </c>
      <c r="M224" s="125" t="n">
        <v>0</v>
      </c>
      <c r="N224" s="125" t="n">
        <v>0</v>
      </c>
      <c r="O224" s="125" t="n">
        <v>0</v>
      </c>
      <c r="P224" s="125" t="n">
        <v>0</v>
      </c>
      <c r="Q224" s="127" t="n">
        <v>0</v>
      </c>
      <c r="R224" s="127" t="n">
        <v>0.025</v>
      </c>
      <c r="S224" s="127" t="n">
        <v>0.02</v>
      </c>
      <c r="T224" s="127" t="n">
        <v>0.02</v>
      </c>
      <c r="U224" s="127" t="n">
        <v>0.015</v>
      </c>
      <c r="V224" s="127" t="n">
        <v>0</v>
      </c>
      <c r="W224" s="127" t="n">
        <v>0.01</v>
      </c>
      <c r="Y224" s="127" t="n">
        <v>0</v>
      </c>
      <c r="AA224" s="127" t="n">
        <v>0.015</v>
      </c>
      <c r="AC224" s="127" t="n">
        <v>0</v>
      </c>
      <c r="AD224" s="125" t="n">
        <v>0.01</v>
      </c>
    </row>
    <row r="225" customFormat="false" ht="12" hidden="false" customHeight="false" outlineLevel="0" collapsed="false">
      <c r="C225" s="125" t="n">
        <v>0</v>
      </c>
      <c r="D225" s="125" t="n">
        <v>0</v>
      </c>
      <c r="E225" s="125" t="n">
        <v>0</v>
      </c>
      <c r="F225" s="125" t="n">
        <v>0</v>
      </c>
      <c r="G225" s="125" t="n">
        <v>0</v>
      </c>
      <c r="I225" s="125" t="n">
        <v>0</v>
      </c>
      <c r="J225" s="125" t="n">
        <v>0</v>
      </c>
      <c r="K225" s="127" t="n">
        <v>0.02</v>
      </c>
      <c r="L225" s="125" t="n">
        <v>0.00497047610203</v>
      </c>
      <c r="M225" s="125" t="n">
        <v>0</v>
      </c>
      <c r="N225" s="125" t="n">
        <v>0</v>
      </c>
      <c r="O225" s="125" t="n">
        <v>0</v>
      </c>
      <c r="P225" s="125" t="n">
        <v>0</v>
      </c>
      <c r="Q225" s="127" t="n">
        <v>0</v>
      </c>
      <c r="R225" s="127" t="n">
        <v>0.025</v>
      </c>
      <c r="S225" s="127" t="n">
        <v>0.02</v>
      </c>
      <c r="T225" s="127" t="n">
        <v>0.02</v>
      </c>
      <c r="U225" s="127" t="n">
        <v>0.015</v>
      </c>
      <c r="V225" s="127" t="n">
        <v>0</v>
      </c>
      <c r="W225" s="127" t="n">
        <v>0.01</v>
      </c>
      <c r="Y225" s="127" t="n">
        <v>0</v>
      </c>
      <c r="AA225" s="127" t="n">
        <v>0.015</v>
      </c>
      <c r="AC225" s="127" t="n">
        <v>0</v>
      </c>
      <c r="AD225" s="125" t="n">
        <v>0.01</v>
      </c>
    </row>
    <row r="226" customFormat="false" ht="12" hidden="false" customHeight="false" outlineLevel="0" collapsed="false">
      <c r="C226" s="125" t="n">
        <v>0</v>
      </c>
      <c r="D226" s="125" t="n">
        <v>0</v>
      </c>
      <c r="E226" s="125" t="n">
        <v>0</v>
      </c>
      <c r="F226" s="125" t="n">
        <v>0</v>
      </c>
      <c r="G226" s="125" t="n">
        <v>0</v>
      </c>
      <c r="I226" s="125" t="n">
        <v>0</v>
      </c>
      <c r="J226" s="125" t="n">
        <v>0</v>
      </c>
      <c r="K226" s="127" t="n">
        <v>0.02</v>
      </c>
      <c r="L226" s="125" t="n">
        <v>0.004971607522178</v>
      </c>
      <c r="M226" s="125" t="n">
        <v>0</v>
      </c>
      <c r="N226" s="125" t="n">
        <v>0</v>
      </c>
      <c r="O226" s="125" t="n">
        <v>0</v>
      </c>
      <c r="P226" s="125" t="n">
        <v>0</v>
      </c>
      <c r="Q226" s="127" t="n">
        <v>0</v>
      </c>
      <c r="R226" s="127" t="n">
        <v>0.025</v>
      </c>
      <c r="S226" s="127" t="n">
        <v>0.02</v>
      </c>
      <c r="T226" s="127" t="n">
        <v>0.02</v>
      </c>
      <c r="U226" s="127" t="n">
        <v>0.015</v>
      </c>
      <c r="V226" s="127" t="n">
        <v>0</v>
      </c>
      <c r="W226" s="127" t="n">
        <v>0.01</v>
      </c>
      <c r="Y226" s="127" t="n">
        <v>0</v>
      </c>
      <c r="AA226" s="127" t="n">
        <v>0.015</v>
      </c>
      <c r="AC226" s="127" t="n">
        <v>0</v>
      </c>
      <c r="AD226" s="125" t="n">
        <v>0.01</v>
      </c>
    </row>
    <row r="227" customFormat="false" ht="12" hidden="false" customHeight="false" outlineLevel="0" collapsed="false">
      <c r="C227" s="125" t="n">
        <v>0</v>
      </c>
      <c r="D227" s="125" t="n">
        <v>0</v>
      </c>
      <c r="E227" s="125" t="n">
        <v>0</v>
      </c>
      <c r="F227" s="125" t="n">
        <v>0</v>
      </c>
      <c r="G227" s="125" t="n">
        <v>0</v>
      </c>
      <c r="I227" s="125" t="n">
        <v>0</v>
      </c>
      <c r="J227" s="125" t="n">
        <v>0</v>
      </c>
      <c r="K227" s="127" t="n">
        <v>0.02</v>
      </c>
      <c r="L227" s="125" t="n">
        <v>0.0049727269224335</v>
      </c>
      <c r="M227" s="125" t="n">
        <v>0</v>
      </c>
      <c r="N227" s="125" t="n">
        <v>0</v>
      </c>
      <c r="O227" s="125" t="n">
        <v>0</v>
      </c>
      <c r="P227" s="125" t="n">
        <v>0</v>
      </c>
      <c r="Q227" s="127" t="n">
        <v>0</v>
      </c>
      <c r="R227" s="127" t="n">
        <v>0.025</v>
      </c>
      <c r="S227" s="127" t="n">
        <v>0.02</v>
      </c>
      <c r="T227" s="127" t="n">
        <v>0.02</v>
      </c>
      <c r="U227" s="127" t="n">
        <v>0.015</v>
      </c>
      <c r="V227" s="127" t="n">
        <v>0</v>
      </c>
      <c r="W227" s="127" t="n">
        <v>0.01</v>
      </c>
      <c r="Y227" s="127" t="n">
        <v>0</v>
      </c>
      <c r="AA227" s="127" t="n">
        <v>0.015</v>
      </c>
      <c r="AC227" s="127" t="n">
        <v>0</v>
      </c>
      <c r="AD227" s="125" t="n">
        <v>0.01</v>
      </c>
    </row>
    <row r="228" customFormat="false" ht="12" hidden="false" customHeight="false" outlineLevel="0" collapsed="false">
      <c r="C228" s="125" t="n">
        <v>0</v>
      </c>
      <c r="D228" s="125" t="n">
        <v>0</v>
      </c>
      <c r="E228" s="125" t="n">
        <v>0</v>
      </c>
      <c r="F228" s="125" t="n">
        <v>0</v>
      </c>
      <c r="G228" s="125" t="n">
        <v>0</v>
      </c>
      <c r="I228" s="125" t="n">
        <v>0</v>
      </c>
      <c r="J228" s="125" t="n">
        <v>0</v>
      </c>
      <c r="K228" s="127" t="n">
        <v>0.02</v>
      </c>
      <c r="L228" s="125" t="n">
        <v>0.0049739089453636</v>
      </c>
      <c r="M228" s="125" t="n">
        <v>0</v>
      </c>
      <c r="N228" s="125" t="n">
        <v>0</v>
      </c>
      <c r="O228" s="125" t="n">
        <v>0</v>
      </c>
      <c r="P228" s="125" t="n">
        <v>0</v>
      </c>
      <c r="Q228" s="127" t="n">
        <v>0</v>
      </c>
      <c r="R228" s="127" t="n">
        <v>0.025</v>
      </c>
      <c r="S228" s="127" t="n">
        <v>0.02</v>
      </c>
      <c r="T228" s="127" t="n">
        <v>0.02</v>
      </c>
      <c r="U228" s="127" t="n">
        <v>0.015</v>
      </c>
      <c r="V228" s="127" t="n">
        <v>0</v>
      </c>
      <c r="W228" s="127" t="n">
        <v>0.01</v>
      </c>
      <c r="Y228" s="127" t="n">
        <v>0</v>
      </c>
      <c r="AA228" s="127" t="n">
        <v>0.015</v>
      </c>
      <c r="AC228" s="127" t="n">
        <v>0</v>
      </c>
      <c r="AD228" s="125" t="n">
        <v>0.01</v>
      </c>
    </row>
    <row r="229" customFormat="false" ht="12" hidden="false" customHeight="false" outlineLevel="0" collapsed="false">
      <c r="C229" s="125" t="n">
        <v>0</v>
      </c>
      <c r="D229" s="125" t="n">
        <v>0</v>
      </c>
      <c r="E229" s="125" t="n">
        <v>0</v>
      </c>
      <c r="F229" s="125" t="n">
        <v>0</v>
      </c>
      <c r="G229" s="125" t="n">
        <v>0</v>
      </c>
      <c r="I229" s="125" t="n">
        <v>0</v>
      </c>
      <c r="J229" s="125" t="n">
        <v>0</v>
      </c>
      <c r="K229" s="127" t="n">
        <v>0.02</v>
      </c>
      <c r="L229" s="125" t="n">
        <v>0.0049751167090677</v>
      </c>
      <c r="M229" s="125" t="n">
        <v>0</v>
      </c>
      <c r="N229" s="125" t="n">
        <v>0</v>
      </c>
      <c r="O229" s="125" t="n">
        <v>0</v>
      </c>
      <c r="P229" s="125" t="n">
        <v>0</v>
      </c>
      <c r="Q229" s="127" t="n">
        <v>0</v>
      </c>
      <c r="R229" s="127" t="n">
        <v>0.025</v>
      </c>
      <c r="S229" s="127" t="n">
        <v>0.02</v>
      </c>
      <c r="T229" s="127" t="n">
        <v>0.02</v>
      </c>
      <c r="U229" s="127" t="n">
        <v>0.015</v>
      </c>
      <c r="V229" s="127" t="n">
        <v>0</v>
      </c>
      <c r="W229" s="127" t="n">
        <v>0.01</v>
      </c>
      <c r="Y229" s="127" t="n">
        <v>0</v>
      </c>
      <c r="AA229" s="127" t="n">
        <v>0.015</v>
      </c>
      <c r="AC229" s="127" t="n">
        <v>0</v>
      </c>
      <c r="AD229" s="125" t="n">
        <v>0.01</v>
      </c>
    </row>
    <row r="230" customFormat="false" ht="12" hidden="false" customHeight="false" outlineLevel="0" collapsed="false">
      <c r="C230" s="125" t="n">
        <v>0</v>
      </c>
      <c r="D230" s="125" t="n">
        <v>0</v>
      </c>
      <c r="E230" s="125" t="n">
        <v>0</v>
      </c>
      <c r="F230" s="125" t="n">
        <v>0</v>
      </c>
      <c r="G230" s="125" t="n">
        <v>0</v>
      </c>
      <c r="I230" s="125" t="n">
        <v>0</v>
      </c>
      <c r="J230" s="125" t="n">
        <v>0</v>
      </c>
      <c r="K230" s="127" t="n">
        <v>0.02</v>
      </c>
      <c r="L230" s="125" t="n">
        <v>0.0049763100374094</v>
      </c>
      <c r="M230" s="125" t="n">
        <v>0</v>
      </c>
      <c r="N230" s="125" t="n">
        <v>0</v>
      </c>
      <c r="O230" s="125" t="n">
        <v>0</v>
      </c>
      <c r="P230" s="125" t="n">
        <v>0</v>
      </c>
      <c r="Q230" s="127" t="n">
        <v>0</v>
      </c>
      <c r="R230" s="127" t="n">
        <v>0.025</v>
      </c>
      <c r="S230" s="127" t="n">
        <v>0.02</v>
      </c>
      <c r="T230" s="127" t="n">
        <v>0.02</v>
      </c>
      <c r="U230" s="127" t="n">
        <v>0.015</v>
      </c>
      <c r="V230" s="127" t="n">
        <v>0</v>
      </c>
      <c r="W230" s="127" t="n">
        <v>0.01</v>
      </c>
      <c r="Y230" s="127" t="n">
        <v>0</v>
      </c>
      <c r="AA230" s="127" t="n">
        <v>0.015</v>
      </c>
      <c r="AC230" s="127" t="n">
        <v>0</v>
      </c>
      <c r="AD230" s="125" t="n">
        <v>0.01</v>
      </c>
    </row>
    <row r="231" customFormat="false" ht="12" hidden="false" customHeight="false" outlineLevel="0" collapsed="false">
      <c r="C231" s="125" t="n">
        <v>0</v>
      </c>
      <c r="D231" s="125" t="n">
        <v>0</v>
      </c>
      <c r="E231" s="125" t="n">
        <v>0</v>
      </c>
      <c r="F231" s="125" t="n">
        <v>0</v>
      </c>
      <c r="G231" s="125" t="n">
        <v>0</v>
      </c>
      <c r="I231" s="125" t="n">
        <v>0</v>
      </c>
      <c r="J231" s="125" t="n">
        <v>0</v>
      </c>
      <c r="K231" s="127" t="n">
        <v>0.06</v>
      </c>
      <c r="L231" s="125" t="n">
        <v>0.0049775685026452</v>
      </c>
      <c r="M231" s="125" t="n">
        <v>0</v>
      </c>
      <c r="N231" s="125" t="n">
        <v>0</v>
      </c>
      <c r="O231" s="125" t="n">
        <v>0</v>
      </c>
      <c r="P231" s="125" t="n">
        <v>0</v>
      </c>
      <c r="Q231" s="127" t="n">
        <v>0</v>
      </c>
      <c r="R231" s="127" t="n">
        <v>0.025</v>
      </c>
      <c r="S231" s="127" t="n">
        <v>0.02</v>
      </c>
      <c r="T231" s="127" t="n">
        <v>0.02</v>
      </c>
      <c r="U231" s="127" t="n">
        <v>0.015</v>
      </c>
      <c r="V231" s="127" t="n">
        <v>0</v>
      </c>
      <c r="W231" s="127" t="n">
        <v>0.01</v>
      </c>
      <c r="Y231" s="127" t="n">
        <v>0</v>
      </c>
      <c r="AA231" s="127" t="n">
        <v>0.015</v>
      </c>
      <c r="AC231" s="127" t="n">
        <v>0</v>
      </c>
      <c r="AD231" s="125" t="n">
        <v>0.01</v>
      </c>
    </row>
    <row r="232" customFormat="false" ht="12" hidden="false" customHeight="false" outlineLevel="0" collapsed="false">
      <c r="C232" s="125" t="n">
        <v>0</v>
      </c>
      <c r="D232" s="125" t="n">
        <v>0</v>
      </c>
      <c r="E232" s="125" t="n">
        <v>0</v>
      </c>
      <c r="F232" s="125" t="n">
        <v>0</v>
      </c>
      <c r="G232" s="125" t="n">
        <v>0</v>
      </c>
      <c r="I232" s="125" t="n">
        <v>0</v>
      </c>
      <c r="J232" s="125" t="n">
        <v>0</v>
      </c>
      <c r="K232" s="127" t="n">
        <v>0.06</v>
      </c>
      <c r="L232" s="125" t="n">
        <v>0.0049788109301405</v>
      </c>
      <c r="M232" s="125" t="n">
        <v>0</v>
      </c>
      <c r="N232" s="125" t="n">
        <v>0</v>
      </c>
      <c r="O232" s="125" t="n">
        <v>0</v>
      </c>
      <c r="P232" s="125" t="n">
        <v>0</v>
      </c>
      <c r="Q232" s="127" t="n">
        <v>0</v>
      </c>
      <c r="R232" s="127" t="n">
        <v>0.025</v>
      </c>
      <c r="S232" s="127" t="n">
        <v>0.02</v>
      </c>
      <c r="T232" s="127" t="n">
        <v>0.02</v>
      </c>
      <c r="U232" s="127" t="n">
        <v>0.015</v>
      </c>
      <c r="V232" s="127" t="n">
        <v>0</v>
      </c>
      <c r="W232" s="127" t="n">
        <v>0.01</v>
      </c>
      <c r="Y232" s="127" t="n">
        <v>0</v>
      </c>
      <c r="AA232" s="127" t="n">
        <v>0.015</v>
      </c>
      <c r="AC232" s="127" t="n">
        <v>0</v>
      </c>
      <c r="AD232" s="125" t="n">
        <v>0.01</v>
      </c>
    </row>
    <row r="233" customFormat="false" ht="12" hidden="false" customHeight="false" outlineLevel="0" collapsed="false">
      <c r="C233" s="125" t="n">
        <v>0</v>
      </c>
      <c r="D233" s="125" t="n">
        <v>0</v>
      </c>
      <c r="E233" s="125" t="n">
        <v>0</v>
      </c>
      <c r="F233" s="125" t="n">
        <v>0</v>
      </c>
      <c r="G233" s="125" t="n">
        <v>0</v>
      </c>
      <c r="I233" s="125" t="n">
        <v>0</v>
      </c>
      <c r="J233" s="125" t="n">
        <v>0</v>
      </c>
      <c r="K233" s="127" t="n">
        <v>0.06</v>
      </c>
      <c r="L233" s="125" t="n">
        <v>0.0049801201661934</v>
      </c>
      <c r="M233" s="125" t="n">
        <v>0</v>
      </c>
      <c r="N233" s="125" t="n">
        <v>0</v>
      </c>
      <c r="O233" s="125" t="n">
        <v>0</v>
      </c>
      <c r="P233" s="125" t="n">
        <v>0</v>
      </c>
      <c r="Q233" s="127" t="n">
        <v>0</v>
      </c>
      <c r="R233" s="127" t="n">
        <v>0.025</v>
      </c>
      <c r="S233" s="127" t="n">
        <v>0.02</v>
      </c>
      <c r="T233" s="127" t="n">
        <v>0.02</v>
      </c>
      <c r="U233" s="127" t="n">
        <v>0.015</v>
      </c>
      <c r="V233" s="127" t="n">
        <v>0</v>
      </c>
      <c r="W233" s="127" t="n">
        <v>0.01</v>
      </c>
      <c r="Y233" s="127" t="n">
        <v>0</v>
      </c>
      <c r="AA233" s="127" t="n">
        <v>0.015</v>
      </c>
      <c r="AC233" s="127" t="n">
        <v>0</v>
      </c>
      <c r="AD233" s="125" t="n">
        <v>0.01</v>
      </c>
    </row>
    <row r="234" customFormat="false" ht="12" hidden="false" customHeight="false" outlineLevel="0" collapsed="false">
      <c r="C234" s="125" t="n">
        <v>0</v>
      </c>
      <c r="D234" s="125" t="n">
        <v>0</v>
      </c>
      <c r="E234" s="125" t="n">
        <v>0</v>
      </c>
      <c r="F234" s="125" t="n">
        <v>0</v>
      </c>
      <c r="G234" s="125" t="n">
        <v>0</v>
      </c>
      <c r="I234" s="125" t="n">
        <v>0</v>
      </c>
      <c r="J234" s="125" t="n">
        <v>0</v>
      </c>
      <c r="K234" s="127" t="n">
        <v>0.06</v>
      </c>
      <c r="L234" s="125" t="n">
        <v>0.004981455231337</v>
      </c>
      <c r="M234" s="125" t="n">
        <v>0</v>
      </c>
      <c r="N234" s="125" t="n">
        <v>0</v>
      </c>
      <c r="O234" s="125" t="n">
        <v>0</v>
      </c>
      <c r="P234" s="125" t="n">
        <v>0</v>
      </c>
      <c r="Q234" s="127" t="n">
        <v>0</v>
      </c>
      <c r="R234" s="127" t="n">
        <v>0.025</v>
      </c>
      <c r="S234" s="127" t="n">
        <v>0.02</v>
      </c>
      <c r="T234" s="127" t="n">
        <v>0.02</v>
      </c>
      <c r="U234" s="127" t="n">
        <v>0.015</v>
      </c>
      <c r="V234" s="127" t="n">
        <v>0</v>
      </c>
      <c r="W234" s="127" t="n">
        <v>0.01</v>
      </c>
      <c r="Y234" s="127" t="n">
        <v>0</v>
      </c>
      <c r="AA234" s="127" t="n">
        <v>0.015</v>
      </c>
      <c r="AC234" s="127" t="n">
        <v>0</v>
      </c>
      <c r="AD234" s="125" t="n">
        <v>0.01</v>
      </c>
    </row>
    <row r="235" customFormat="false" ht="12" hidden="false" customHeight="false" outlineLevel="0" collapsed="false">
      <c r="C235" s="125" t="n">
        <v>0</v>
      </c>
      <c r="D235" s="125" t="n">
        <v>0</v>
      </c>
      <c r="E235" s="125" t="n">
        <v>0</v>
      </c>
      <c r="F235" s="125" t="n">
        <v>0</v>
      </c>
      <c r="G235" s="125" t="n">
        <v>0</v>
      </c>
      <c r="I235" s="125" t="n">
        <v>0</v>
      </c>
      <c r="J235" s="125" t="n">
        <v>0</v>
      </c>
      <c r="K235" s="127" t="n">
        <v>0.06</v>
      </c>
      <c r="L235" s="125" t="n">
        <v>0.0049827275633979</v>
      </c>
      <c r="M235" s="125" t="n">
        <v>0</v>
      </c>
      <c r="N235" s="125" t="n">
        <v>0</v>
      </c>
      <c r="O235" s="125" t="n">
        <v>0</v>
      </c>
      <c r="P235" s="125" t="n">
        <v>0</v>
      </c>
      <c r="Q235" s="127" t="n">
        <v>0</v>
      </c>
      <c r="R235" s="127" t="n">
        <v>0.025</v>
      </c>
      <c r="S235" s="127" t="n">
        <v>0.02</v>
      </c>
      <c r="T235" s="127" t="n">
        <v>0.02</v>
      </c>
      <c r="U235" s="127" t="n">
        <v>0.015</v>
      </c>
      <c r="V235" s="127" t="n">
        <v>0</v>
      </c>
      <c r="W235" s="127" t="n">
        <v>0.01</v>
      </c>
      <c r="Y235" s="127" t="n">
        <v>0</v>
      </c>
      <c r="AA235" s="127" t="n">
        <v>0.015</v>
      </c>
      <c r="AC235" s="127" t="n">
        <v>0</v>
      </c>
      <c r="AD235" s="125" t="n">
        <v>0.01</v>
      </c>
    </row>
    <row r="236" customFormat="false" ht="12" hidden="false" customHeight="false" outlineLevel="0" collapsed="false">
      <c r="C236" s="125" t="n">
        <v>0</v>
      </c>
      <c r="D236" s="125" t="n">
        <v>0</v>
      </c>
      <c r="E236" s="125" t="n">
        <v>0</v>
      </c>
      <c r="F236" s="125" t="n">
        <v>0</v>
      </c>
      <c r="G236" s="125" t="n">
        <v>0</v>
      </c>
      <c r="I236" s="125" t="n">
        <v>0</v>
      </c>
      <c r="J236" s="125" t="n">
        <v>0</v>
      </c>
      <c r="K236" s="127" t="n">
        <v>0.02</v>
      </c>
      <c r="L236" s="125" t="n">
        <v>0.0049841126748891</v>
      </c>
      <c r="M236" s="125" t="n">
        <v>0</v>
      </c>
      <c r="N236" s="125" t="n">
        <v>0</v>
      </c>
      <c r="O236" s="125" t="n">
        <v>0</v>
      </c>
      <c r="P236" s="125" t="n">
        <v>0</v>
      </c>
      <c r="Q236" s="127" t="n">
        <v>0</v>
      </c>
      <c r="R236" s="127" t="n">
        <v>0.025</v>
      </c>
      <c r="S236" s="127" t="n">
        <v>0.02</v>
      </c>
      <c r="T236" s="127" t="n">
        <v>0.02</v>
      </c>
      <c r="U236" s="127" t="n">
        <v>0.015</v>
      </c>
      <c r="V236" s="127" t="n">
        <v>0</v>
      </c>
      <c r="W236" s="127" t="n">
        <v>0.01</v>
      </c>
      <c r="Y236" s="127" t="n">
        <v>0</v>
      </c>
      <c r="AA236" s="127" t="n">
        <v>0.015</v>
      </c>
      <c r="AC236" s="127" t="n">
        <v>0</v>
      </c>
      <c r="AD236" s="125" t="n">
        <v>0.01</v>
      </c>
    </row>
    <row r="237" customFormat="false" ht="12" hidden="false" customHeight="false" outlineLevel="0" collapsed="false">
      <c r="C237" s="125" t="n">
        <v>0</v>
      </c>
      <c r="D237" s="125" t="n">
        <v>0</v>
      </c>
      <c r="E237" s="125" t="n">
        <v>0</v>
      </c>
      <c r="F237" s="125" t="n">
        <v>0</v>
      </c>
      <c r="G237" s="125" t="n">
        <v>0</v>
      </c>
      <c r="I237" s="125" t="n">
        <v>0</v>
      </c>
      <c r="J237" s="125" t="n">
        <v>0</v>
      </c>
      <c r="K237" s="127" t="n">
        <v>0.02</v>
      </c>
      <c r="L237" s="125" t="n">
        <v>0.0049854777523071</v>
      </c>
      <c r="M237" s="125" t="n">
        <v>0</v>
      </c>
      <c r="N237" s="125" t="n">
        <v>0</v>
      </c>
      <c r="O237" s="125" t="n">
        <v>0</v>
      </c>
      <c r="P237" s="125" t="n">
        <v>0</v>
      </c>
      <c r="Q237" s="127" t="n">
        <v>0</v>
      </c>
      <c r="R237" s="127" t="n">
        <v>0.025</v>
      </c>
      <c r="S237" s="127" t="n">
        <v>0.02</v>
      </c>
      <c r="T237" s="127" t="n">
        <v>0.02</v>
      </c>
      <c r="U237" s="127" t="n">
        <v>0.015</v>
      </c>
      <c r="V237" s="127" t="n">
        <v>0</v>
      </c>
      <c r="W237" s="127" t="n">
        <v>0.01</v>
      </c>
      <c r="Y237" s="127" t="n">
        <v>0</v>
      </c>
      <c r="AA237" s="127" t="n">
        <v>0.015</v>
      </c>
      <c r="AC237" s="127" t="n">
        <v>0</v>
      </c>
      <c r="AD237" s="125" t="n">
        <v>0.01</v>
      </c>
    </row>
    <row r="238" customFormat="false" ht="12" hidden="false" customHeight="false" outlineLevel="0" collapsed="false">
      <c r="C238" s="125" t="n">
        <v>0</v>
      </c>
      <c r="D238" s="125" t="n">
        <v>0</v>
      </c>
      <c r="E238" s="125" t="n">
        <v>0</v>
      </c>
      <c r="F238" s="125" t="n">
        <v>0</v>
      </c>
      <c r="G238" s="125" t="n">
        <v>0</v>
      </c>
      <c r="I238" s="125" t="n">
        <v>0</v>
      </c>
      <c r="J238" s="125" t="n">
        <v>0</v>
      </c>
      <c r="K238" s="127" t="n">
        <v>0.02</v>
      </c>
      <c r="L238" s="125" t="n">
        <v>0.0049869138205244</v>
      </c>
      <c r="M238" s="125" t="n">
        <v>0</v>
      </c>
      <c r="N238" s="125" t="n">
        <v>0</v>
      </c>
      <c r="O238" s="125" t="n">
        <v>0</v>
      </c>
      <c r="P238" s="125" t="n">
        <v>0</v>
      </c>
      <c r="Q238" s="127" t="n">
        <v>0</v>
      </c>
      <c r="R238" s="127" t="n">
        <v>0.025</v>
      </c>
      <c r="S238" s="127" t="n">
        <v>0.02</v>
      </c>
      <c r="T238" s="127" t="n">
        <v>0.02</v>
      </c>
      <c r="U238" s="127" t="n">
        <v>0.015</v>
      </c>
      <c r="V238" s="127" t="n">
        <v>0</v>
      </c>
      <c r="W238" s="127" t="n">
        <v>0.01</v>
      </c>
      <c r="Y238" s="127" t="n">
        <v>0</v>
      </c>
      <c r="AA238" s="127" t="n">
        <v>0.015</v>
      </c>
      <c r="AC238" s="127" t="n">
        <v>0</v>
      </c>
      <c r="AD238" s="125" t="n">
        <v>0.01</v>
      </c>
    </row>
    <row r="239" customFormat="false" ht="12" hidden="false" customHeight="false" outlineLevel="0" collapsed="false">
      <c r="C239" s="125" t="n">
        <v>0</v>
      </c>
      <c r="D239" s="125" t="n">
        <v>0</v>
      </c>
      <c r="E239" s="125" t="n">
        <v>0</v>
      </c>
      <c r="F239" s="125" t="n">
        <v>0</v>
      </c>
      <c r="G239" s="125" t="n">
        <v>0</v>
      </c>
      <c r="I239" s="125" t="n">
        <v>0</v>
      </c>
      <c r="J239" s="125" t="n">
        <v>0</v>
      </c>
      <c r="K239" s="127" t="n">
        <v>0.02</v>
      </c>
      <c r="L239" s="125" t="n">
        <v>0.0049883282492152</v>
      </c>
      <c r="M239" s="125" t="n">
        <v>0</v>
      </c>
      <c r="N239" s="125" t="n">
        <v>0</v>
      </c>
      <c r="O239" s="125" t="n">
        <v>0</v>
      </c>
      <c r="P239" s="125" t="n">
        <v>0</v>
      </c>
      <c r="Q239" s="127" t="n">
        <v>0</v>
      </c>
      <c r="R239" s="127" t="n">
        <v>0.025</v>
      </c>
      <c r="S239" s="127" t="n">
        <v>0.02</v>
      </c>
      <c r="T239" s="127" t="n">
        <v>0.02</v>
      </c>
      <c r="U239" s="127" t="n">
        <v>0.015</v>
      </c>
      <c r="V239" s="127" t="n">
        <v>0</v>
      </c>
      <c r="W239" s="127" t="n">
        <v>0.01</v>
      </c>
      <c r="Y239" s="127" t="n">
        <v>0</v>
      </c>
      <c r="AA239" s="127" t="n">
        <v>0.015</v>
      </c>
      <c r="AC239" s="127" t="n">
        <v>0</v>
      </c>
      <c r="AD239" s="125" t="n">
        <v>0.01</v>
      </c>
    </row>
    <row r="240" customFormat="false" ht="12" hidden="false" customHeight="false" outlineLevel="0" collapsed="false">
      <c r="C240" s="125" t="n">
        <v>0</v>
      </c>
      <c r="D240" s="125" t="n">
        <v>0</v>
      </c>
      <c r="E240" s="125" t="n">
        <v>0</v>
      </c>
      <c r="F240" s="125" t="n">
        <v>0</v>
      </c>
      <c r="G240" s="125" t="n">
        <v>0</v>
      </c>
      <c r="I240" s="125" t="n">
        <v>0</v>
      </c>
      <c r="J240" s="125" t="n">
        <v>0</v>
      </c>
      <c r="K240" s="127" t="n">
        <v>0.02</v>
      </c>
      <c r="L240" s="125" t="n">
        <v>0.0049898153541077</v>
      </c>
      <c r="M240" s="125" t="n">
        <v>0</v>
      </c>
      <c r="N240" s="125" t="n">
        <v>0</v>
      </c>
      <c r="O240" s="125" t="n">
        <v>0</v>
      </c>
      <c r="P240" s="125" t="n">
        <v>0</v>
      </c>
      <c r="Q240" s="127" t="n">
        <v>0</v>
      </c>
      <c r="R240" s="127" t="n">
        <v>0.025</v>
      </c>
      <c r="S240" s="127" t="n">
        <v>0.02</v>
      </c>
      <c r="T240" s="127" t="n">
        <v>0.02</v>
      </c>
      <c r="U240" s="127" t="n">
        <v>0.015</v>
      </c>
      <c r="V240" s="127" t="n">
        <v>0</v>
      </c>
      <c r="W240" s="127" t="n">
        <v>0.01</v>
      </c>
      <c r="Y240" s="127" t="n">
        <v>0</v>
      </c>
      <c r="AA240" s="127" t="n">
        <v>0.015</v>
      </c>
      <c r="AC240" s="127" t="n">
        <v>0</v>
      </c>
      <c r="AD240" s="125" t="n">
        <v>0.01</v>
      </c>
    </row>
    <row r="241" customFormat="false" ht="12" hidden="false" customHeight="false" outlineLevel="0" collapsed="false">
      <c r="C241" s="125" t="n">
        <v>0</v>
      </c>
      <c r="D241" s="125" t="n">
        <v>0</v>
      </c>
      <c r="E241" s="125" t="n">
        <v>0</v>
      </c>
      <c r="F241" s="125" t="n">
        <v>0</v>
      </c>
      <c r="G241" s="125" t="n">
        <v>0</v>
      </c>
      <c r="I241" s="125" t="n">
        <v>0</v>
      </c>
      <c r="J241" s="125" t="n">
        <v>0</v>
      </c>
      <c r="K241" s="127" t="n">
        <v>0.02</v>
      </c>
      <c r="L241" s="125" t="n">
        <v>0.0049913284272933</v>
      </c>
      <c r="M241" s="125" t="n">
        <v>0</v>
      </c>
      <c r="N241" s="125" t="n">
        <v>0</v>
      </c>
      <c r="O241" s="125" t="n">
        <v>0</v>
      </c>
      <c r="P241" s="125" t="n">
        <v>0</v>
      </c>
      <c r="Q241" s="127" t="n">
        <v>0</v>
      </c>
      <c r="R241" s="127" t="n">
        <v>0.025</v>
      </c>
      <c r="S241" s="127" t="n">
        <v>0.02</v>
      </c>
      <c r="T241" s="127" t="n">
        <v>0.02</v>
      </c>
      <c r="U241" s="127" t="n">
        <v>0.015</v>
      </c>
      <c r="V241" s="127" t="n">
        <v>0</v>
      </c>
      <c r="W241" s="127" t="n">
        <v>0.01</v>
      </c>
      <c r="Y241" s="127" t="n">
        <v>0</v>
      </c>
      <c r="AA241" s="127" t="n">
        <v>0.015</v>
      </c>
      <c r="AC241" s="127" t="n">
        <v>0</v>
      </c>
      <c r="AD241" s="125" t="n">
        <v>0.01</v>
      </c>
    </row>
    <row r="242" customFormat="false" ht="12" hidden="false" customHeight="false" outlineLevel="0" collapsed="false">
      <c r="C242" s="125" t="n">
        <v>0</v>
      </c>
      <c r="D242" s="125" t="n">
        <v>0</v>
      </c>
      <c r="E242" s="125" t="n">
        <v>0</v>
      </c>
      <c r="F242" s="125" t="n">
        <v>0</v>
      </c>
      <c r="G242" s="125" t="n">
        <v>0</v>
      </c>
      <c r="I242" s="125" t="n">
        <v>0</v>
      </c>
      <c r="J242" s="125" t="n">
        <v>0</v>
      </c>
      <c r="K242" s="127" t="n">
        <v>0.02</v>
      </c>
      <c r="L242" s="125" t="n">
        <v>0.0049928174375123</v>
      </c>
      <c r="M242" s="125" t="n">
        <v>0</v>
      </c>
      <c r="N242" s="125" t="n">
        <v>0</v>
      </c>
      <c r="O242" s="125" t="n">
        <v>0</v>
      </c>
      <c r="P242" s="125" t="n">
        <v>0</v>
      </c>
      <c r="Q242" s="127" t="n">
        <v>0</v>
      </c>
      <c r="R242" s="127" t="n">
        <v>0.025</v>
      </c>
      <c r="S242" s="127" t="n">
        <v>0.02</v>
      </c>
      <c r="T242" s="127" t="n">
        <v>0.02</v>
      </c>
      <c r="U242" s="127" t="n">
        <v>0.015</v>
      </c>
      <c r="V242" s="127" t="n">
        <v>0</v>
      </c>
      <c r="W242" s="127" t="n">
        <v>0.01</v>
      </c>
      <c r="Y242" s="127" t="n">
        <v>0</v>
      </c>
      <c r="AA242" s="127" t="n">
        <v>0.015</v>
      </c>
      <c r="AC242" s="127" t="n">
        <v>0</v>
      </c>
      <c r="AD242" s="125" t="n">
        <v>0.01</v>
      </c>
    </row>
    <row r="243" customFormat="false" ht="12" hidden="false" customHeight="false" outlineLevel="0" collapsed="false">
      <c r="C243" s="125" t="n">
        <v>0</v>
      </c>
      <c r="D243" s="125" t="n">
        <v>0</v>
      </c>
      <c r="E243" s="125" t="n">
        <v>0</v>
      </c>
      <c r="F243" s="125" t="n">
        <v>0</v>
      </c>
      <c r="G243" s="125" t="n">
        <v>0</v>
      </c>
      <c r="I243" s="125" t="n">
        <v>0</v>
      </c>
      <c r="J243" s="125" t="n">
        <v>0</v>
      </c>
      <c r="K243" s="127" t="n">
        <v>0.06</v>
      </c>
      <c r="L243" s="125" t="n">
        <v>0.0049943816737607</v>
      </c>
      <c r="M243" s="125" t="n">
        <v>0</v>
      </c>
      <c r="N243" s="125" t="n">
        <v>0</v>
      </c>
      <c r="O243" s="125" t="n">
        <v>0</v>
      </c>
      <c r="P243" s="125" t="n">
        <v>0</v>
      </c>
      <c r="Q243" s="127" t="n">
        <v>0</v>
      </c>
      <c r="R243" s="127" t="n">
        <v>0.025</v>
      </c>
      <c r="S243" s="127" t="n">
        <v>0.02</v>
      </c>
      <c r="T243" s="127" t="n">
        <v>0.02</v>
      </c>
      <c r="U243" s="127" t="n">
        <v>0.015</v>
      </c>
      <c r="V243" s="127" t="n">
        <v>0</v>
      </c>
      <c r="W243" s="127" t="n">
        <v>0.01</v>
      </c>
      <c r="Y243" s="127" t="n">
        <v>0</v>
      </c>
      <c r="AA243" s="127" t="n">
        <v>0.015</v>
      </c>
      <c r="AC243" s="127" t="n">
        <v>0</v>
      </c>
      <c r="AD243" s="125" t="n">
        <v>0.01</v>
      </c>
    </row>
    <row r="244" customFormat="false" ht="12" hidden="false" customHeight="false" outlineLevel="0" collapsed="false">
      <c r="C244" s="125" t="n">
        <v>0</v>
      </c>
      <c r="D244" s="125" t="n">
        <v>0</v>
      </c>
      <c r="E244" s="125" t="n">
        <v>0</v>
      </c>
      <c r="F244" s="125" t="n">
        <v>0</v>
      </c>
      <c r="G244" s="125" t="n">
        <v>0</v>
      </c>
      <c r="I244" s="125" t="n">
        <v>0</v>
      </c>
      <c r="J244" s="125" t="n">
        <v>0</v>
      </c>
      <c r="K244" s="127" t="n">
        <v>0.06</v>
      </c>
      <c r="L244" s="125" t="n">
        <v>0.0049959202386636</v>
      </c>
      <c r="M244" s="125" t="n">
        <v>0</v>
      </c>
      <c r="N244" s="125" t="n">
        <v>0</v>
      </c>
      <c r="O244" s="125" t="n">
        <v>0</v>
      </c>
      <c r="P244" s="125" t="n">
        <v>0</v>
      </c>
      <c r="Q244" s="127" t="n">
        <v>0</v>
      </c>
      <c r="R244" s="127" t="n">
        <v>0.025</v>
      </c>
      <c r="S244" s="127" t="n">
        <v>0.02</v>
      </c>
      <c r="T244" s="127" t="n">
        <v>0.02</v>
      </c>
      <c r="U244" s="127" t="n">
        <v>0.015</v>
      </c>
      <c r="V244" s="127" t="n">
        <v>0</v>
      </c>
      <c r="W244" s="127" t="n">
        <v>0.01</v>
      </c>
      <c r="Y244" s="127" t="n">
        <v>0</v>
      </c>
      <c r="AA244" s="127" t="n">
        <v>0.015</v>
      </c>
      <c r="AC244" s="127" t="n">
        <v>0</v>
      </c>
      <c r="AD244" s="125" t="n">
        <v>0.01</v>
      </c>
    </row>
    <row r="245" customFormat="false" ht="12" hidden="false" customHeight="false" outlineLevel="0" collapsed="false">
      <c r="C245" s="125" t="n">
        <v>0</v>
      </c>
      <c r="D245" s="125" t="n">
        <v>0</v>
      </c>
      <c r="E245" s="125" t="n">
        <v>0</v>
      </c>
      <c r="F245" s="125" t="n">
        <v>0</v>
      </c>
      <c r="G245" s="125" t="n">
        <v>0</v>
      </c>
      <c r="I245" s="125" t="n">
        <v>0</v>
      </c>
      <c r="J245" s="125" t="n">
        <v>0</v>
      </c>
      <c r="K245" s="127" t="n">
        <v>0.06</v>
      </c>
      <c r="L245" s="125" t="n">
        <v>0.00503207754843</v>
      </c>
      <c r="M245" s="125" t="n">
        <v>0</v>
      </c>
      <c r="N245" s="125" t="n">
        <v>0</v>
      </c>
      <c r="O245" s="125" t="n">
        <v>0</v>
      </c>
      <c r="P245" s="125" t="n">
        <v>0</v>
      </c>
      <c r="Q245" s="127" t="n">
        <v>0</v>
      </c>
      <c r="R245" s="127" t="n">
        <v>0.025</v>
      </c>
      <c r="S245" s="127" t="n">
        <v>0.02</v>
      </c>
      <c r="T245" s="127" t="n">
        <v>0.02</v>
      </c>
      <c r="U245" s="127" t="n">
        <v>0.015</v>
      </c>
      <c r="V245" s="127" t="n">
        <v>0</v>
      </c>
      <c r="W245" s="127" t="n">
        <v>0.01</v>
      </c>
      <c r="Y245" s="127" t="n">
        <v>0</v>
      </c>
      <c r="AA245" s="127" t="n">
        <v>0.015</v>
      </c>
      <c r="AC245" s="127" t="n">
        <v>0</v>
      </c>
      <c r="AD245" s="125" t="n">
        <v>0.01</v>
      </c>
    </row>
    <row r="246" customFormat="false" ht="12" hidden="false" customHeight="false" outlineLevel="0" collapsed="false">
      <c r="C246" s="125" t="n">
        <v>0</v>
      </c>
      <c r="D246" s="125" t="n">
        <v>0</v>
      </c>
      <c r="E246" s="125" t="n">
        <v>0</v>
      </c>
      <c r="F246" s="125" t="n">
        <v>0</v>
      </c>
      <c r="G246" s="125" t="n">
        <v>0</v>
      </c>
      <c r="I246" s="125" t="n">
        <v>0</v>
      </c>
      <c r="J246" s="125" t="n">
        <v>0</v>
      </c>
      <c r="K246" s="127" t="n">
        <v>-0.06</v>
      </c>
      <c r="L246" s="125" t="n">
        <v>0</v>
      </c>
      <c r="M246" s="125" t="n">
        <v>0</v>
      </c>
      <c r="N246" s="125" t="n">
        <v>0</v>
      </c>
      <c r="O246" s="125" t="n">
        <v>0</v>
      </c>
      <c r="P246" s="125" t="n">
        <v>0</v>
      </c>
      <c r="Q246" s="127" t="n">
        <v>0</v>
      </c>
      <c r="R246" s="127" t="n">
        <v>0.025</v>
      </c>
      <c r="S246" s="127" t="n">
        <v>0.02</v>
      </c>
      <c r="T246" s="127" t="n">
        <v>0.02</v>
      </c>
      <c r="U246" s="127" t="n">
        <v>0.015</v>
      </c>
      <c r="V246" s="127" t="n">
        <v>0</v>
      </c>
      <c r="W246" s="127" t="n">
        <v>0.01</v>
      </c>
      <c r="Y246" s="127" t="n">
        <v>0</v>
      </c>
      <c r="AA246" s="127" t="n">
        <v>0.015</v>
      </c>
      <c r="AC246" s="127" t="n">
        <v>0</v>
      </c>
      <c r="AD246" s="125" t="n">
        <v>0.01</v>
      </c>
    </row>
    <row r="247" customFormat="false" ht="12" hidden="false" customHeight="false" outlineLevel="0" collapsed="false">
      <c r="C247" s="125" t="n">
        <v>0</v>
      </c>
      <c r="D247" s="125" t="n">
        <v>0</v>
      </c>
      <c r="E247" s="125" t="n">
        <v>0</v>
      </c>
      <c r="F247" s="125" t="n">
        <v>0</v>
      </c>
      <c r="G247" s="125" t="n">
        <v>0</v>
      </c>
      <c r="I247" s="125" t="n">
        <v>0</v>
      </c>
      <c r="J247" s="125" t="n">
        <v>0</v>
      </c>
      <c r="K247" s="127" t="n">
        <v>-0.06</v>
      </c>
      <c r="L247" s="125" t="n">
        <v>0</v>
      </c>
      <c r="M247" s="125" t="n">
        <v>0</v>
      </c>
      <c r="N247" s="125" t="n">
        <v>0</v>
      </c>
      <c r="O247" s="125" t="n">
        <v>0</v>
      </c>
      <c r="P247" s="125" t="n">
        <v>0</v>
      </c>
      <c r="Q247" s="127" t="n">
        <v>0</v>
      </c>
      <c r="R247" s="127" t="n">
        <v>0.025</v>
      </c>
      <c r="S247" s="127" t="n">
        <v>0.02</v>
      </c>
      <c r="T247" s="127" t="n">
        <v>0.02</v>
      </c>
      <c r="U247" s="127" t="n">
        <v>0.015</v>
      </c>
      <c r="V247" s="127" t="n">
        <v>0</v>
      </c>
      <c r="W247" s="127" t="n">
        <v>0.01</v>
      </c>
      <c r="Y247" s="127" t="n">
        <v>0</v>
      </c>
      <c r="AA247" s="127" t="n">
        <v>0.015</v>
      </c>
      <c r="AC247" s="127" t="n">
        <v>0</v>
      </c>
      <c r="AD247" s="125" t="n">
        <v>0.01</v>
      </c>
    </row>
    <row r="248" customFormat="false" ht="12" hidden="false" customHeight="false" outlineLevel="0" collapsed="false">
      <c r="C248" s="125" t="n">
        <v>0</v>
      </c>
      <c r="D248" s="125" t="n">
        <v>0</v>
      </c>
      <c r="E248" s="125" t="n">
        <v>0</v>
      </c>
      <c r="F248" s="125" t="n">
        <v>0</v>
      </c>
      <c r="G248" s="125" t="n">
        <v>0</v>
      </c>
      <c r="I248" s="125" t="n">
        <v>0</v>
      </c>
      <c r="J248" s="125" t="n">
        <v>0</v>
      </c>
      <c r="K248" s="127" t="n">
        <v>-0.06</v>
      </c>
      <c r="L248" s="125" t="n">
        <v>-0.738</v>
      </c>
      <c r="M248" s="125" t="n">
        <v>0</v>
      </c>
      <c r="N248" s="125" t="n">
        <v>0</v>
      </c>
      <c r="O248" s="125" t="n">
        <v>0</v>
      </c>
      <c r="P248" s="125" t="n">
        <v>0</v>
      </c>
      <c r="Q248" s="127" t="n">
        <v>0</v>
      </c>
      <c r="R248" s="127" t="n">
        <v>0.025</v>
      </c>
      <c r="S248" s="127" t="n">
        <v>0.02</v>
      </c>
      <c r="T248" s="127" t="n">
        <v>0.02</v>
      </c>
      <c r="U248" s="127" t="n">
        <v>0.015</v>
      </c>
      <c r="V248" s="127" t="n">
        <v>0</v>
      </c>
      <c r="W248" s="127" t="n">
        <v>0.01</v>
      </c>
      <c r="Y248" s="127" t="n">
        <v>0</v>
      </c>
      <c r="AA248" s="127" t="n">
        <v>0.015</v>
      </c>
      <c r="AC248" s="127" t="n">
        <v>0</v>
      </c>
      <c r="AD248" s="125" t="n">
        <v>0.01</v>
      </c>
    </row>
    <row r="249" customFormat="false" ht="12" hidden="false" customHeight="false" outlineLevel="0" collapsed="false">
      <c r="C249" s="125" t="n">
        <v>0</v>
      </c>
      <c r="D249" s="125" t="n">
        <v>0</v>
      </c>
      <c r="E249" s="125" t="n">
        <v>0</v>
      </c>
      <c r="F249" s="125" t="n">
        <v>0</v>
      </c>
      <c r="G249" s="125" t="n">
        <v>0</v>
      </c>
      <c r="I249" s="125" t="n">
        <v>0</v>
      </c>
      <c r="J249" s="125" t="n">
        <v>0</v>
      </c>
      <c r="K249" s="127" t="n">
        <v>-0.06</v>
      </c>
      <c r="L249" s="125" t="n">
        <v>-0.738</v>
      </c>
      <c r="M249" s="125" t="n">
        <v>0</v>
      </c>
      <c r="N249" s="125" t="n">
        <v>0</v>
      </c>
      <c r="O249" s="125" t="n">
        <v>0</v>
      </c>
      <c r="P249" s="125" t="n">
        <v>0</v>
      </c>
      <c r="Q249" s="127" t="n">
        <v>0</v>
      </c>
      <c r="R249" s="127" t="n">
        <v>0.025</v>
      </c>
      <c r="S249" s="127" t="n">
        <v>0.02</v>
      </c>
      <c r="T249" s="127" t="n">
        <v>0.02</v>
      </c>
      <c r="U249" s="127" t="n">
        <v>0.015</v>
      </c>
      <c r="V249" s="127" t="n">
        <v>0</v>
      </c>
      <c r="W249" s="127" t="n">
        <v>0.01</v>
      </c>
      <c r="Y249" s="127" t="n">
        <v>0</v>
      </c>
      <c r="AA249" s="127" t="n">
        <v>0.015</v>
      </c>
      <c r="AC249" s="127" t="n">
        <v>0</v>
      </c>
      <c r="AD249" s="125" t="n">
        <v>0.01</v>
      </c>
    </row>
    <row r="250" customFormat="false" ht="12" hidden="false" customHeight="false" outlineLevel="0" collapsed="false">
      <c r="C250" s="125" t="n">
        <v>0</v>
      </c>
      <c r="D250" s="125" t="n">
        <v>0</v>
      </c>
      <c r="E250" s="125" t="n">
        <v>0</v>
      </c>
      <c r="F250" s="125" t="n">
        <v>0</v>
      </c>
      <c r="G250" s="125" t="n">
        <v>0</v>
      </c>
      <c r="I250" s="125" t="n">
        <v>0</v>
      </c>
      <c r="J250" s="125" t="n">
        <v>0</v>
      </c>
      <c r="K250" s="127" t="n">
        <v>-0.06</v>
      </c>
      <c r="M250" s="125" t="n">
        <v>0</v>
      </c>
      <c r="N250" s="125" t="n">
        <v>0</v>
      </c>
      <c r="O250" s="125" t="n">
        <v>0</v>
      </c>
      <c r="P250" s="125" t="n">
        <v>0</v>
      </c>
      <c r="Q250" s="127" t="n">
        <v>0</v>
      </c>
      <c r="R250" s="127" t="n">
        <v>0.025</v>
      </c>
      <c r="S250" s="127" t="n">
        <v>0.02</v>
      </c>
      <c r="T250" s="127" t="n">
        <v>0.02</v>
      </c>
      <c r="U250" s="127" t="n">
        <v>0.015</v>
      </c>
      <c r="V250" s="127" t="n">
        <v>0</v>
      </c>
      <c r="W250" s="127" t="n">
        <v>0.01</v>
      </c>
      <c r="Y250" s="127" t="n">
        <v>0</v>
      </c>
      <c r="AA250" s="127" t="n">
        <v>0.015</v>
      </c>
      <c r="AC250" s="127" t="n">
        <v>0</v>
      </c>
      <c r="AD250" s="125" t="n">
        <v>0.01</v>
      </c>
    </row>
    <row r="251" customFormat="false" ht="12" hidden="false" customHeight="false" outlineLevel="0" collapsed="false">
      <c r="C251" s="125" t="n">
        <v>0</v>
      </c>
      <c r="D251" s="125" t="n">
        <v>0</v>
      </c>
      <c r="E251" s="125" t="n">
        <v>0</v>
      </c>
      <c r="F251" s="125" t="n">
        <v>0</v>
      </c>
      <c r="G251" s="125" t="n">
        <v>0</v>
      </c>
      <c r="I251" s="125" t="n">
        <v>0</v>
      </c>
      <c r="J251" s="125" t="n">
        <v>0</v>
      </c>
      <c r="K251" s="127" t="n">
        <v>-0.06</v>
      </c>
      <c r="M251" s="125" t="n">
        <v>0</v>
      </c>
      <c r="N251" s="125" t="n">
        <v>0</v>
      </c>
      <c r="O251" s="125" t="n">
        <v>0</v>
      </c>
      <c r="P251" s="125" t="n">
        <v>0</v>
      </c>
      <c r="Q251" s="127" t="n">
        <v>0</v>
      </c>
      <c r="R251" s="127" t="n">
        <v>0.025</v>
      </c>
      <c r="S251" s="127" t="n">
        <v>0.02</v>
      </c>
      <c r="T251" s="127" t="n">
        <v>0.02</v>
      </c>
      <c r="U251" s="127" t="n">
        <v>0.015</v>
      </c>
      <c r="V251" s="127" t="n">
        <v>0</v>
      </c>
      <c r="W251" s="127" t="n">
        <v>0.01</v>
      </c>
      <c r="Y251" s="127" t="n">
        <v>0</v>
      </c>
      <c r="AA251" s="127" t="n">
        <v>0.015</v>
      </c>
      <c r="AC251" s="127" t="n">
        <v>0</v>
      </c>
      <c r="AD251" s="125" t="n">
        <v>0.01</v>
      </c>
    </row>
    <row r="252" customFormat="false" ht="12" hidden="false" customHeight="false" outlineLevel="0" collapsed="false">
      <c r="C252" s="125" t="n">
        <v>0</v>
      </c>
      <c r="D252" s="125" t="n">
        <v>0</v>
      </c>
      <c r="E252" s="125" t="n">
        <v>0</v>
      </c>
      <c r="F252" s="125" t="n">
        <v>0</v>
      </c>
      <c r="G252" s="125" t="n">
        <v>0</v>
      </c>
      <c r="I252" s="125" t="n">
        <v>0</v>
      </c>
      <c r="J252" s="125" t="n">
        <v>0</v>
      </c>
      <c r="K252" s="127" t="n">
        <v>-0.06</v>
      </c>
      <c r="M252" s="125" t="n">
        <v>0</v>
      </c>
      <c r="N252" s="125" t="n">
        <v>0</v>
      </c>
      <c r="O252" s="125" t="n">
        <v>0</v>
      </c>
      <c r="P252" s="125" t="n">
        <v>0</v>
      </c>
      <c r="Q252" s="127" t="n">
        <v>0</v>
      </c>
      <c r="R252" s="127" t="n">
        <v>0.025</v>
      </c>
      <c r="S252" s="127" t="n">
        <v>0.02</v>
      </c>
      <c r="T252" s="127" t="n">
        <v>0.02</v>
      </c>
      <c r="U252" s="127" t="n">
        <v>0.015</v>
      </c>
      <c r="V252" s="127" t="n">
        <v>0</v>
      </c>
      <c r="W252" s="127" t="n">
        <v>0.01</v>
      </c>
      <c r="Y252" s="127" t="n">
        <v>0</v>
      </c>
      <c r="AA252" s="127" t="n">
        <v>0.015</v>
      </c>
      <c r="AC252" s="127" t="n">
        <v>0</v>
      </c>
      <c r="AD252" s="125" t="n">
        <v>0.01</v>
      </c>
    </row>
    <row r="253" customFormat="false" ht="12" hidden="false" customHeight="false" outlineLevel="0" collapsed="false">
      <c r="C253" s="125" t="n">
        <v>0</v>
      </c>
      <c r="D253" s="125" t="n">
        <v>0</v>
      </c>
      <c r="E253" s="125" t="n">
        <v>0</v>
      </c>
      <c r="F253" s="125" t="n">
        <v>0</v>
      </c>
      <c r="G253" s="125" t="n">
        <v>0</v>
      </c>
      <c r="I253" s="125" t="n">
        <v>0</v>
      </c>
      <c r="J253" s="125" t="n">
        <v>0</v>
      </c>
      <c r="K253" s="127" t="n">
        <v>-0.06</v>
      </c>
      <c r="M253" s="125" t="n">
        <v>0</v>
      </c>
      <c r="N253" s="125" t="n">
        <v>0</v>
      </c>
      <c r="O253" s="125" t="n">
        <v>0</v>
      </c>
      <c r="P253" s="125" t="n">
        <v>0</v>
      </c>
      <c r="Q253" s="127" t="n">
        <v>0</v>
      </c>
      <c r="R253" s="127" t="n">
        <v>0.025</v>
      </c>
      <c r="S253" s="127" t="n">
        <v>0.02</v>
      </c>
      <c r="T253" s="127" t="n">
        <v>0.02</v>
      </c>
      <c r="U253" s="127" t="n">
        <v>0.015</v>
      </c>
      <c r="V253" s="127" t="n">
        <v>0</v>
      </c>
      <c r="W253" s="127" t="n">
        <v>0.01</v>
      </c>
      <c r="Y253" s="127" t="n">
        <v>0</v>
      </c>
      <c r="AA253" s="127" t="n">
        <v>0.015</v>
      </c>
      <c r="AC253" s="127" t="n">
        <v>0</v>
      </c>
      <c r="AD253" s="125" t="n">
        <v>0.01</v>
      </c>
    </row>
    <row r="254" customFormat="false" ht="12" hidden="false" customHeight="false" outlineLevel="0" collapsed="false">
      <c r="C254" s="125" t="n">
        <v>0</v>
      </c>
      <c r="D254" s="125" t="n">
        <v>0</v>
      </c>
      <c r="E254" s="125" t="n">
        <v>0</v>
      </c>
      <c r="F254" s="125" t="n">
        <v>0</v>
      </c>
      <c r="G254" s="125" t="n">
        <v>0</v>
      </c>
      <c r="I254" s="125" t="n">
        <v>0</v>
      </c>
      <c r="J254" s="125" t="n">
        <v>0</v>
      </c>
      <c r="K254" s="127" t="n">
        <v>-0.06</v>
      </c>
      <c r="M254" s="125" t="n">
        <v>0</v>
      </c>
      <c r="N254" s="125" t="n">
        <v>0</v>
      </c>
      <c r="O254" s="125" t="n">
        <v>0</v>
      </c>
      <c r="P254" s="125" t="n">
        <v>0</v>
      </c>
      <c r="Q254" s="127" t="n">
        <v>0</v>
      </c>
      <c r="R254" s="127" t="n">
        <v>0.025</v>
      </c>
      <c r="S254" s="127" t="n">
        <v>0.02</v>
      </c>
      <c r="T254" s="127" t="n">
        <v>0.02</v>
      </c>
      <c r="U254" s="127" t="n">
        <v>0.015</v>
      </c>
      <c r="V254" s="127" t="n">
        <v>0</v>
      </c>
      <c r="W254" s="127" t="n">
        <v>0.01</v>
      </c>
      <c r="Y254" s="127" t="n">
        <v>0</v>
      </c>
      <c r="AA254" s="127" t="n">
        <v>0.015</v>
      </c>
      <c r="AC254" s="127" t="n">
        <v>0</v>
      </c>
      <c r="AD254" s="125" t="n">
        <v>0.01</v>
      </c>
    </row>
    <row r="255" customFormat="false" ht="12" hidden="false" customHeight="false" outlineLevel="0" collapsed="false">
      <c r="C255" s="125" t="n">
        <v>0</v>
      </c>
      <c r="D255" s="125" t="n">
        <v>0</v>
      </c>
      <c r="E255" s="125" t="n">
        <v>0</v>
      </c>
      <c r="F255" s="125" t="n">
        <v>0</v>
      </c>
      <c r="G255" s="125" t="n">
        <v>0</v>
      </c>
      <c r="I255" s="125" t="n">
        <v>0</v>
      </c>
      <c r="J255" s="125" t="n">
        <v>0</v>
      </c>
      <c r="K255" s="127" t="n">
        <v>-0.06</v>
      </c>
      <c r="M255" s="125" t="n">
        <v>0</v>
      </c>
      <c r="N255" s="125" t="n">
        <v>0</v>
      </c>
      <c r="O255" s="125" t="n">
        <v>0</v>
      </c>
      <c r="P255" s="125" t="n">
        <v>0</v>
      </c>
      <c r="Q255" s="127" t="n">
        <v>0</v>
      </c>
      <c r="R255" s="127" t="n">
        <v>0.025</v>
      </c>
      <c r="S255" s="127" t="n">
        <v>0.02</v>
      </c>
      <c r="T255" s="127" t="n">
        <v>0.02</v>
      </c>
      <c r="U255" s="127" t="n">
        <v>0.015</v>
      </c>
      <c r="V255" s="127" t="n">
        <v>0</v>
      </c>
      <c r="W255" s="127" t="n">
        <v>0.01</v>
      </c>
      <c r="Y255" s="127" t="n">
        <v>0</v>
      </c>
      <c r="AA255" s="127" t="n">
        <v>0.015</v>
      </c>
      <c r="AC255" s="127" t="n">
        <v>0</v>
      </c>
      <c r="AD255" s="125" t="n">
        <v>0.01</v>
      </c>
    </row>
    <row r="256" customFormat="false" ht="12" hidden="false" customHeight="false" outlineLevel="0" collapsed="false">
      <c r="C256" s="125" t="n">
        <v>0</v>
      </c>
      <c r="D256" s="125" t="n">
        <v>0</v>
      </c>
      <c r="E256" s="125" t="n">
        <v>0</v>
      </c>
      <c r="F256" s="125" t="n">
        <v>0</v>
      </c>
      <c r="G256" s="125" t="n">
        <v>0</v>
      </c>
      <c r="I256" s="125" t="n">
        <v>0</v>
      </c>
      <c r="J256" s="125" t="n">
        <v>0</v>
      </c>
      <c r="K256" s="127" t="n">
        <v>-0.06</v>
      </c>
      <c r="M256" s="125" t="n">
        <v>0</v>
      </c>
      <c r="N256" s="125" t="n">
        <v>0</v>
      </c>
      <c r="O256" s="125" t="n">
        <v>0</v>
      </c>
      <c r="P256" s="125" t="n">
        <v>0</v>
      </c>
      <c r="Q256" s="127" t="n">
        <v>0</v>
      </c>
      <c r="R256" s="127" t="n">
        <v>0.025</v>
      </c>
      <c r="S256" s="127" t="n">
        <v>0.02</v>
      </c>
      <c r="T256" s="127" t="n">
        <v>0.02</v>
      </c>
      <c r="U256" s="127" t="n">
        <v>0.015</v>
      </c>
      <c r="V256" s="127" t="n">
        <v>0</v>
      </c>
      <c r="W256" s="127" t="n">
        <v>0.01</v>
      </c>
      <c r="Y256" s="127" t="n">
        <v>0</v>
      </c>
      <c r="AA256" s="127" t="n">
        <v>0.015</v>
      </c>
      <c r="AC256" s="127" t="n">
        <v>0</v>
      </c>
      <c r="AD256" s="125" t="n">
        <v>0.01</v>
      </c>
    </row>
    <row r="257" customFormat="false" ht="12" hidden="false" customHeight="false" outlineLevel="0" collapsed="false">
      <c r="C257" s="125" t="n">
        <v>0</v>
      </c>
      <c r="D257" s="125" t="n">
        <v>0</v>
      </c>
      <c r="E257" s="125" t="n">
        <v>0</v>
      </c>
      <c r="F257" s="125" t="n">
        <v>0</v>
      </c>
      <c r="G257" s="125" t="n">
        <v>0</v>
      </c>
      <c r="I257" s="125" t="n">
        <v>0</v>
      </c>
      <c r="J257" s="125" t="n">
        <v>0</v>
      </c>
      <c r="K257" s="127" t="n">
        <v>-0.06</v>
      </c>
      <c r="M257" s="125" t="n">
        <v>0</v>
      </c>
      <c r="N257" s="125" t="n">
        <v>0</v>
      </c>
      <c r="O257" s="125" t="n">
        <v>0</v>
      </c>
      <c r="P257" s="125" t="n">
        <v>0</v>
      </c>
      <c r="Q257" s="127" t="n">
        <v>0</v>
      </c>
      <c r="R257" s="127" t="n">
        <v>0.025</v>
      </c>
      <c r="S257" s="127" t="n">
        <v>0.02</v>
      </c>
      <c r="T257" s="127" t="n">
        <v>0.02</v>
      </c>
      <c r="U257" s="127" t="n">
        <v>0.015</v>
      </c>
      <c r="V257" s="127" t="n">
        <v>0</v>
      </c>
      <c r="W257" s="127" t="n">
        <v>0.01</v>
      </c>
      <c r="Y257" s="127" t="n">
        <v>0</v>
      </c>
      <c r="AA257" s="127" t="n">
        <v>0.015</v>
      </c>
      <c r="AC257" s="127" t="n">
        <v>0</v>
      </c>
      <c r="AD257" s="125" t="n">
        <v>0.01</v>
      </c>
    </row>
    <row r="258" customFormat="false" ht="12" hidden="false" customHeight="false" outlineLevel="0" collapsed="false">
      <c r="C258" s="125" t="n">
        <v>0</v>
      </c>
      <c r="D258" s="125" t="n">
        <v>0</v>
      </c>
      <c r="E258" s="125" t="n">
        <v>0</v>
      </c>
      <c r="F258" s="125" t="n">
        <v>0</v>
      </c>
      <c r="G258" s="125" t="n">
        <v>0</v>
      </c>
      <c r="I258" s="125" t="n">
        <v>0</v>
      </c>
      <c r="J258" s="125" t="n">
        <v>0</v>
      </c>
      <c r="K258" s="127" t="n">
        <v>-0.06</v>
      </c>
      <c r="M258" s="125" t="n">
        <v>0</v>
      </c>
      <c r="N258" s="125" t="n">
        <v>0</v>
      </c>
      <c r="O258" s="125" t="n">
        <v>0</v>
      </c>
      <c r="P258" s="125" t="n">
        <v>0</v>
      </c>
      <c r="Q258" s="127" t="n">
        <v>0</v>
      </c>
      <c r="R258" s="127" t="n">
        <v>0.025</v>
      </c>
      <c r="S258" s="127" t="n">
        <v>0.02</v>
      </c>
      <c r="T258" s="127" t="n">
        <v>0.02</v>
      </c>
      <c r="U258" s="127" t="n">
        <v>0.015</v>
      </c>
      <c r="V258" s="127" t="n">
        <v>0</v>
      </c>
      <c r="W258" s="127" t="n">
        <v>0.01</v>
      </c>
      <c r="Y258" s="127" t="n">
        <v>0</v>
      </c>
      <c r="AA258" s="127" t="n">
        <v>0.015</v>
      </c>
      <c r="AC258" s="127" t="n">
        <v>0</v>
      </c>
      <c r="AD258" s="125" t="n">
        <v>0.01</v>
      </c>
    </row>
    <row r="259" customFormat="false" ht="12" hidden="false" customHeight="false" outlineLevel="0" collapsed="false">
      <c r="C259" s="125" t="n">
        <v>0</v>
      </c>
      <c r="D259" s="125" t="n">
        <v>0</v>
      </c>
      <c r="E259" s="125" t="n">
        <v>0</v>
      </c>
      <c r="F259" s="125" t="n">
        <v>0</v>
      </c>
      <c r="G259" s="125" t="n">
        <v>0</v>
      </c>
      <c r="I259" s="125" t="n">
        <v>0</v>
      </c>
      <c r="J259" s="125" t="n">
        <v>0</v>
      </c>
      <c r="K259" s="127" t="n">
        <v>-0.06</v>
      </c>
      <c r="M259" s="125" t="n">
        <v>0</v>
      </c>
      <c r="N259" s="125" t="n">
        <v>0</v>
      </c>
      <c r="O259" s="125" t="n">
        <v>0</v>
      </c>
      <c r="P259" s="125" t="n">
        <v>0</v>
      </c>
      <c r="Q259" s="127" t="n">
        <v>0</v>
      </c>
      <c r="R259" s="127" t="n">
        <v>0.025</v>
      </c>
      <c r="S259" s="127" t="n">
        <v>0.02</v>
      </c>
      <c r="T259" s="127" t="n">
        <v>0.02</v>
      </c>
      <c r="U259" s="127" t="n">
        <v>0.015</v>
      </c>
      <c r="V259" s="127" t="n">
        <v>0</v>
      </c>
      <c r="W259" s="127" t="n">
        <v>0.01</v>
      </c>
      <c r="Y259" s="127" t="n">
        <v>0</v>
      </c>
      <c r="AA259" s="127" t="n">
        <v>0.015</v>
      </c>
      <c r="AC259" s="127" t="n">
        <v>0</v>
      </c>
      <c r="AD259" s="125" t="n">
        <v>0.01</v>
      </c>
    </row>
    <row r="260" customFormat="false" ht="12" hidden="false" customHeight="false" outlineLevel="0" collapsed="false">
      <c r="C260" s="125" t="n">
        <v>0</v>
      </c>
      <c r="D260" s="125" t="n">
        <v>0</v>
      </c>
      <c r="E260" s="125" t="n">
        <v>0</v>
      </c>
      <c r="F260" s="125" t="n">
        <v>0</v>
      </c>
      <c r="G260" s="125" t="n">
        <v>0</v>
      </c>
      <c r="I260" s="125" t="n">
        <v>0</v>
      </c>
      <c r="J260" s="125" t="n">
        <v>0</v>
      </c>
      <c r="K260" s="127" t="n">
        <v>-0.06</v>
      </c>
      <c r="M260" s="125" t="n">
        <v>0</v>
      </c>
      <c r="N260" s="125" t="n">
        <v>0</v>
      </c>
      <c r="O260" s="125" t="n">
        <v>0</v>
      </c>
      <c r="P260" s="125" t="n">
        <v>0</v>
      </c>
      <c r="Q260" s="127" t="n">
        <v>0</v>
      </c>
      <c r="R260" s="127" t="n">
        <v>0.025</v>
      </c>
      <c r="S260" s="127" t="n">
        <v>0.02</v>
      </c>
      <c r="T260" s="127" t="n">
        <v>0.02</v>
      </c>
      <c r="U260" s="127" t="n">
        <v>0.015</v>
      </c>
      <c r="V260" s="127" t="n">
        <v>0</v>
      </c>
      <c r="W260" s="127" t="n">
        <v>0.01</v>
      </c>
      <c r="Y260" s="127" t="n">
        <v>0</v>
      </c>
      <c r="AA260" s="127" t="n">
        <v>0.015</v>
      </c>
      <c r="AC260" s="127" t="n">
        <v>0</v>
      </c>
      <c r="AD260" s="125" t="n">
        <v>0.01</v>
      </c>
    </row>
    <row r="261" customFormat="false" ht="12" hidden="false" customHeight="false" outlineLevel="0" collapsed="false">
      <c r="C261" s="125" t="n">
        <v>0</v>
      </c>
      <c r="D261" s="125" t="n">
        <v>0</v>
      </c>
      <c r="E261" s="125" t="n">
        <v>0</v>
      </c>
      <c r="F261" s="125" t="n">
        <v>0</v>
      </c>
      <c r="G261" s="125" t="n">
        <v>0</v>
      </c>
      <c r="I261" s="125" t="n">
        <v>0</v>
      </c>
      <c r="J261" s="125" t="n">
        <v>0</v>
      </c>
      <c r="K261" s="127" t="n">
        <v>-0.06</v>
      </c>
      <c r="M261" s="125" t="n">
        <v>0</v>
      </c>
      <c r="N261" s="125" t="n">
        <v>0</v>
      </c>
      <c r="O261" s="125" t="n">
        <v>0</v>
      </c>
      <c r="P261" s="125" t="n">
        <v>0</v>
      </c>
      <c r="Q261" s="127" t="n">
        <v>0</v>
      </c>
      <c r="R261" s="127" t="n">
        <v>0.025</v>
      </c>
      <c r="S261" s="127" t="n">
        <v>0.02</v>
      </c>
      <c r="T261" s="127" t="n">
        <v>0.02</v>
      </c>
      <c r="U261" s="127" t="n">
        <v>0.015</v>
      </c>
      <c r="V261" s="127" t="n">
        <v>0</v>
      </c>
      <c r="W261" s="127" t="n">
        <v>0.01</v>
      </c>
      <c r="Y261" s="127" t="n">
        <v>0</v>
      </c>
      <c r="AA261" s="127" t="n">
        <v>0.015</v>
      </c>
      <c r="AC261" s="127" t="n">
        <v>0</v>
      </c>
      <c r="AD261" s="125" t="n">
        <v>0.01</v>
      </c>
    </row>
    <row r="262" customFormat="false" ht="12" hidden="false" customHeight="false" outlineLevel="0" collapsed="false">
      <c r="C262" s="125" t="n">
        <v>0</v>
      </c>
      <c r="D262" s="125" t="n">
        <v>0</v>
      </c>
      <c r="E262" s="125" t="n">
        <v>0</v>
      </c>
      <c r="F262" s="125" t="n">
        <v>0</v>
      </c>
      <c r="G262" s="125" t="n">
        <v>0</v>
      </c>
      <c r="I262" s="125" t="n">
        <v>0</v>
      </c>
      <c r="J262" s="125" t="n">
        <v>0</v>
      </c>
      <c r="K262" s="127" t="n">
        <v>-0.06</v>
      </c>
      <c r="M262" s="125" t="n">
        <v>0</v>
      </c>
      <c r="N262" s="125" t="n">
        <v>0</v>
      </c>
      <c r="O262" s="125" t="n">
        <v>0</v>
      </c>
      <c r="P262" s="125" t="n">
        <v>0</v>
      </c>
      <c r="Q262" s="127" t="n">
        <v>0</v>
      </c>
      <c r="R262" s="127" t="n">
        <v>0.025</v>
      </c>
      <c r="S262" s="127" t="n">
        <v>0.02</v>
      </c>
      <c r="T262" s="127" t="n">
        <v>0.02</v>
      </c>
      <c r="U262" s="127" t="n">
        <v>0.015</v>
      </c>
      <c r="V262" s="127" t="n">
        <v>0</v>
      </c>
      <c r="W262" s="127" t="n">
        <v>0.01</v>
      </c>
      <c r="Y262" s="127" t="n">
        <v>0</v>
      </c>
      <c r="AA262" s="127" t="n">
        <v>0.015</v>
      </c>
      <c r="AC262" s="127" t="n">
        <v>0</v>
      </c>
      <c r="AD262" s="125" t="n">
        <v>0.01</v>
      </c>
    </row>
    <row r="263" customFormat="false" ht="12" hidden="false" customHeight="false" outlineLevel="0" collapsed="false">
      <c r="C263" s="125" t="n">
        <v>0</v>
      </c>
      <c r="D263" s="125" t="n">
        <v>0</v>
      </c>
      <c r="E263" s="125" t="n">
        <v>0</v>
      </c>
      <c r="F263" s="125" t="n">
        <v>0</v>
      </c>
      <c r="G263" s="125" t="n">
        <v>0</v>
      </c>
      <c r="I263" s="125" t="n">
        <v>0</v>
      </c>
      <c r="J263" s="125" t="n">
        <v>0</v>
      </c>
      <c r="K263" s="127" t="n">
        <v>-0.06</v>
      </c>
      <c r="M263" s="125" t="n">
        <v>0</v>
      </c>
      <c r="N263" s="125" t="n">
        <v>0</v>
      </c>
      <c r="O263" s="125" t="n">
        <v>0</v>
      </c>
      <c r="P263" s="125" t="n">
        <v>0</v>
      </c>
      <c r="Q263" s="127" t="n">
        <v>0</v>
      </c>
      <c r="R263" s="127" t="n">
        <v>0.025</v>
      </c>
      <c r="S263" s="127" t="n">
        <v>0.02</v>
      </c>
      <c r="T263" s="127" t="n">
        <v>0.02</v>
      </c>
      <c r="U263" s="127" t="n">
        <v>0.015</v>
      </c>
      <c r="V263" s="127" t="n">
        <v>0</v>
      </c>
      <c r="W263" s="127" t="n">
        <v>0.01</v>
      </c>
      <c r="Y263" s="127" t="n">
        <v>0</v>
      </c>
      <c r="AA263" s="127" t="n">
        <v>0.015</v>
      </c>
      <c r="AC263" s="127" t="n">
        <v>0</v>
      </c>
      <c r="AD263" s="125" t="n">
        <v>0.01</v>
      </c>
    </row>
    <row r="264" customFormat="false" ht="12" hidden="false" customHeight="false" outlineLevel="0" collapsed="false">
      <c r="C264" s="125" t="n">
        <v>0</v>
      </c>
      <c r="D264" s="125" t="n">
        <v>0</v>
      </c>
      <c r="E264" s="125" t="n">
        <v>0</v>
      </c>
      <c r="F264" s="125" t="n">
        <v>0</v>
      </c>
      <c r="G264" s="125" t="n">
        <v>0</v>
      </c>
      <c r="I264" s="125" t="n">
        <v>0</v>
      </c>
      <c r="J264" s="125" t="n">
        <v>0</v>
      </c>
      <c r="K264" s="127" t="n">
        <v>-0.06</v>
      </c>
      <c r="M264" s="125" t="n">
        <v>0</v>
      </c>
      <c r="N264" s="125" t="n">
        <v>0</v>
      </c>
      <c r="O264" s="125" t="n">
        <v>0</v>
      </c>
      <c r="P264" s="125" t="n">
        <v>0</v>
      </c>
      <c r="Q264" s="127" t="n">
        <v>0</v>
      </c>
      <c r="R264" s="127" t="n">
        <v>0.025</v>
      </c>
      <c r="S264" s="127" t="n">
        <v>0.02</v>
      </c>
      <c r="T264" s="127" t="n">
        <v>0.02</v>
      </c>
      <c r="U264" s="127" t="n">
        <v>0.015</v>
      </c>
      <c r="V264" s="127" t="n">
        <v>0</v>
      </c>
      <c r="W264" s="127" t="n">
        <v>0.01</v>
      </c>
      <c r="Y264" s="127" t="n">
        <v>0</v>
      </c>
      <c r="AA264" s="127" t="n">
        <v>0.015</v>
      </c>
      <c r="AC264" s="127" t="n">
        <v>0</v>
      </c>
      <c r="AD264" s="125" t="n">
        <v>0.01</v>
      </c>
    </row>
    <row r="265" customFormat="false" ht="12" hidden="false" customHeight="false" outlineLevel="0" collapsed="false">
      <c r="C265" s="125" t="n">
        <v>0</v>
      </c>
      <c r="D265" s="125" t="n">
        <v>0</v>
      </c>
      <c r="E265" s="125" t="n">
        <v>0</v>
      </c>
      <c r="F265" s="125" t="n">
        <v>0</v>
      </c>
      <c r="G265" s="125" t="n">
        <v>0</v>
      </c>
      <c r="I265" s="125" t="n">
        <v>0</v>
      </c>
      <c r="J265" s="125" t="n">
        <v>0</v>
      </c>
      <c r="K265" s="127" t="n">
        <v>-0.06</v>
      </c>
      <c r="M265" s="125" t="n">
        <v>0</v>
      </c>
      <c r="N265" s="125" t="n">
        <v>0</v>
      </c>
      <c r="O265" s="125" t="n">
        <v>0</v>
      </c>
      <c r="P265" s="125" t="n">
        <v>0</v>
      </c>
      <c r="Q265" s="127" t="n">
        <v>0</v>
      </c>
      <c r="R265" s="127" t="n">
        <v>0.025</v>
      </c>
      <c r="S265" s="127" t="n">
        <v>0.02</v>
      </c>
      <c r="T265" s="127" t="n">
        <v>0.02</v>
      </c>
      <c r="U265" s="127" t="n">
        <v>0.015</v>
      </c>
      <c r="V265" s="127" t="n">
        <v>0</v>
      </c>
      <c r="W265" s="127" t="n">
        <v>0.01</v>
      </c>
      <c r="Y265" s="127" t="n">
        <v>0</v>
      </c>
      <c r="AA265" s="127" t="n">
        <v>0.015</v>
      </c>
      <c r="AC265" s="127" t="n">
        <v>0</v>
      </c>
      <c r="AD265" s="125" t="n">
        <v>0.01</v>
      </c>
    </row>
    <row r="266" customFormat="false" ht="12" hidden="false" customHeight="false" outlineLevel="0" collapsed="false">
      <c r="C266" s="125" t="n">
        <v>0</v>
      </c>
      <c r="D266" s="125" t="n">
        <v>0</v>
      </c>
      <c r="E266" s="125" t="n">
        <v>0</v>
      </c>
      <c r="F266" s="125" t="n">
        <v>0</v>
      </c>
      <c r="G266" s="125" t="n">
        <v>0</v>
      </c>
      <c r="I266" s="125" t="n">
        <v>0</v>
      </c>
      <c r="J266" s="125" t="n">
        <v>0</v>
      </c>
      <c r="K266" s="127" t="n">
        <v>-0.06</v>
      </c>
      <c r="M266" s="125" t="n">
        <v>0</v>
      </c>
      <c r="N266" s="125" t="n">
        <v>0</v>
      </c>
      <c r="O266" s="125" t="n">
        <v>0</v>
      </c>
      <c r="P266" s="125" t="n">
        <v>0</v>
      </c>
      <c r="Q266" s="127" t="n">
        <v>0</v>
      </c>
      <c r="R266" s="127" t="n">
        <v>0.025</v>
      </c>
      <c r="S266" s="127" t="n">
        <v>0.02</v>
      </c>
      <c r="T266" s="127" t="n">
        <v>0.02</v>
      </c>
      <c r="U266" s="127" t="n">
        <v>0.015</v>
      </c>
      <c r="V266" s="127" t="n">
        <v>0</v>
      </c>
      <c r="W266" s="127" t="n">
        <v>0.01</v>
      </c>
      <c r="Y266" s="127" t="n">
        <v>0</v>
      </c>
      <c r="AA266" s="127" t="n">
        <v>0.015</v>
      </c>
      <c r="AC266" s="127" t="n">
        <v>0</v>
      </c>
      <c r="AD266" s="125" t="n">
        <v>0.01</v>
      </c>
    </row>
    <row r="267" customFormat="false" ht="12" hidden="false" customHeight="false" outlineLevel="0" collapsed="false">
      <c r="C267" s="125" t="n">
        <v>0</v>
      </c>
      <c r="D267" s="125" t="n">
        <v>0</v>
      </c>
      <c r="E267" s="125" t="n">
        <v>0</v>
      </c>
      <c r="F267" s="125" t="n">
        <v>0</v>
      </c>
      <c r="G267" s="125" t="n">
        <v>0</v>
      </c>
      <c r="I267" s="125" t="n">
        <v>0</v>
      </c>
      <c r="J267" s="125" t="n">
        <v>0</v>
      </c>
      <c r="K267" s="127" t="n">
        <v>-0.06</v>
      </c>
      <c r="M267" s="125" t="n">
        <v>0</v>
      </c>
      <c r="N267" s="125" t="n">
        <v>0</v>
      </c>
      <c r="O267" s="125" t="n">
        <v>0</v>
      </c>
      <c r="P267" s="125" t="n">
        <v>0</v>
      </c>
      <c r="Q267" s="127" t="n">
        <v>0</v>
      </c>
      <c r="R267" s="127" t="n">
        <v>0.025</v>
      </c>
      <c r="S267" s="127" t="n">
        <v>0.02</v>
      </c>
      <c r="T267" s="127" t="n">
        <v>0.02</v>
      </c>
      <c r="U267" s="127" t="n">
        <v>0.015</v>
      </c>
      <c r="V267" s="127" t="n">
        <v>0</v>
      </c>
      <c r="W267" s="127" t="n">
        <v>0.01</v>
      </c>
      <c r="Y267" s="127" t="n">
        <v>0</v>
      </c>
      <c r="AA267" s="127" t="n">
        <v>0.015</v>
      </c>
      <c r="AC267" s="127" t="n">
        <v>0</v>
      </c>
      <c r="AD267" s="125" t="n">
        <v>0.01</v>
      </c>
    </row>
    <row r="268" customFormat="false" ht="12" hidden="false" customHeight="false" outlineLevel="0" collapsed="false">
      <c r="C268" s="125" t="n">
        <v>0</v>
      </c>
      <c r="D268" s="125" t="n">
        <v>0</v>
      </c>
      <c r="E268" s="125" t="n">
        <v>0</v>
      </c>
      <c r="F268" s="125" t="n">
        <v>0</v>
      </c>
      <c r="G268" s="125" t="n">
        <v>0</v>
      </c>
      <c r="I268" s="125" t="n">
        <v>0</v>
      </c>
      <c r="J268" s="125" t="n">
        <v>0</v>
      </c>
      <c r="K268" s="127" t="n">
        <v>-0.06</v>
      </c>
      <c r="M268" s="125" t="n">
        <v>0</v>
      </c>
      <c r="N268" s="125" t="n">
        <v>0</v>
      </c>
      <c r="O268" s="125" t="n">
        <v>0</v>
      </c>
      <c r="P268" s="125" t="n">
        <v>0</v>
      </c>
      <c r="Q268" s="127" t="n">
        <v>0</v>
      </c>
      <c r="R268" s="127" t="n">
        <v>0.025</v>
      </c>
      <c r="S268" s="127" t="n">
        <v>0.02</v>
      </c>
      <c r="T268" s="127" t="n">
        <v>0.02</v>
      </c>
      <c r="U268" s="127" t="n">
        <v>0.015</v>
      </c>
      <c r="V268" s="127" t="n">
        <v>0</v>
      </c>
      <c r="W268" s="127" t="n">
        <v>0.01</v>
      </c>
      <c r="Y268" s="127" t="n">
        <v>0</v>
      </c>
      <c r="AA268" s="127" t="n">
        <v>0.015</v>
      </c>
      <c r="AC268" s="127" t="n">
        <v>0</v>
      </c>
      <c r="AD268" s="125" t="n">
        <v>0.01</v>
      </c>
    </row>
    <row r="269" customFormat="false" ht="12" hidden="false" customHeight="false" outlineLevel="0" collapsed="false">
      <c r="C269" s="125" t="n">
        <v>0</v>
      </c>
      <c r="D269" s="125" t="n">
        <v>0</v>
      </c>
      <c r="E269" s="125" t="n">
        <v>0</v>
      </c>
      <c r="F269" s="125" t="n">
        <v>0</v>
      </c>
      <c r="G269" s="125" t="n">
        <v>0</v>
      </c>
      <c r="I269" s="125" t="n">
        <v>0</v>
      </c>
      <c r="J269" s="125" t="n">
        <v>0</v>
      </c>
      <c r="K269" s="127" t="n">
        <v>-0.06</v>
      </c>
      <c r="M269" s="125" t="n">
        <v>0</v>
      </c>
      <c r="N269" s="125" t="n">
        <v>0</v>
      </c>
      <c r="O269" s="125" t="n">
        <v>0</v>
      </c>
      <c r="P269" s="125" t="n">
        <v>0</v>
      </c>
      <c r="Q269" s="127" t="n">
        <v>0</v>
      </c>
      <c r="R269" s="127" t="n">
        <v>0.025</v>
      </c>
      <c r="S269" s="127" t="n">
        <v>0.02</v>
      </c>
      <c r="T269" s="127" t="n">
        <v>0.02</v>
      </c>
      <c r="U269" s="127" t="n">
        <v>0.015</v>
      </c>
      <c r="V269" s="127" t="n">
        <v>0</v>
      </c>
      <c r="W269" s="127" t="n">
        <v>0.01</v>
      </c>
      <c r="Y269" s="127" t="n">
        <v>0</v>
      </c>
      <c r="AA269" s="127" t="n">
        <v>0.015</v>
      </c>
      <c r="AC269" s="127" t="n">
        <v>0</v>
      </c>
      <c r="AD269" s="125" t="n">
        <v>0.01</v>
      </c>
    </row>
    <row r="270" customFormat="false" ht="12" hidden="false" customHeight="false" outlineLevel="0" collapsed="false">
      <c r="C270" s="125" t="n">
        <v>6.0355</v>
      </c>
      <c r="D270" s="125" t="n">
        <v>0</v>
      </c>
      <c r="E270" s="125" t="n">
        <v>0</v>
      </c>
      <c r="F270" s="125" t="n">
        <v>0</v>
      </c>
      <c r="G270" s="125" t="n">
        <v>0</v>
      </c>
      <c r="I270" s="125" t="n">
        <v>0</v>
      </c>
      <c r="J270" s="125" t="n">
        <v>0</v>
      </c>
      <c r="K270" s="127" t="n">
        <v>-0.06</v>
      </c>
      <c r="M270" s="125" t="n">
        <v>0</v>
      </c>
      <c r="N270" s="125" t="n">
        <v>0</v>
      </c>
      <c r="O270" s="125" t="n">
        <v>0</v>
      </c>
      <c r="P270" s="125" t="n">
        <v>0</v>
      </c>
      <c r="Q270" s="127" t="n">
        <v>0</v>
      </c>
      <c r="R270" s="127" t="n">
        <v>0.025</v>
      </c>
      <c r="S270" s="127" t="n">
        <v>0.02</v>
      </c>
      <c r="T270" s="127" t="n">
        <v>0.02</v>
      </c>
      <c r="U270" s="127" t="n">
        <v>0.015</v>
      </c>
      <c r="V270" s="127" t="n">
        <v>0</v>
      </c>
      <c r="W270" s="127" t="n">
        <v>0.01</v>
      </c>
      <c r="Y270" s="127" t="n">
        <v>0</v>
      </c>
      <c r="AA270" s="127" t="n">
        <v>0.015</v>
      </c>
      <c r="AC270" s="127" t="n">
        <v>0</v>
      </c>
      <c r="AD270" s="125" t="n">
        <v>0.01</v>
      </c>
    </row>
    <row r="271" customFormat="false" ht="12" hidden="false" customHeight="false" outlineLevel="0" collapsed="false">
      <c r="C271" s="125" t="n">
        <v>5.9485</v>
      </c>
      <c r="D271" s="125" t="n">
        <v>0</v>
      </c>
      <c r="E271" s="125" t="n">
        <v>0</v>
      </c>
      <c r="F271" s="125" t="n">
        <v>0</v>
      </c>
      <c r="G271" s="125" t="n">
        <v>0</v>
      </c>
      <c r="I271" s="125" t="n">
        <v>0</v>
      </c>
      <c r="J271" s="125" t="n">
        <v>0</v>
      </c>
      <c r="K271" s="127" t="n">
        <v>-0.06</v>
      </c>
      <c r="M271" s="125" t="n">
        <v>0</v>
      </c>
      <c r="N271" s="125" t="n">
        <v>0</v>
      </c>
      <c r="O271" s="125" t="n">
        <v>0</v>
      </c>
      <c r="P271" s="125" t="n">
        <v>0</v>
      </c>
      <c r="Q271" s="127" t="n">
        <v>0</v>
      </c>
      <c r="R271" s="127" t="n">
        <v>0.025</v>
      </c>
      <c r="S271" s="127" t="n">
        <v>0.02</v>
      </c>
      <c r="T271" s="127" t="n">
        <v>0.02</v>
      </c>
      <c r="U271" s="127" t="n">
        <v>0.015</v>
      </c>
      <c r="V271" s="127" t="n">
        <v>0</v>
      </c>
      <c r="W271" s="127" t="n">
        <v>0.01</v>
      </c>
      <c r="Y271" s="127" t="n">
        <v>0</v>
      </c>
      <c r="AA271" s="127" t="n">
        <v>0.015</v>
      </c>
      <c r="AC271" s="127" t="n">
        <v>0</v>
      </c>
      <c r="AD271" s="125" t="n">
        <v>0.01</v>
      </c>
    </row>
    <row r="272" customFormat="false" ht="12" hidden="false" customHeight="false" outlineLevel="0" collapsed="false">
      <c r="C272" s="125" t="n">
        <v>5.8095</v>
      </c>
      <c r="D272" s="125" t="n">
        <v>0</v>
      </c>
      <c r="E272" s="125" t="n">
        <v>0</v>
      </c>
      <c r="F272" s="125" t="n">
        <v>0</v>
      </c>
      <c r="G272" s="125" t="n">
        <v>0</v>
      </c>
      <c r="I272" s="125" t="n">
        <v>0</v>
      </c>
      <c r="J272" s="125" t="n">
        <v>0</v>
      </c>
      <c r="K272" s="127" t="n">
        <v>-0.06</v>
      </c>
      <c r="M272" s="125" t="n">
        <v>0</v>
      </c>
      <c r="N272" s="125" t="n">
        <v>0</v>
      </c>
      <c r="O272" s="125" t="n">
        <v>0</v>
      </c>
      <c r="P272" s="125" t="n">
        <v>0</v>
      </c>
      <c r="Q272" s="127" t="n">
        <v>0</v>
      </c>
      <c r="R272" s="127" t="n">
        <v>0.025</v>
      </c>
      <c r="S272" s="127" t="n">
        <v>0.02</v>
      </c>
      <c r="T272" s="127" t="n">
        <v>0.02</v>
      </c>
      <c r="U272" s="127" t="n">
        <v>0.015</v>
      </c>
      <c r="V272" s="127" t="n">
        <v>0</v>
      </c>
      <c r="W272" s="127" t="n">
        <v>0.01</v>
      </c>
      <c r="Y272" s="127" t="n">
        <v>0</v>
      </c>
      <c r="AA272" s="127" t="n">
        <v>0.015</v>
      </c>
      <c r="AC272" s="127" t="n">
        <v>0</v>
      </c>
      <c r="AD272" s="125" t="n">
        <v>0.01</v>
      </c>
    </row>
    <row r="273" customFormat="false" ht="12" hidden="false" customHeight="false" outlineLevel="0" collapsed="false">
      <c r="C273" s="125" t="n">
        <v>5.6555</v>
      </c>
      <c r="D273" s="125" t="n">
        <v>0</v>
      </c>
      <c r="E273" s="125" t="n">
        <v>0</v>
      </c>
      <c r="F273" s="125" t="n">
        <v>0</v>
      </c>
      <c r="G273" s="125" t="n">
        <v>0</v>
      </c>
      <c r="I273" s="125" t="n">
        <v>0</v>
      </c>
      <c r="J273" s="125" t="n">
        <v>0</v>
      </c>
      <c r="K273" s="127" t="n">
        <v>-0.06</v>
      </c>
      <c r="M273" s="125" t="n">
        <v>0</v>
      </c>
      <c r="N273" s="125" t="n">
        <v>0</v>
      </c>
      <c r="O273" s="125" t="n">
        <v>0</v>
      </c>
      <c r="P273" s="125" t="n">
        <v>0</v>
      </c>
      <c r="Q273" s="127" t="n">
        <v>0</v>
      </c>
      <c r="R273" s="127" t="n">
        <v>0.025</v>
      </c>
      <c r="S273" s="127" t="n">
        <v>0.02</v>
      </c>
      <c r="T273" s="127" t="n">
        <v>0.02</v>
      </c>
      <c r="U273" s="127" t="n">
        <v>0.015</v>
      </c>
      <c r="V273" s="127" t="n">
        <v>0</v>
      </c>
      <c r="W273" s="127" t="n">
        <v>0.01</v>
      </c>
      <c r="Y273" s="127" t="n">
        <v>0</v>
      </c>
      <c r="AA273" s="127" t="n">
        <v>0.015</v>
      </c>
      <c r="AC273" s="127" t="n">
        <v>0</v>
      </c>
      <c r="AD273" s="125" t="n">
        <v>0.01</v>
      </c>
    </row>
    <row r="274" customFormat="false" ht="12" hidden="false" customHeight="false" outlineLevel="0" collapsed="false">
      <c r="C274" s="125" t="n">
        <v>5.6605</v>
      </c>
      <c r="D274" s="125" t="n">
        <v>0</v>
      </c>
      <c r="E274" s="125" t="n">
        <v>0</v>
      </c>
      <c r="F274" s="125" t="n">
        <v>0</v>
      </c>
      <c r="G274" s="125" t="n">
        <v>0</v>
      </c>
      <c r="I274" s="125" t="n">
        <v>0</v>
      </c>
      <c r="J274" s="125" t="n">
        <v>0</v>
      </c>
      <c r="K274" s="127" t="n">
        <v>-0.06</v>
      </c>
      <c r="M274" s="125" t="n">
        <v>0</v>
      </c>
      <c r="N274" s="125" t="n">
        <v>0</v>
      </c>
      <c r="O274" s="125" t="n">
        <v>0</v>
      </c>
      <c r="P274" s="125" t="n">
        <v>0</v>
      </c>
      <c r="Q274" s="127" t="n">
        <v>0</v>
      </c>
      <c r="R274" s="127" t="n">
        <v>0.025</v>
      </c>
      <c r="S274" s="127" t="n">
        <v>0.02</v>
      </c>
      <c r="T274" s="127" t="n">
        <v>0.02</v>
      </c>
      <c r="U274" s="127" t="n">
        <v>0.015</v>
      </c>
      <c r="V274" s="127" t="n">
        <v>0</v>
      </c>
      <c r="W274" s="127" t="n">
        <v>0.01</v>
      </c>
      <c r="Y274" s="127" t="n">
        <v>0</v>
      </c>
      <c r="AA274" s="127" t="n">
        <v>0.015</v>
      </c>
      <c r="AC274" s="127" t="n">
        <v>0</v>
      </c>
      <c r="AD274" s="125" t="n">
        <v>0.01</v>
      </c>
    </row>
    <row r="275" customFormat="false" ht="12" hidden="false" customHeight="false" outlineLevel="0" collapsed="false">
      <c r="C275" s="125" t="n">
        <v>5.6985</v>
      </c>
      <c r="D275" s="125" t="n">
        <v>0</v>
      </c>
      <c r="E275" s="125" t="n">
        <v>0</v>
      </c>
      <c r="F275" s="125" t="n">
        <v>0</v>
      </c>
      <c r="G275" s="125" t="n">
        <v>0</v>
      </c>
      <c r="I275" s="125" t="n">
        <v>0</v>
      </c>
      <c r="J275" s="125" t="n">
        <v>0</v>
      </c>
      <c r="K275" s="127" t="n">
        <v>-0.06</v>
      </c>
      <c r="M275" s="125" t="n">
        <v>0</v>
      </c>
      <c r="N275" s="125" t="n">
        <v>0</v>
      </c>
      <c r="O275" s="125" t="n">
        <v>0</v>
      </c>
      <c r="P275" s="125" t="n">
        <v>0</v>
      </c>
      <c r="Q275" s="127" t="n">
        <v>0</v>
      </c>
      <c r="R275" s="127" t="n">
        <v>0.025</v>
      </c>
      <c r="S275" s="127" t="n">
        <v>0.02</v>
      </c>
      <c r="T275" s="127" t="n">
        <v>0.02</v>
      </c>
      <c r="U275" s="127" t="n">
        <v>0.015</v>
      </c>
      <c r="V275" s="127" t="n">
        <v>0</v>
      </c>
      <c r="W275" s="127" t="n">
        <v>0.01</v>
      </c>
      <c r="Y275" s="127" t="n">
        <v>0</v>
      </c>
      <c r="AA275" s="127" t="n">
        <v>0.015</v>
      </c>
      <c r="AC275" s="127" t="n">
        <v>0</v>
      </c>
      <c r="AD275" s="125" t="n">
        <v>0.01</v>
      </c>
    </row>
    <row r="276" customFormat="false" ht="12" hidden="false" customHeight="false" outlineLevel="0" collapsed="false">
      <c r="C276" s="125" t="n">
        <v>5.7435</v>
      </c>
      <c r="D276" s="125" t="n">
        <v>0</v>
      </c>
      <c r="E276" s="125" t="n">
        <v>0</v>
      </c>
      <c r="F276" s="125" t="n">
        <v>0</v>
      </c>
      <c r="G276" s="125" t="n">
        <v>0</v>
      </c>
      <c r="I276" s="125" t="n">
        <v>0</v>
      </c>
      <c r="J276" s="125" t="n">
        <v>0</v>
      </c>
      <c r="K276" s="127" t="n">
        <v>-0.06</v>
      </c>
      <c r="M276" s="125" t="n">
        <v>0</v>
      </c>
      <c r="N276" s="125" t="n">
        <v>0</v>
      </c>
      <c r="O276" s="125" t="n">
        <v>0</v>
      </c>
      <c r="P276" s="125" t="n">
        <v>0</v>
      </c>
      <c r="Q276" s="127" t="n">
        <v>0</v>
      </c>
      <c r="R276" s="127" t="n">
        <v>0.025</v>
      </c>
      <c r="S276" s="127" t="n">
        <v>0.02</v>
      </c>
      <c r="T276" s="127" t="n">
        <v>0.02</v>
      </c>
      <c r="U276" s="127" t="n">
        <v>0.015</v>
      </c>
      <c r="V276" s="127" t="n">
        <v>0</v>
      </c>
      <c r="W276" s="127" t="n">
        <v>0.01</v>
      </c>
      <c r="Y276" s="127" t="n">
        <v>0</v>
      </c>
      <c r="AA276" s="127" t="n">
        <v>0.015</v>
      </c>
      <c r="AC276" s="127" t="n">
        <v>0</v>
      </c>
      <c r="AD276" s="125" t="n">
        <v>0.01</v>
      </c>
    </row>
    <row r="277" customFormat="false" ht="12" hidden="false" customHeight="false" outlineLevel="0" collapsed="false">
      <c r="C277" s="125" t="n">
        <v>5.7815</v>
      </c>
      <c r="D277" s="125" t="n">
        <v>0</v>
      </c>
      <c r="E277" s="125" t="n">
        <v>0</v>
      </c>
      <c r="F277" s="125" t="n">
        <v>0</v>
      </c>
      <c r="G277" s="125" t="n">
        <v>0</v>
      </c>
      <c r="I277" s="125" t="n">
        <v>0</v>
      </c>
      <c r="J277" s="125" t="n">
        <v>0</v>
      </c>
      <c r="K277" s="127" t="n">
        <v>-0.06</v>
      </c>
      <c r="M277" s="125" t="n">
        <v>0</v>
      </c>
      <c r="N277" s="125" t="n">
        <v>0</v>
      </c>
      <c r="O277" s="125" t="n">
        <v>0</v>
      </c>
      <c r="P277" s="125" t="n">
        <v>0</v>
      </c>
      <c r="Q277" s="127" t="n">
        <v>0</v>
      </c>
      <c r="R277" s="127" t="n">
        <v>0.025</v>
      </c>
      <c r="S277" s="127" t="n">
        <v>0.02</v>
      </c>
      <c r="T277" s="127" t="n">
        <v>0.02</v>
      </c>
      <c r="U277" s="127" t="n">
        <v>0.015</v>
      </c>
      <c r="V277" s="127" t="n">
        <v>0</v>
      </c>
      <c r="W277" s="127" t="n">
        <v>0.01</v>
      </c>
      <c r="Y277" s="127" t="n">
        <v>0</v>
      </c>
      <c r="AA277" s="127" t="n">
        <v>0.015</v>
      </c>
      <c r="AC277" s="127" t="n">
        <v>0</v>
      </c>
      <c r="AD277" s="125" t="n">
        <v>0.01</v>
      </c>
    </row>
    <row r="278" customFormat="false" ht="12" hidden="false" customHeight="false" outlineLevel="0" collapsed="false">
      <c r="C278" s="125" t="n">
        <v>5.7755</v>
      </c>
      <c r="D278" s="125" t="n">
        <v>0</v>
      </c>
      <c r="E278" s="125" t="n">
        <v>0</v>
      </c>
      <c r="F278" s="125" t="n">
        <v>0</v>
      </c>
      <c r="G278" s="125" t="n">
        <v>0</v>
      </c>
      <c r="I278" s="125" t="n">
        <v>0</v>
      </c>
      <c r="J278" s="125" t="n">
        <v>0</v>
      </c>
      <c r="K278" s="127" t="n">
        <v>-0.06</v>
      </c>
      <c r="M278" s="125" t="n">
        <v>0</v>
      </c>
      <c r="N278" s="125" t="n">
        <v>0</v>
      </c>
      <c r="O278" s="125" t="n">
        <v>0</v>
      </c>
      <c r="P278" s="125" t="n">
        <v>0</v>
      </c>
      <c r="Q278" s="127" t="n">
        <v>0</v>
      </c>
      <c r="R278" s="127" t="n">
        <v>0.025</v>
      </c>
      <c r="S278" s="127" t="n">
        <v>0.02</v>
      </c>
      <c r="T278" s="127" t="n">
        <v>0.02</v>
      </c>
      <c r="U278" s="127" t="n">
        <v>0.015</v>
      </c>
      <c r="V278" s="127" t="n">
        <v>0</v>
      </c>
      <c r="W278" s="127" t="n">
        <v>0.01</v>
      </c>
      <c r="Y278" s="127" t="n">
        <v>0</v>
      </c>
      <c r="AA278" s="127" t="n">
        <v>0.015</v>
      </c>
      <c r="AC278" s="127" t="n">
        <v>0</v>
      </c>
      <c r="AD278" s="125" t="n">
        <v>0.01</v>
      </c>
    </row>
    <row r="279" customFormat="false" ht="12" hidden="false" customHeight="false" outlineLevel="0" collapsed="false">
      <c r="C279" s="125" t="n">
        <v>5.7755</v>
      </c>
      <c r="D279" s="125" t="n">
        <v>0</v>
      </c>
      <c r="E279" s="125" t="n">
        <v>0</v>
      </c>
      <c r="F279" s="125" t="n">
        <v>0</v>
      </c>
      <c r="G279" s="125" t="n">
        <v>0</v>
      </c>
      <c r="I279" s="125" t="n">
        <v>0</v>
      </c>
      <c r="J279" s="125" t="n">
        <v>0</v>
      </c>
      <c r="K279" s="127" t="n">
        <v>-0.06</v>
      </c>
      <c r="M279" s="125" t="n">
        <v>0</v>
      </c>
      <c r="N279" s="125" t="n">
        <v>0</v>
      </c>
      <c r="O279" s="125" t="n">
        <v>0</v>
      </c>
      <c r="P279" s="125" t="n">
        <v>0</v>
      </c>
      <c r="Q279" s="127" t="n">
        <v>0</v>
      </c>
      <c r="R279" s="127" t="n">
        <v>0.025</v>
      </c>
      <c r="S279" s="127" t="n">
        <v>0.02</v>
      </c>
      <c r="T279" s="127" t="n">
        <v>0.02</v>
      </c>
      <c r="U279" s="127" t="n">
        <v>0.015</v>
      </c>
      <c r="V279" s="127" t="n">
        <v>0</v>
      </c>
      <c r="W279" s="127" t="n">
        <v>0.01</v>
      </c>
      <c r="Y279" s="127" t="n">
        <v>0</v>
      </c>
      <c r="AA279" s="127" t="n">
        <v>0.015</v>
      </c>
      <c r="AC279" s="127" t="n">
        <v>0</v>
      </c>
      <c r="AD279" s="125" t="n">
        <v>0.01</v>
      </c>
    </row>
    <row r="280" customFormat="false" ht="12" hidden="false" customHeight="false" outlineLevel="0" collapsed="false">
      <c r="C280" s="125" t="n">
        <v>5.9235</v>
      </c>
      <c r="D280" s="125" t="n">
        <v>0</v>
      </c>
      <c r="E280" s="125" t="n">
        <v>0</v>
      </c>
      <c r="F280" s="125" t="n">
        <v>0</v>
      </c>
      <c r="G280" s="125" t="n">
        <v>0</v>
      </c>
      <c r="I280" s="125" t="n">
        <v>0</v>
      </c>
      <c r="J280" s="125" t="n">
        <v>0</v>
      </c>
      <c r="K280" s="127" t="n">
        <v>-0.06</v>
      </c>
      <c r="M280" s="125" t="n">
        <v>0</v>
      </c>
      <c r="N280" s="125" t="n">
        <v>0</v>
      </c>
      <c r="O280" s="125" t="n">
        <v>0</v>
      </c>
      <c r="P280" s="125" t="n">
        <v>0</v>
      </c>
      <c r="Q280" s="127" t="n">
        <v>0</v>
      </c>
      <c r="R280" s="127" t="n">
        <v>0.025</v>
      </c>
      <c r="S280" s="127" t="n">
        <v>0.02</v>
      </c>
      <c r="T280" s="127" t="n">
        <v>0.02</v>
      </c>
      <c r="U280" s="127" t="n">
        <v>0.015</v>
      </c>
      <c r="V280" s="127" t="n">
        <v>0</v>
      </c>
      <c r="W280" s="127" t="n">
        <v>0.01</v>
      </c>
      <c r="Y280" s="127" t="n">
        <v>0</v>
      </c>
      <c r="AA280" s="127" t="n">
        <v>0.015</v>
      </c>
      <c r="AC280" s="127" t="n">
        <v>0</v>
      </c>
      <c r="AD280" s="125" t="n">
        <v>0.01</v>
      </c>
    </row>
    <row r="281" customFormat="false" ht="12" hidden="false" customHeight="false" outlineLevel="0" collapsed="false">
      <c r="C281" s="125" t="n">
        <v>6.0755</v>
      </c>
      <c r="D281" s="125" t="n">
        <v>0</v>
      </c>
      <c r="E281" s="125" t="n">
        <v>0</v>
      </c>
      <c r="F281" s="125" t="n">
        <v>0</v>
      </c>
      <c r="G281" s="125" t="n">
        <v>0</v>
      </c>
      <c r="I281" s="125" t="n">
        <v>0</v>
      </c>
      <c r="J281" s="125" t="n">
        <v>0</v>
      </c>
      <c r="K281" s="127" t="n">
        <v>-0.06</v>
      </c>
      <c r="M281" s="125" t="n">
        <v>0</v>
      </c>
      <c r="N281" s="125" t="n">
        <v>0</v>
      </c>
      <c r="O281" s="125" t="n">
        <v>0</v>
      </c>
      <c r="P281" s="125" t="n">
        <v>0</v>
      </c>
      <c r="Q281" s="127" t="n">
        <v>0</v>
      </c>
      <c r="R281" s="127" t="n">
        <v>0.025</v>
      </c>
      <c r="S281" s="127" t="n">
        <v>0.02</v>
      </c>
      <c r="T281" s="127" t="n">
        <v>0.02</v>
      </c>
      <c r="U281" s="127" t="n">
        <v>0.015</v>
      </c>
      <c r="V281" s="127" t="n">
        <v>0</v>
      </c>
      <c r="W281" s="127" t="n">
        <v>0.01</v>
      </c>
      <c r="Y281" s="127" t="n">
        <v>0</v>
      </c>
      <c r="AA281" s="127" t="n">
        <v>0.015</v>
      </c>
      <c r="AC281" s="127" t="n">
        <v>0</v>
      </c>
      <c r="AD281" s="125" t="n">
        <v>0.01</v>
      </c>
    </row>
    <row r="282" customFormat="false" ht="12" hidden="false" customHeight="false" outlineLevel="0" collapsed="false">
      <c r="C282" s="125" t="n">
        <v>6.148</v>
      </c>
      <c r="D282" s="125" t="n">
        <v>0</v>
      </c>
      <c r="E282" s="125" t="n">
        <v>0</v>
      </c>
      <c r="F282" s="125" t="n">
        <v>0</v>
      </c>
      <c r="G282" s="125" t="n">
        <v>0</v>
      </c>
      <c r="I282" s="125" t="n">
        <v>0</v>
      </c>
      <c r="J282" s="125" t="n">
        <v>0</v>
      </c>
      <c r="K282" s="127" t="n">
        <v>-0.06</v>
      </c>
      <c r="M282" s="125" t="n">
        <v>0</v>
      </c>
      <c r="N282" s="125" t="n">
        <v>0</v>
      </c>
      <c r="O282" s="125" t="n">
        <v>0</v>
      </c>
      <c r="P282" s="125" t="n">
        <v>0</v>
      </c>
      <c r="Q282" s="127" t="n">
        <v>0</v>
      </c>
      <c r="R282" s="127" t="n">
        <v>0.025</v>
      </c>
      <c r="S282" s="127" t="n">
        <v>0.02</v>
      </c>
      <c r="T282" s="127" t="n">
        <v>0.02</v>
      </c>
      <c r="U282" s="127" t="n">
        <v>0.015</v>
      </c>
      <c r="V282" s="127" t="n">
        <v>0</v>
      </c>
      <c r="W282" s="127" t="n">
        <v>0.01</v>
      </c>
      <c r="Y282" s="127" t="n">
        <v>0</v>
      </c>
      <c r="AA282" s="127" t="n">
        <v>0.015</v>
      </c>
      <c r="AC282" s="127" t="n">
        <v>0</v>
      </c>
      <c r="AD282" s="125" t="n">
        <v>0.01</v>
      </c>
    </row>
    <row r="283" customFormat="false" ht="12" hidden="false" customHeight="false" outlineLevel="0" collapsed="false">
      <c r="C283" s="125" t="n">
        <v>6.061</v>
      </c>
      <c r="D283" s="125" t="n">
        <v>0</v>
      </c>
      <c r="E283" s="125" t="n">
        <v>0</v>
      </c>
      <c r="F283" s="125" t="n">
        <v>0</v>
      </c>
      <c r="G283" s="125" t="n">
        <v>0</v>
      </c>
      <c r="I283" s="125" t="n">
        <v>0</v>
      </c>
      <c r="J283" s="125" t="n">
        <v>0</v>
      </c>
      <c r="K283" s="127" t="n">
        <v>-0.06</v>
      </c>
      <c r="M283" s="125" t="n">
        <v>0</v>
      </c>
      <c r="N283" s="125" t="n">
        <v>0</v>
      </c>
      <c r="O283" s="125" t="n">
        <v>0</v>
      </c>
      <c r="P283" s="125" t="n">
        <v>0</v>
      </c>
      <c r="Q283" s="127" t="n">
        <v>0</v>
      </c>
      <c r="R283" s="127" t="n">
        <v>0.025</v>
      </c>
      <c r="S283" s="127" t="n">
        <v>0.02</v>
      </c>
      <c r="T283" s="127" t="n">
        <v>0.02</v>
      </c>
      <c r="U283" s="127" t="n">
        <v>0.015</v>
      </c>
      <c r="V283" s="127" t="n">
        <v>0</v>
      </c>
      <c r="W283" s="127" t="n">
        <v>0.01</v>
      </c>
      <c r="Y283" s="127" t="n">
        <v>0</v>
      </c>
      <c r="AA283" s="127" t="n">
        <v>0.015</v>
      </c>
      <c r="AC283" s="127" t="n">
        <v>0</v>
      </c>
      <c r="AD283" s="125" t="n">
        <v>0.01</v>
      </c>
    </row>
    <row r="284" customFormat="false" ht="12" hidden="false" customHeight="false" outlineLevel="0" collapsed="false">
      <c r="C284" s="125" t="n">
        <v>5.922</v>
      </c>
      <c r="D284" s="125" t="n">
        <v>0</v>
      </c>
      <c r="E284" s="125" t="n">
        <v>0</v>
      </c>
      <c r="F284" s="125" t="n">
        <v>0</v>
      </c>
      <c r="G284" s="125" t="n">
        <v>0</v>
      </c>
      <c r="I284" s="125" t="n">
        <v>0</v>
      </c>
      <c r="J284" s="125" t="n">
        <v>0</v>
      </c>
      <c r="K284" s="127" t="n">
        <v>-0.06</v>
      </c>
      <c r="M284" s="125" t="n">
        <v>0</v>
      </c>
      <c r="N284" s="125" t="n">
        <v>0</v>
      </c>
      <c r="O284" s="125" t="n">
        <v>0</v>
      </c>
      <c r="P284" s="125" t="n">
        <v>0</v>
      </c>
      <c r="Q284" s="127" t="n">
        <v>0</v>
      </c>
      <c r="R284" s="127" t="n">
        <v>0.025</v>
      </c>
      <c r="S284" s="127" t="n">
        <v>0.02</v>
      </c>
      <c r="T284" s="127" t="n">
        <v>0.02</v>
      </c>
      <c r="U284" s="127" t="n">
        <v>0.015</v>
      </c>
      <c r="V284" s="127" t="n">
        <v>0</v>
      </c>
      <c r="W284" s="127" t="n">
        <v>0.01</v>
      </c>
      <c r="Y284" s="127" t="n">
        <v>0</v>
      </c>
      <c r="AA284" s="127" t="n">
        <v>0.015</v>
      </c>
      <c r="AC284" s="127" t="n">
        <v>0</v>
      </c>
      <c r="AD284" s="125" t="n">
        <v>0.01</v>
      </c>
    </row>
    <row r="285" customFormat="false" ht="12" hidden="false" customHeight="false" outlineLevel="0" collapsed="false">
      <c r="C285" s="125" t="n">
        <v>5.768</v>
      </c>
      <c r="D285" s="125" t="n">
        <v>0</v>
      </c>
      <c r="E285" s="125" t="n">
        <v>0</v>
      </c>
      <c r="F285" s="125" t="n">
        <v>0</v>
      </c>
      <c r="G285" s="125" t="n">
        <v>0</v>
      </c>
      <c r="I285" s="125" t="n">
        <v>0</v>
      </c>
      <c r="J285" s="125" t="n">
        <v>0</v>
      </c>
      <c r="K285" s="127" t="n">
        <v>-0.06</v>
      </c>
      <c r="M285" s="125" t="n">
        <v>0</v>
      </c>
      <c r="N285" s="125" t="n">
        <v>0</v>
      </c>
      <c r="O285" s="125" t="n">
        <v>0</v>
      </c>
      <c r="P285" s="125" t="n">
        <v>0</v>
      </c>
      <c r="Q285" s="127" t="n">
        <v>0</v>
      </c>
      <c r="R285" s="127" t="n">
        <v>0.025</v>
      </c>
      <c r="S285" s="127" t="n">
        <v>0.02</v>
      </c>
      <c r="T285" s="127" t="n">
        <v>0.02</v>
      </c>
      <c r="U285" s="127" t="n">
        <v>0.015</v>
      </c>
      <c r="V285" s="127" t="n">
        <v>0</v>
      </c>
      <c r="W285" s="127" t="n">
        <v>0.01</v>
      </c>
      <c r="Y285" s="127" t="n">
        <v>0</v>
      </c>
      <c r="AA285" s="127" t="n">
        <v>0.015</v>
      </c>
      <c r="AC285" s="127" t="n">
        <v>0</v>
      </c>
      <c r="AD285" s="125" t="n">
        <v>0.01</v>
      </c>
    </row>
    <row r="286" customFormat="false" ht="12" hidden="false" customHeight="false" outlineLevel="0" collapsed="false">
      <c r="C286" s="125" t="n">
        <v>5.773</v>
      </c>
      <c r="D286" s="125" t="n">
        <v>0</v>
      </c>
      <c r="E286" s="125" t="n">
        <v>0</v>
      </c>
      <c r="F286" s="125" t="n">
        <v>0</v>
      </c>
      <c r="G286" s="125" t="n">
        <v>0</v>
      </c>
      <c r="I286" s="125" t="n">
        <v>0</v>
      </c>
      <c r="J286" s="125" t="n">
        <v>0</v>
      </c>
      <c r="K286" s="127" t="n">
        <v>-0.06</v>
      </c>
      <c r="M286" s="125" t="n">
        <v>0</v>
      </c>
      <c r="N286" s="125" t="n">
        <v>0</v>
      </c>
      <c r="O286" s="125" t="n">
        <v>0</v>
      </c>
      <c r="P286" s="125" t="n">
        <v>0</v>
      </c>
      <c r="Q286" s="127" t="n">
        <v>0</v>
      </c>
      <c r="R286" s="127" t="n">
        <v>0.025</v>
      </c>
      <c r="S286" s="127" t="n">
        <v>0.02</v>
      </c>
      <c r="T286" s="127" t="n">
        <v>0.02</v>
      </c>
      <c r="U286" s="127" t="n">
        <v>0.015</v>
      </c>
      <c r="V286" s="127" t="n">
        <v>0</v>
      </c>
      <c r="W286" s="127" t="n">
        <v>0.01</v>
      </c>
      <c r="Y286" s="127" t="n">
        <v>0</v>
      </c>
      <c r="AA286" s="127" t="n">
        <v>0.015</v>
      </c>
      <c r="AC286" s="127" t="n">
        <v>0</v>
      </c>
      <c r="AD286" s="125" t="n">
        <v>0.01</v>
      </c>
    </row>
    <row r="287" customFormat="false" ht="12" hidden="false" customHeight="false" outlineLevel="0" collapsed="false">
      <c r="C287" s="125" t="n">
        <v>5.811</v>
      </c>
      <c r="D287" s="125" t="n">
        <v>0</v>
      </c>
      <c r="E287" s="125" t="n">
        <v>0</v>
      </c>
      <c r="F287" s="125" t="n">
        <v>0</v>
      </c>
      <c r="G287" s="125" t="n">
        <v>0</v>
      </c>
      <c r="I287" s="125" t="n">
        <v>0</v>
      </c>
      <c r="J287" s="125" t="n">
        <v>0</v>
      </c>
      <c r="K287" s="127" t="n">
        <v>-0.06</v>
      </c>
      <c r="M287" s="125" t="n">
        <v>0</v>
      </c>
      <c r="N287" s="125" t="n">
        <v>0</v>
      </c>
      <c r="O287" s="125" t="n">
        <v>0</v>
      </c>
      <c r="P287" s="125" t="n">
        <v>0</v>
      </c>
      <c r="Q287" s="127" t="n">
        <v>0</v>
      </c>
      <c r="R287" s="127" t="n">
        <v>0.025</v>
      </c>
      <c r="S287" s="127" t="n">
        <v>0.02</v>
      </c>
      <c r="T287" s="127" t="n">
        <v>0.02</v>
      </c>
      <c r="U287" s="127" t="n">
        <v>0.015</v>
      </c>
      <c r="V287" s="127" t="n">
        <v>0</v>
      </c>
      <c r="W287" s="127" t="n">
        <v>0.01</v>
      </c>
      <c r="Y287" s="127" t="n">
        <v>0</v>
      </c>
      <c r="AA287" s="127" t="n">
        <v>0.015</v>
      </c>
      <c r="AC287" s="127" t="n">
        <v>0</v>
      </c>
      <c r="AD287" s="125" t="n">
        <v>0.01</v>
      </c>
    </row>
    <row r="288" customFormat="false" ht="12" hidden="false" customHeight="false" outlineLevel="0" collapsed="false">
      <c r="C288" s="125" t="n">
        <v>5.856</v>
      </c>
      <c r="D288" s="125" t="n">
        <v>0</v>
      </c>
      <c r="E288" s="125" t="n">
        <v>0</v>
      </c>
      <c r="F288" s="125" t="n">
        <v>0</v>
      </c>
      <c r="G288" s="125" t="n">
        <v>0</v>
      </c>
      <c r="I288" s="125" t="n">
        <v>0</v>
      </c>
      <c r="J288" s="125" t="n">
        <v>0</v>
      </c>
      <c r="K288" s="127" t="n">
        <v>-0.06</v>
      </c>
      <c r="M288" s="125" t="n">
        <v>0</v>
      </c>
      <c r="N288" s="125" t="n">
        <v>0</v>
      </c>
      <c r="O288" s="125" t="n">
        <v>0</v>
      </c>
      <c r="P288" s="125" t="n">
        <v>0</v>
      </c>
      <c r="Q288" s="127" t="n">
        <v>0</v>
      </c>
      <c r="R288" s="127" t="n">
        <v>0.025</v>
      </c>
      <c r="S288" s="127" t="n">
        <v>0.02</v>
      </c>
      <c r="T288" s="127" t="n">
        <v>0.02</v>
      </c>
      <c r="U288" s="127" t="n">
        <v>0.015</v>
      </c>
      <c r="V288" s="127" t="n">
        <v>0</v>
      </c>
      <c r="W288" s="127" t="n">
        <v>0.01</v>
      </c>
      <c r="Y288" s="127" t="n">
        <v>0</v>
      </c>
      <c r="AA288" s="127" t="n">
        <v>0.015</v>
      </c>
      <c r="AC288" s="127" t="n">
        <v>0</v>
      </c>
      <c r="AD288" s="125" t="n">
        <v>0.01</v>
      </c>
    </row>
    <row r="289" customFormat="false" ht="12" hidden="false" customHeight="false" outlineLevel="0" collapsed="false">
      <c r="C289" s="125" t="n">
        <v>5.894</v>
      </c>
      <c r="D289" s="125" t="n">
        <v>0</v>
      </c>
      <c r="E289" s="125" t="n">
        <v>0</v>
      </c>
      <c r="F289" s="125" t="n">
        <v>0</v>
      </c>
      <c r="G289" s="125" t="n">
        <v>0</v>
      </c>
      <c r="I289" s="125" t="n">
        <v>0</v>
      </c>
      <c r="J289" s="125" t="n">
        <v>0</v>
      </c>
      <c r="K289" s="127" t="n">
        <v>-0.06</v>
      </c>
      <c r="M289" s="125" t="n">
        <v>0</v>
      </c>
      <c r="N289" s="125" t="n">
        <v>0</v>
      </c>
      <c r="O289" s="125" t="n">
        <v>0</v>
      </c>
      <c r="P289" s="125" t="n">
        <v>0</v>
      </c>
      <c r="Q289" s="127" t="n">
        <v>0</v>
      </c>
      <c r="R289" s="127" t="n">
        <v>0.025</v>
      </c>
      <c r="S289" s="127" t="n">
        <v>0.02</v>
      </c>
      <c r="T289" s="127" t="n">
        <v>0.02</v>
      </c>
      <c r="U289" s="127" t="n">
        <v>0.015</v>
      </c>
      <c r="V289" s="127" t="n">
        <v>0</v>
      </c>
      <c r="W289" s="127" t="n">
        <v>0.01</v>
      </c>
      <c r="Y289" s="127" t="n">
        <v>0</v>
      </c>
      <c r="AA289" s="127" t="n">
        <v>0.015</v>
      </c>
      <c r="AC289" s="127" t="n">
        <v>0</v>
      </c>
      <c r="AD289" s="125" t="n">
        <v>0.01</v>
      </c>
    </row>
    <row r="290" customFormat="false" ht="12" hidden="false" customHeight="false" outlineLevel="0" collapsed="false">
      <c r="C290" s="125" t="n">
        <v>5.888</v>
      </c>
      <c r="D290" s="125" t="n">
        <v>0</v>
      </c>
      <c r="E290" s="125" t="n">
        <v>0</v>
      </c>
      <c r="F290" s="125" t="n">
        <v>0</v>
      </c>
      <c r="G290" s="125" t="n">
        <v>0</v>
      </c>
      <c r="I290" s="125" t="n">
        <v>0</v>
      </c>
      <c r="J290" s="125" t="n">
        <v>0</v>
      </c>
      <c r="K290" s="127" t="n">
        <v>-0.06</v>
      </c>
      <c r="M290" s="125" t="n">
        <v>0</v>
      </c>
      <c r="N290" s="125" t="n">
        <v>0</v>
      </c>
      <c r="O290" s="125" t="n">
        <v>0</v>
      </c>
      <c r="P290" s="125" t="n">
        <v>0</v>
      </c>
      <c r="Q290" s="127" t="n">
        <v>0</v>
      </c>
      <c r="R290" s="127" t="n">
        <v>0.025</v>
      </c>
      <c r="S290" s="127" t="n">
        <v>0.02</v>
      </c>
      <c r="T290" s="127" t="n">
        <v>0.02</v>
      </c>
      <c r="U290" s="127" t="n">
        <v>0.015</v>
      </c>
      <c r="V290" s="127" t="n">
        <v>0</v>
      </c>
      <c r="W290" s="127" t="n">
        <v>0.01</v>
      </c>
      <c r="Y290" s="127" t="n">
        <v>0</v>
      </c>
      <c r="AA290" s="127" t="n">
        <v>0.015</v>
      </c>
      <c r="AC290" s="127" t="n">
        <v>0</v>
      </c>
      <c r="AD290" s="125" t="n">
        <v>0.01</v>
      </c>
    </row>
    <row r="291" customFormat="false" ht="12" hidden="false" customHeight="false" outlineLevel="0" collapsed="false">
      <c r="C291" s="125" t="n">
        <v>5.888</v>
      </c>
      <c r="D291" s="125" t="n">
        <v>0</v>
      </c>
      <c r="E291" s="125" t="n">
        <v>0</v>
      </c>
      <c r="F291" s="125" t="n">
        <v>0</v>
      </c>
      <c r="G291" s="125" t="n">
        <v>0</v>
      </c>
      <c r="I291" s="125" t="n">
        <v>0</v>
      </c>
      <c r="J291" s="125" t="n">
        <v>0</v>
      </c>
      <c r="K291" s="127" t="n">
        <v>-0.06</v>
      </c>
      <c r="M291" s="125" t="n">
        <v>0</v>
      </c>
      <c r="N291" s="125" t="n">
        <v>0</v>
      </c>
      <c r="O291" s="125" t="n">
        <v>0</v>
      </c>
      <c r="P291" s="125" t="n">
        <v>0</v>
      </c>
      <c r="Q291" s="127" t="n">
        <v>0</v>
      </c>
      <c r="R291" s="127" t="n">
        <v>0.025</v>
      </c>
      <c r="S291" s="127" t="n">
        <v>0.02</v>
      </c>
      <c r="T291" s="127" t="n">
        <v>0.02</v>
      </c>
      <c r="U291" s="127" t="n">
        <v>0.015</v>
      </c>
      <c r="V291" s="127" t="n">
        <v>0</v>
      </c>
      <c r="W291" s="127" t="n">
        <v>0.01</v>
      </c>
      <c r="Y291" s="127" t="n">
        <v>0</v>
      </c>
      <c r="AA291" s="127" t="n">
        <v>0.015</v>
      </c>
      <c r="AC291" s="127" t="n">
        <v>0</v>
      </c>
      <c r="AD291" s="125" t="n">
        <v>0.01</v>
      </c>
    </row>
    <row r="292" customFormat="false" ht="12" hidden="false" customHeight="false" outlineLevel="0" collapsed="false">
      <c r="C292" s="125" t="n">
        <v>6.036</v>
      </c>
      <c r="D292" s="125" t="n">
        <v>0</v>
      </c>
      <c r="E292" s="125" t="n">
        <v>0</v>
      </c>
      <c r="F292" s="125" t="n">
        <v>0</v>
      </c>
      <c r="G292" s="125" t="n">
        <v>0</v>
      </c>
      <c r="I292" s="125" t="n">
        <v>0</v>
      </c>
      <c r="J292" s="125" t="n">
        <v>0</v>
      </c>
      <c r="K292" s="127" t="n">
        <v>-0.06</v>
      </c>
      <c r="M292" s="125" t="n">
        <v>0</v>
      </c>
      <c r="N292" s="125" t="n">
        <v>0</v>
      </c>
      <c r="O292" s="125" t="n">
        <v>0</v>
      </c>
      <c r="P292" s="125" t="n">
        <v>0</v>
      </c>
      <c r="Q292" s="127" t="n">
        <v>0</v>
      </c>
      <c r="R292" s="127" t="n">
        <v>0.025</v>
      </c>
      <c r="S292" s="127" t="n">
        <v>0.02</v>
      </c>
      <c r="T292" s="127" t="n">
        <v>0.02</v>
      </c>
      <c r="U292" s="127" t="n">
        <v>0.015</v>
      </c>
      <c r="V292" s="127" t="n">
        <v>0</v>
      </c>
      <c r="W292" s="127" t="n">
        <v>0.01</v>
      </c>
      <c r="Y292" s="127" t="n">
        <v>0</v>
      </c>
      <c r="AA292" s="127" t="n">
        <v>0.015</v>
      </c>
      <c r="AC292" s="127" t="n">
        <v>0</v>
      </c>
      <c r="AD292" s="125" t="n">
        <v>0.01</v>
      </c>
    </row>
    <row r="293" customFormat="false" ht="12" hidden="false" customHeight="false" outlineLevel="0" collapsed="false">
      <c r="C293" s="125" t="n">
        <v>6.188</v>
      </c>
      <c r="D293" s="125" t="n">
        <v>0</v>
      </c>
      <c r="E293" s="125" t="n">
        <v>0</v>
      </c>
      <c r="F293" s="125" t="n">
        <v>0</v>
      </c>
      <c r="G293" s="125" t="n">
        <v>0</v>
      </c>
      <c r="I293" s="125" t="n">
        <v>0</v>
      </c>
      <c r="J293" s="125" t="n">
        <v>0</v>
      </c>
      <c r="K293" s="127" t="n">
        <v>-0.06</v>
      </c>
      <c r="M293" s="125" t="n">
        <v>0</v>
      </c>
      <c r="N293" s="125" t="n">
        <v>0</v>
      </c>
      <c r="O293" s="125" t="n">
        <v>0</v>
      </c>
      <c r="P293" s="125" t="n">
        <v>0</v>
      </c>
      <c r="Q293" s="127" t="n">
        <v>0</v>
      </c>
      <c r="R293" s="127" t="n">
        <v>0.025</v>
      </c>
      <c r="S293" s="127" t="n">
        <v>0.02</v>
      </c>
      <c r="T293" s="127" t="n">
        <v>0.02</v>
      </c>
      <c r="U293" s="127" t="n">
        <v>0.015</v>
      </c>
      <c r="V293" s="127" t="n">
        <v>0</v>
      </c>
      <c r="W293" s="127" t="n">
        <v>0.01</v>
      </c>
      <c r="Y293" s="127" t="n">
        <v>0</v>
      </c>
      <c r="AA293" s="127" t="n">
        <v>0.015</v>
      </c>
      <c r="AC293" s="127" t="n">
        <v>0</v>
      </c>
      <c r="AD293" s="125" t="n">
        <v>0.01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I294" s="125" t="n">
        <v>0</v>
      </c>
      <c r="J294" s="125" t="n">
        <v>0</v>
      </c>
      <c r="K294" s="127" t="n">
        <v>-0.06</v>
      </c>
      <c r="M294" s="125" t="n">
        <v>0</v>
      </c>
      <c r="N294" s="125" t="n">
        <v>0</v>
      </c>
      <c r="O294" s="125" t="n">
        <v>0</v>
      </c>
      <c r="P294" s="125" t="n">
        <v>0</v>
      </c>
      <c r="Q294" s="127" t="n">
        <v>0</v>
      </c>
      <c r="R294" s="127" t="n">
        <v>0.025</v>
      </c>
      <c r="S294" s="127" t="n">
        <v>0.02</v>
      </c>
      <c r="T294" s="127" t="n">
        <v>0.02</v>
      </c>
      <c r="U294" s="127" t="n">
        <v>0.015</v>
      </c>
      <c r="V294" s="127" t="n">
        <v>0</v>
      </c>
      <c r="W294" s="127" t="n">
        <v>0.01</v>
      </c>
      <c r="Y294" s="127" t="n">
        <v>0</v>
      </c>
      <c r="AA294" s="127" t="n">
        <v>0.015</v>
      </c>
      <c r="AC294" s="127" t="n">
        <v>0</v>
      </c>
      <c r="AD294" s="125" t="n">
        <v>0.01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I295" s="125" t="n">
        <v>0</v>
      </c>
      <c r="J295" s="125" t="n">
        <v>0</v>
      </c>
      <c r="K295" s="127" t="n">
        <v>-0.06</v>
      </c>
      <c r="M295" s="125" t="n">
        <v>0</v>
      </c>
      <c r="N295" s="125" t="n">
        <v>0</v>
      </c>
      <c r="O295" s="125" t="n">
        <v>0</v>
      </c>
      <c r="P295" s="125" t="n">
        <v>0</v>
      </c>
      <c r="Q295" s="127" t="n">
        <v>0</v>
      </c>
      <c r="R295" s="127" t="n">
        <v>0.025</v>
      </c>
      <c r="S295" s="127" t="n">
        <v>0.02</v>
      </c>
      <c r="T295" s="127" t="n">
        <v>0.02</v>
      </c>
      <c r="U295" s="127" t="n">
        <v>0.015</v>
      </c>
      <c r="V295" s="127" t="n">
        <v>0</v>
      </c>
      <c r="W295" s="127" t="n">
        <v>0.01</v>
      </c>
      <c r="Y295" s="127" t="n">
        <v>0</v>
      </c>
      <c r="AA295" s="127" t="n">
        <v>0.015</v>
      </c>
      <c r="AC295" s="127" t="n">
        <v>0</v>
      </c>
      <c r="AD295" s="125" t="n">
        <v>0.01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I296" s="125" t="n">
        <v>0</v>
      </c>
      <c r="J296" s="125" t="n">
        <v>0</v>
      </c>
      <c r="K296" s="127" t="n">
        <v>-0.06</v>
      </c>
      <c r="M296" s="125" t="n">
        <v>0</v>
      </c>
      <c r="N296" s="125" t="n">
        <v>0</v>
      </c>
      <c r="O296" s="125" t="n">
        <v>0</v>
      </c>
      <c r="P296" s="125" t="n">
        <v>0</v>
      </c>
      <c r="Q296" s="127" t="n">
        <v>0</v>
      </c>
      <c r="R296" s="127" t="n">
        <v>0.025</v>
      </c>
      <c r="S296" s="127" t="n">
        <v>0.02</v>
      </c>
      <c r="T296" s="127" t="n">
        <v>0.02</v>
      </c>
      <c r="U296" s="127" t="n">
        <v>0.015</v>
      </c>
      <c r="V296" s="127" t="n">
        <v>0</v>
      </c>
      <c r="W296" s="127" t="n">
        <v>0.01</v>
      </c>
      <c r="Y296" s="127" t="n">
        <v>0</v>
      </c>
      <c r="AA296" s="127" t="n">
        <v>0.015</v>
      </c>
      <c r="AC296" s="127" t="n">
        <v>0</v>
      </c>
      <c r="AD296" s="125" t="n">
        <v>0.01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I297" s="125" t="n">
        <v>0</v>
      </c>
      <c r="J297" s="125" t="n">
        <v>0</v>
      </c>
      <c r="K297" s="127" t="n">
        <v>-0.06</v>
      </c>
      <c r="M297" s="125" t="n">
        <v>0</v>
      </c>
      <c r="N297" s="125" t="n">
        <v>0</v>
      </c>
      <c r="O297" s="125" t="n">
        <v>0</v>
      </c>
      <c r="P297" s="125" t="n">
        <v>0</v>
      </c>
      <c r="Q297" s="127" t="n">
        <v>0</v>
      </c>
      <c r="R297" s="127" t="n">
        <v>0.025</v>
      </c>
      <c r="S297" s="127" t="n">
        <v>0.02</v>
      </c>
      <c r="T297" s="127" t="n">
        <v>0.02</v>
      </c>
      <c r="U297" s="127" t="n">
        <v>0.015</v>
      </c>
      <c r="V297" s="127" t="n">
        <v>0</v>
      </c>
      <c r="W297" s="127" t="n">
        <v>0.01</v>
      </c>
      <c r="Y297" s="127" t="n">
        <v>0</v>
      </c>
      <c r="AA297" s="127" t="n">
        <v>0.015</v>
      </c>
      <c r="AC297" s="127" t="n">
        <v>0</v>
      </c>
      <c r="AD297" s="125" t="n">
        <v>0.01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I298" s="125" t="n">
        <v>0</v>
      </c>
      <c r="J298" s="125" t="n">
        <v>0</v>
      </c>
      <c r="K298" s="127" t="n">
        <v>-0.06</v>
      </c>
      <c r="M298" s="125" t="n">
        <v>0</v>
      </c>
      <c r="N298" s="125" t="n">
        <v>0</v>
      </c>
      <c r="O298" s="125" t="n">
        <v>0</v>
      </c>
      <c r="P298" s="125" t="n">
        <v>0</v>
      </c>
      <c r="Q298" s="127" t="n">
        <v>0</v>
      </c>
      <c r="R298" s="127" t="n">
        <v>0.025</v>
      </c>
      <c r="S298" s="127" t="n">
        <v>0.02</v>
      </c>
      <c r="T298" s="127" t="n">
        <v>0.02</v>
      </c>
      <c r="U298" s="127" t="n">
        <v>0.015</v>
      </c>
      <c r="V298" s="127" t="n">
        <v>0</v>
      </c>
      <c r="W298" s="127" t="n">
        <v>0.01</v>
      </c>
      <c r="Y298" s="127" t="n">
        <v>0</v>
      </c>
      <c r="AA298" s="127" t="n">
        <v>0.015</v>
      </c>
      <c r="AC298" s="127" t="n">
        <v>0</v>
      </c>
      <c r="AD298" s="125" t="n">
        <v>0.01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I299" s="125" t="n">
        <v>0</v>
      </c>
      <c r="J299" s="125" t="n">
        <v>0</v>
      </c>
      <c r="K299" s="127" t="n">
        <v>-0.06</v>
      </c>
      <c r="M299" s="125" t="n">
        <v>0</v>
      </c>
      <c r="N299" s="125" t="n">
        <v>0</v>
      </c>
      <c r="O299" s="125" t="n">
        <v>0</v>
      </c>
      <c r="P299" s="125" t="n">
        <v>0</v>
      </c>
      <c r="Q299" s="127" t="n">
        <v>0</v>
      </c>
      <c r="R299" s="127" t="n">
        <v>0.025</v>
      </c>
      <c r="S299" s="127" t="n">
        <v>0.02</v>
      </c>
      <c r="T299" s="127" t="n">
        <v>0.02</v>
      </c>
      <c r="U299" s="127" t="n">
        <v>0.015</v>
      </c>
      <c r="V299" s="127" t="n">
        <v>0</v>
      </c>
      <c r="W299" s="127" t="n">
        <v>0.01</v>
      </c>
      <c r="Y299" s="127" t="n">
        <v>0</v>
      </c>
      <c r="AA299" s="127" t="n">
        <v>0.015</v>
      </c>
      <c r="AC299" s="127" t="n">
        <v>0</v>
      </c>
      <c r="AD299" s="125" t="n">
        <v>0.01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I300" s="125" t="n">
        <v>0</v>
      </c>
      <c r="J300" s="125" t="n">
        <v>0</v>
      </c>
      <c r="K300" s="127" t="n">
        <v>-0.06</v>
      </c>
      <c r="M300" s="125" t="n">
        <v>0</v>
      </c>
      <c r="N300" s="125" t="n">
        <v>0</v>
      </c>
      <c r="O300" s="125" t="n">
        <v>0</v>
      </c>
      <c r="P300" s="125" t="n">
        <v>0</v>
      </c>
      <c r="Q300" s="127" t="n">
        <v>0</v>
      </c>
      <c r="R300" s="127" t="n">
        <v>0.025</v>
      </c>
      <c r="S300" s="127" t="n">
        <v>0.02</v>
      </c>
      <c r="T300" s="127" t="n">
        <v>0.02</v>
      </c>
      <c r="U300" s="127" t="n">
        <v>0.015</v>
      </c>
      <c r="V300" s="127" t="n">
        <v>0</v>
      </c>
      <c r="W300" s="127" t="n">
        <v>0.01</v>
      </c>
      <c r="Y300" s="127" t="n">
        <v>0</v>
      </c>
      <c r="AA300" s="127" t="n">
        <v>0.015</v>
      </c>
      <c r="AC300" s="127" t="n">
        <v>0</v>
      </c>
      <c r="AD300" s="125" t="n">
        <v>0.01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I301" s="125" t="n">
        <v>0</v>
      </c>
      <c r="J301" s="125" t="n">
        <v>0</v>
      </c>
      <c r="K301" s="127" t="n">
        <v>-0.06</v>
      </c>
      <c r="M301" s="125" t="n">
        <v>0</v>
      </c>
      <c r="N301" s="125" t="n">
        <v>0</v>
      </c>
      <c r="O301" s="125" t="n">
        <v>0</v>
      </c>
      <c r="P301" s="125" t="n">
        <v>0</v>
      </c>
      <c r="Q301" s="127" t="n">
        <v>0</v>
      </c>
      <c r="R301" s="127" t="n">
        <v>0.025</v>
      </c>
      <c r="S301" s="127" t="n">
        <v>0.02</v>
      </c>
      <c r="T301" s="127" t="n">
        <v>0.02</v>
      </c>
      <c r="U301" s="127" t="n">
        <v>0.015</v>
      </c>
      <c r="V301" s="127" t="n">
        <v>0</v>
      </c>
      <c r="W301" s="127" t="n">
        <v>0.01</v>
      </c>
      <c r="Y301" s="127" t="n">
        <v>0</v>
      </c>
      <c r="AA301" s="127" t="n">
        <v>0.015</v>
      </c>
      <c r="AC301" s="127" t="n">
        <v>0</v>
      </c>
      <c r="AD301" s="125" t="n">
        <v>0.01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I302" s="125" t="n">
        <v>0</v>
      </c>
      <c r="J302" s="125" t="n">
        <v>0</v>
      </c>
      <c r="K302" s="127" t="n">
        <v>-0.06</v>
      </c>
      <c r="M302" s="125" t="n">
        <v>0</v>
      </c>
      <c r="N302" s="125" t="n">
        <v>0</v>
      </c>
      <c r="O302" s="125" t="n">
        <v>0</v>
      </c>
      <c r="P302" s="125" t="n">
        <v>0</v>
      </c>
      <c r="Q302" s="127" t="n">
        <v>0</v>
      </c>
      <c r="R302" s="127" t="n">
        <v>0.025</v>
      </c>
      <c r="S302" s="127" t="n">
        <v>0.02</v>
      </c>
      <c r="T302" s="127" t="n">
        <v>0.02</v>
      </c>
      <c r="U302" s="127" t="n">
        <v>0.015</v>
      </c>
      <c r="V302" s="127" t="n">
        <v>0</v>
      </c>
      <c r="W302" s="127" t="n">
        <v>0.01</v>
      </c>
      <c r="Y302" s="127" t="n">
        <v>0</v>
      </c>
      <c r="AA302" s="127" t="n">
        <v>0.015</v>
      </c>
      <c r="AC302" s="127" t="n">
        <v>0</v>
      </c>
      <c r="AD302" s="125" t="n">
        <v>0.01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I303" s="125" t="n">
        <v>0</v>
      </c>
      <c r="J303" s="125" t="n">
        <v>0</v>
      </c>
      <c r="K303" s="127" t="n">
        <v>-0.06</v>
      </c>
      <c r="M303" s="125" t="n">
        <v>0</v>
      </c>
      <c r="N303" s="125" t="n">
        <v>0</v>
      </c>
      <c r="O303" s="125" t="n">
        <v>0</v>
      </c>
      <c r="P303" s="125" t="n">
        <v>0</v>
      </c>
      <c r="Q303" s="127" t="n">
        <v>0</v>
      </c>
      <c r="R303" s="127" t="n">
        <v>0.025</v>
      </c>
      <c r="S303" s="127" t="n">
        <v>0.02</v>
      </c>
      <c r="T303" s="127" t="n">
        <v>0.02</v>
      </c>
      <c r="U303" s="127" t="n">
        <v>0.015</v>
      </c>
      <c r="V303" s="127" t="n">
        <v>0</v>
      </c>
      <c r="W303" s="127" t="n">
        <v>0.01</v>
      </c>
      <c r="Y303" s="127" t="n">
        <v>0</v>
      </c>
      <c r="AA303" s="127" t="n">
        <v>0.015</v>
      </c>
      <c r="AC303" s="127" t="n">
        <v>0</v>
      </c>
      <c r="AD303" s="125" t="n">
        <v>0.01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I304" s="125" t="n">
        <v>0</v>
      </c>
      <c r="J304" s="125" t="n">
        <v>0</v>
      </c>
      <c r="K304" s="127" t="n">
        <v>-0.06</v>
      </c>
      <c r="M304" s="125" t="n">
        <v>0</v>
      </c>
      <c r="N304" s="125" t="n">
        <v>0</v>
      </c>
      <c r="O304" s="125" t="n">
        <v>0</v>
      </c>
      <c r="P304" s="125" t="n">
        <v>0</v>
      </c>
      <c r="Q304" s="127" t="n">
        <v>0</v>
      </c>
      <c r="R304" s="127" t="n">
        <v>0.025</v>
      </c>
      <c r="S304" s="127" t="n">
        <v>0.02</v>
      </c>
      <c r="T304" s="127" t="n">
        <v>0.02</v>
      </c>
      <c r="U304" s="127" t="n">
        <v>0.015</v>
      </c>
      <c r="V304" s="127" t="n">
        <v>0</v>
      </c>
      <c r="W304" s="127" t="n">
        <v>0.01</v>
      </c>
      <c r="Y304" s="127" t="n">
        <v>0</v>
      </c>
      <c r="AA304" s="127" t="n">
        <v>0.015</v>
      </c>
      <c r="AC304" s="127" t="n">
        <v>0</v>
      </c>
      <c r="AD304" s="125" t="n">
        <v>0.01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I305" s="125" t="n">
        <v>0</v>
      </c>
      <c r="J305" s="125" t="n">
        <v>0</v>
      </c>
      <c r="K305" s="127" t="n">
        <v>-0.06</v>
      </c>
      <c r="M305" s="125" t="n">
        <v>0</v>
      </c>
      <c r="N305" s="125" t="n">
        <v>0</v>
      </c>
      <c r="O305" s="125" t="n">
        <v>0</v>
      </c>
      <c r="P305" s="125" t="n">
        <v>0</v>
      </c>
      <c r="Q305" s="127" t="n">
        <v>0</v>
      </c>
      <c r="R305" s="127" t="n">
        <v>0.025</v>
      </c>
      <c r="S305" s="127" t="n">
        <v>0.02</v>
      </c>
      <c r="T305" s="127" t="n">
        <v>0.02</v>
      </c>
      <c r="U305" s="127" t="n">
        <v>0.015</v>
      </c>
      <c r="V305" s="127" t="n">
        <v>0</v>
      </c>
      <c r="W305" s="127" t="n">
        <v>0.01</v>
      </c>
      <c r="Y305" s="127" t="n">
        <v>0</v>
      </c>
      <c r="AA305" s="127" t="n">
        <v>0.015</v>
      </c>
      <c r="AC305" s="127" t="n">
        <v>0</v>
      </c>
      <c r="AD305" s="125" t="n">
        <v>0.01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I306" s="125" t="n">
        <v>0</v>
      </c>
      <c r="J306" s="125" t="n">
        <v>0</v>
      </c>
      <c r="K306" s="127" t="n">
        <v>-0.06</v>
      </c>
      <c r="M306" s="125" t="n">
        <v>0</v>
      </c>
      <c r="N306" s="125" t="n">
        <v>0</v>
      </c>
      <c r="O306" s="125" t="n">
        <v>0</v>
      </c>
      <c r="P306" s="125" t="n">
        <v>0</v>
      </c>
      <c r="Q306" s="127" t="n">
        <v>0</v>
      </c>
      <c r="R306" s="127" t="n">
        <v>0.025</v>
      </c>
      <c r="S306" s="127" t="n">
        <v>0.02</v>
      </c>
      <c r="T306" s="127" t="n">
        <v>0.02</v>
      </c>
      <c r="U306" s="127" t="n">
        <v>0.015</v>
      </c>
      <c r="V306" s="127" t="n">
        <v>0</v>
      </c>
      <c r="W306" s="127" t="n">
        <v>0.01</v>
      </c>
      <c r="Y306" s="127" t="n">
        <v>0</v>
      </c>
      <c r="AA306" s="127" t="n">
        <v>0.015</v>
      </c>
      <c r="AC306" s="127" t="n">
        <v>0</v>
      </c>
      <c r="AD306" s="125" t="n">
        <v>0.01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I307" s="125" t="n">
        <v>0</v>
      </c>
      <c r="J307" s="125" t="n">
        <v>0</v>
      </c>
      <c r="K307" s="127" t="n">
        <v>-0.06</v>
      </c>
      <c r="M307" s="125" t="n">
        <v>0</v>
      </c>
      <c r="N307" s="125" t="n">
        <v>0</v>
      </c>
      <c r="O307" s="125" t="n">
        <v>0</v>
      </c>
      <c r="P307" s="125" t="n">
        <v>0</v>
      </c>
      <c r="Q307" s="127" t="n">
        <v>0</v>
      </c>
      <c r="R307" s="127" t="n">
        <v>0.025</v>
      </c>
      <c r="S307" s="127" t="n">
        <v>0.02</v>
      </c>
      <c r="T307" s="127" t="n">
        <v>0.02</v>
      </c>
      <c r="U307" s="127" t="n">
        <v>0.015</v>
      </c>
      <c r="V307" s="127" t="n">
        <v>0</v>
      </c>
      <c r="W307" s="127" t="n">
        <v>0.01</v>
      </c>
      <c r="Y307" s="127" t="n">
        <v>0</v>
      </c>
      <c r="AA307" s="127" t="n">
        <v>0.015</v>
      </c>
      <c r="AC307" s="127" t="n">
        <v>0</v>
      </c>
      <c r="AD307" s="125" t="n">
        <v>0.01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I308" s="125" t="n">
        <v>0</v>
      </c>
      <c r="J308" s="125" t="n">
        <v>0</v>
      </c>
      <c r="K308" s="127" t="n">
        <v>-0.06</v>
      </c>
      <c r="M308" s="125" t="n">
        <v>0</v>
      </c>
      <c r="N308" s="125" t="n">
        <v>0</v>
      </c>
      <c r="O308" s="125" t="n">
        <v>0</v>
      </c>
      <c r="P308" s="125" t="n">
        <v>0</v>
      </c>
      <c r="Q308" s="127" t="n">
        <v>0</v>
      </c>
      <c r="R308" s="127" t="n">
        <v>0.025</v>
      </c>
      <c r="S308" s="127" t="n">
        <v>0.02</v>
      </c>
      <c r="T308" s="127" t="n">
        <v>0.02</v>
      </c>
      <c r="U308" s="127" t="n">
        <v>0.015</v>
      </c>
      <c r="V308" s="127" t="n">
        <v>0</v>
      </c>
      <c r="W308" s="127" t="n">
        <v>0.01</v>
      </c>
      <c r="Y308" s="127" t="n">
        <v>0</v>
      </c>
      <c r="AA308" s="127" t="n">
        <v>0.015</v>
      </c>
      <c r="AC308" s="127" t="n">
        <v>0</v>
      </c>
      <c r="AD308" s="125" t="n">
        <v>0.01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I309" s="125" t="n">
        <v>0</v>
      </c>
      <c r="J309" s="125" t="n">
        <v>0</v>
      </c>
      <c r="K309" s="127" t="n">
        <v>-0.06</v>
      </c>
      <c r="M309" s="125" t="n">
        <v>0</v>
      </c>
      <c r="N309" s="125" t="n">
        <v>0</v>
      </c>
      <c r="O309" s="125" t="n">
        <v>0</v>
      </c>
      <c r="P309" s="125" t="n">
        <v>0</v>
      </c>
      <c r="Q309" s="127" t="n">
        <v>0</v>
      </c>
      <c r="R309" s="127" t="n">
        <v>0.025</v>
      </c>
      <c r="S309" s="127" t="n">
        <v>0.02</v>
      </c>
      <c r="T309" s="127" t="n">
        <v>0.02</v>
      </c>
      <c r="U309" s="127" t="n">
        <v>0.015</v>
      </c>
      <c r="V309" s="127" t="n">
        <v>0</v>
      </c>
      <c r="W309" s="127" t="n">
        <v>0.01</v>
      </c>
      <c r="Y309" s="127" t="n">
        <v>0</v>
      </c>
      <c r="AA309" s="127" t="n">
        <v>0.015</v>
      </c>
      <c r="AC309" s="127" t="n">
        <v>0</v>
      </c>
      <c r="AD309" s="125" t="n">
        <v>0.01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I310" s="125" t="n">
        <v>0</v>
      </c>
      <c r="J310" s="125" t="n">
        <v>0</v>
      </c>
      <c r="K310" s="127" t="n">
        <v>-0.06</v>
      </c>
      <c r="M310" s="125" t="n">
        <v>0</v>
      </c>
      <c r="N310" s="125" t="n">
        <v>0</v>
      </c>
      <c r="O310" s="125" t="n">
        <v>0</v>
      </c>
      <c r="P310" s="125" t="n">
        <v>0</v>
      </c>
      <c r="Q310" s="127" t="n">
        <v>0</v>
      </c>
      <c r="R310" s="127" t="n">
        <v>0.025</v>
      </c>
      <c r="S310" s="127" t="n">
        <v>0.02</v>
      </c>
      <c r="T310" s="127" t="n">
        <v>0.02</v>
      </c>
      <c r="U310" s="127" t="n">
        <v>0.015</v>
      </c>
      <c r="V310" s="127" t="n">
        <v>0</v>
      </c>
      <c r="W310" s="127" t="n">
        <v>0.01</v>
      </c>
      <c r="Y310" s="127" t="n">
        <v>0</v>
      </c>
      <c r="AA310" s="127" t="n">
        <v>0.015</v>
      </c>
      <c r="AC310" s="127" t="n">
        <v>0</v>
      </c>
      <c r="AD310" s="125" t="n">
        <v>0.01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I311" s="125" t="n">
        <v>0</v>
      </c>
      <c r="J311" s="125" t="n">
        <v>0</v>
      </c>
      <c r="K311" s="127" t="n">
        <v>-0.06</v>
      </c>
      <c r="M311" s="125" t="n">
        <v>0</v>
      </c>
      <c r="N311" s="125" t="n">
        <v>0</v>
      </c>
      <c r="O311" s="125" t="n">
        <v>0</v>
      </c>
      <c r="P311" s="125" t="n">
        <v>0</v>
      </c>
      <c r="Q311" s="127" t="n">
        <v>0</v>
      </c>
      <c r="R311" s="127" t="n">
        <v>0.025</v>
      </c>
      <c r="S311" s="127" t="n">
        <v>0.02</v>
      </c>
      <c r="T311" s="127" t="n">
        <v>0.02</v>
      </c>
      <c r="U311" s="127" t="n">
        <v>0.015</v>
      </c>
      <c r="V311" s="127" t="n">
        <v>0</v>
      </c>
      <c r="W311" s="127" t="n">
        <v>0.01</v>
      </c>
      <c r="Y311" s="127" t="n">
        <v>0</v>
      </c>
      <c r="AA311" s="127" t="n">
        <v>0.015</v>
      </c>
      <c r="AC311" s="127" t="n">
        <v>0</v>
      </c>
      <c r="AD311" s="125" t="n">
        <v>0.01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I312" s="125" t="n">
        <v>0</v>
      </c>
      <c r="J312" s="125" t="n">
        <v>0</v>
      </c>
      <c r="K312" s="127" t="n">
        <v>-0.06</v>
      </c>
      <c r="M312" s="125" t="n">
        <v>0</v>
      </c>
      <c r="N312" s="125" t="n">
        <v>0</v>
      </c>
      <c r="O312" s="125" t="n">
        <v>0</v>
      </c>
      <c r="P312" s="125" t="n">
        <v>0</v>
      </c>
      <c r="Q312" s="127" t="n">
        <v>0</v>
      </c>
      <c r="R312" s="127" t="n">
        <v>0.025</v>
      </c>
      <c r="S312" s="127" t="n">
        <v>0.02</v>
      </c>
      <c r="T312" s="127" t="n">
        <v>0.02</v>
      </c>
      <c r="U312" s="127" t="n">
        <v>0.015</v>
      </c>
      <c r="V312" s="127" t="n">
        <v>0</v>
      </c>
      <c r="W312" s="127" t="n">
        <v>0.01</v>
      </c>
      <c r="Y312" s="127" t="n">
        <v>0</v>
      </c>
      <c r="AA312" s="127" t="n">
        <v>0.015</v>
      </c>
      <c r="AC312" s="127" t="n">
        <v>0</v>
      </c>
      <c r="AD312" s="125" t="n">
        <v>0.01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I313" s="125" t="n">
        <v>0</v>
      </c>
      <c r="J313" s="125" t="n">
        <v>0</v>
      </c>
      <c r="K313" s="127" t="n">
        <v>-0.06</v>
      </c>
      <c r="M313" s="125" t="n">
        <v>0</v>
      </c>
      <c r="N313" s="125" t="n">
        <v>0</v>
      </c>
      <c r="O313" s="125" t="n">
        <v>0</v>
      </c>
      <c r="P313" s="125" t="n">
        <v>0</v>
      </c>
      <c r="Q313" s="127" t="n">
        <v>0</v>
      </c>
      <c r="R313" s="127" t="n">
        <v>0.025</v>
      </c>
      <c r="S313" s="127" t="n">
        <v>0.02</v>
      </c>
      <c r="T313" s="127" t="n">
        <v>0.02</v>
      </c>
      <c r="U313" s="127" t="n">
        <v>0.015</v>
      </c>
      <c r="V313" s="127" t="n">
        <v>0</v>
      </c>
      <c r="W313" s="127" t="n">
        <v>0.01</v>
      </c>
      <c r="Y313" s="127" t="n">
        <v>0</v>
      </c>
      <c r="AA313" s="127" t="n">
        <v>0.015</v>
      </c>
      <c r="AC313" s="127" t="n">
        <v>0</v>
      </c>
      <c r="AD313" s="125" t="n">
        <v>0.01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I314" s="125" t="n">
        <v>0</v>
      </c>
      <c r="J314" s="125" t="n">
        <v>0</v>
      </c>
      <c r="K314" s="127" t="n">
        <v>-0.06</v>
      </c>
      <c r="M314" s="125" t="n">
        <v>0</v>
      </c>
      <c r="N314" s="125" t="n">
        <v>0</v>
      </c>
      <c r="O314" s="125" t="n">
        <v>0</v>
      </c>
      <c r="P314" s="125" t="n">
        <v>0</v>
      </c>
      <c r="Q314" s="127" t="n">
        <v>0</v>
      </c>
      <c r="R314" s="127" t="n">
        <v>0.025</v>
      </c>
      <c r="S314" s="127" t="n">
        <v>0.02</v>
      </c>
      <c r="T314" s="127" t="n">
        <v>0.02</v>
      </c>
      <c r="U314" s="127" t="n">
        <v>0.015</v>
      </c>
      <c r="V314" s="127" t="n">
        <v>0</v>
      </c>
      <c r="W314" s="127" t="n">
        <v>0.01</v>
      </c>
      <c r="Y314" s="127" t="n">
        <v>0</v>
      </c>
      <c r="AA314" s="127" t="n">
        <v>0.015</v>
      </c>
      <c r="AC314" s="127" t="n">
        <v>0</v>
      </c>
      <c r="AD314" s="125" t="n">
        <v>0.01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I315" s="125" t="n">
        <v>0</v>
      </c>
      <c r="J315" s="125" t="n">
        <v>0</v>
      </c>
      <c r="K315" s="127" t="n">
        <v>-0.06</v>
      </c>
      <c r="M315" s="125" t="n">
        <v>0</v>
      </c>
      <c r="N315" s="125" t="n">
        <v>0</v>
      </c>
      <c r="O315" s="125" t="n">
        <v>0</v>
      </c>
      <c r="P315" s="125" t="n">
        <v>0</v>
      </c>
      <c r="Q315" s="127" t="n">
        <v>0</v>
      </c>
      <c r="R315" s="127" t="n">
        <v>0.025</v>
      </c>
      <c r="S315" s="127" t="n">
        <v>0.02</v>
      </c>
      <c r="T315" s="127" t="n">
        <v>0.02</v>
      </c>
      <c r="U315" s="127" t="n">
        <v>0.015</v>
      </c>
      <c r="V315" s="127" t="n">
        <v>0</v>
      </c>
      <c r="W315" s="127" t="n">
        <v>0.01</v>
      </c>
      <c r="Y315" s="127" t="n">
        <v>0</v>
      </c>
      <c r="AA315" s="127" t="n">
        <v>0.015</v>
      </c>
      <c r="AC315" s="127" t="n">
        <v>0</v>
      </c>
      <c r="AD315" s="125" t="n">
        <v>0.01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I316" s="125" t="n">
        <v>0</v>
      </c>
      <c r="J316" s="125" t="n">
        <v>0</v>
      </c>
      <c r="K316" s="127" t="n">
        <v>-0.06</v>
      </c>
      <c r="M316" s="125" t="n">
        <v>0</v>
      </c>
      <c r="N316" s="125" t="n">
        <v>0</v>
      </c>
      <c r="O316" s="125" t="n">
        <v>0</v>
      </c>
      <c r="P316" s="125" t="n">
        <v>0</v>
      </c>
      <c r="Q316" s="127" t="n">
        <v>0</v>
      </c>
      <c r="R316" s="127" t="n">
        <v>0.025</v>
      </c>
      <c r="S316" s="127" t="n">
        <v>0.02</v>
      </c>
      <c r="T316" s="127" t="n">
        <v>0.02</v>
      </c>
      <c r="U316" s="127" t="n">
        <v>0.015</v>
      </c>
      <c r="V316" s="127" t="n">
        <v>0</v>
      </c>
      <c r="W316" s="127" t="n">
        <v>0.01</v>
      </c>
      <c r="Y316" s="127" t="n">
        <v>0</v>
      </c>
      <c r="AA316" s="127" t="n">
        <v>0.015</v>
      </c>
      <c r="AC316" s="127" t="n">
        <v>0</v>
      </c>
      <c r="AD316" s="125" t="n">
        <v>0.01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I317" s="125" t="n">
        <v>0</v>
      </c>
      <c r="J317" s="125" t="n">
        <v>0</v>
      </c>
      <c r="K317" s="127" t="n">
        <v>-0.06</v>
      </c>
      <c r="M317" s="125" t="n">
        <v>0</v>
      </c>
      <c r="N317" s="125" t="n">
        <v>0</v>
      </c>
      <c r="O317" s="125" t="n">
        <v>0</v>
      </c>
      <c r="P317" s="125" t="n">
        <v>0</v>
      </c>
      <c r="Q317" s="127" t="n">
        <v>0</v>
      </c>
      <c r="R317" s="127" t="n">
        <v>0.025</v>
      </c>
      <c r="S317" s="127" t="n">
        <v>0.02</v>
      </c>
      <c r="T317" s="127" t="n">
        <v>0.02</v>
      </c>
      <c r="U317" s="127" t="n">
        <v>0.015</v>
      </c>
      <c r="V317" s="127" t="n">
        <v>0</v>
      </c>
      <c r="W317" s="127" t="n">
        <v>0.01</v>
      </c>
      <c r="Y317" s="127" t="n">
        <v>0</v>
      </c>
      <c r="AA317" s="127" t="n">
        <v>0.015</v>
      </c>
      <c r="AC317" s="127" t="n">
        <v>0</v>
      </c>
      <c r="AD317" s="125" t="n">
        <v>0.01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I318" s="125" t="n">
        <v>0</v>
      </c>
      <c r="J318" s="125" t="n">
        <v>0</v>
      </c>
      <c r="K318" s="127" t="n">
        <v>-0.06</v>
      </c>
      <c r="M318" s="125" t="n">
        <v>0</v>
      </c>
      <c r="N318" s="125" t="n">
        <v>0</v>
      </c>
      <c r="O318" s="125" t="n">
        <v>0</v>
      </c>
      <c r="P318" s="125" t="n">
        <v>0</v>
      </c>
      <c r="Q318" s="127" t="n">
        <v>0</v>
      </c>
      <c r="R318" s="127" t="n">
        <v>0.025</v>
      </c>
      <c r="S318" s="127" t="n">
        <v>0.02</v>
      </c>
      <c r="T318" s="127" t="n">
        <v>0.02</v>
      </c>
      <c r="U318" s="127" t="n">
        <v>0.015</v>
      </c>
      <c r="V318" s="127" t="n">
        <v>0</v>
      </c>
      <c r="W318" s="127" t="n">
        <v>0.01</v>
      </c>
      <c r="Y318" s="127" t="n">
        <v>0</v>
      </c>
      <c r="AA318" s="127" t="n">
        <v>0.015</v>
      </c>
      <c r="AC318" s="127" t="n">
        <v>0</v>
      </c>
      <c r="AD318" s="125" t="n">
        <v>0.01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I319" s="125" t="n">
        <v>0</v>
      </c>
      <c r="J319" s="125" t="n">
        <v>0</v>
      </c>
      <c r="K319" s="127" t="n">
        <v>-0.06</v>
      </c>
      <c r="M319" s="125" t="n">
        <v>0</v>
      </c>
      <c r="N319" s="125" t="n">
        <v>0</v>
      </c>
      <c r="O319" s="125" t="n">
        <v>0</v>
      </c>
      <c r="P319" s="125" t="n">
        <v>0</v>
      </c>
      <c r="Q319" s="127" t="n">
        <v>0</v>
      </c>
      <c r="R319" s="127" t="n">
        <v>0.025</v>
      </c>
      <c r="S319" s="127" t="n">
        <v>0.02</v>
      </c>
      <c r="T319" s="127" t="n">
        <v>0.02</v>
      </c>
      <c r="U319" s="127" t="n">
        <v>0.015</v>
      </c>
      <c r="V319" s="127" t="n">
        <v>0</v>
      </c>
      <c r="W319" s="127" t="n">
        <v>0.01</v>
      </c>
      <c r="Y319" s="127" t="n">
        <v>0</v>
      </c>
      <c r="AA319" s="127" t="n">
        <v>0.015</v>
      </c>
      <c r="AC319" s="127" t="n">
        <v>0</v>
      </c>
      <c r="AD319" s="125" t="n">
        <v>0.01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I320" s="125" t="n">
        <v>0</v>
      </c>
      <c r="J320" s="125" t="n">
        <v>0</v>
      </c>
      <c r="K320" s="127" t="n">
        <v>-0.06</v>
      </c>
      <c r="M320" s="125" t="n">
        <v>0</v>
      </c>
      <c r="N320" s="125" t="n">
        <v>0</v>
      </c>
      <c r="O320" s="125" t="n">
        <v>0</v>
      </c>
      <c r="P320" s="125" t="n">
        <v>0</v>
      </c>
      <c r="Q320" s="127" t="n">
        <v>0</v>
      </c>
      <c r="R320" s="127" t="n">
        <v>0.025</v>
      </c>
      <c r="S320" s="127" t="n">
        <v>0.02</v>
      </c>
      <c r="T320" s="127" t="n">
        <v>0.02</v>
      </c>
      <c r="U320" s="127" t="n">
        <v>0.015</v>
      </c>
      <c r="V320" s="127" t="n">
        <v>0</v>
      </c>
      <c r="W320" s="127" t="n">
        <v>0.01</v>
      </c>
      <c r="Y320" s="127" t="n">
        <v>0</v>
      </c>
      <c r="AA320" s="127" t="n">
        <v>0.015</v>
      </c>
      <c r="AC320" s="127" t="n">
        <v>0</v>
      </c>
      <c r="AD320" s="125" t="n">
        <v>0.01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I321" s="125" t="n">
        <v>0</v>
      </c>
      <c r="J321" s="125" t="n">
        <v>0</v>
      </c>
      <c r="K321" s="127" t="n">
        <v>-0.06</v>
      </c>
      <c r="M321" s="125" t="n">
        <v>0</v>
      </c>
      <c r="N321" s="125" t="n">
        <v>0</v>
      </c>
      <c r="O321" s="125" t="n">
        <v>0</v>
      </c>
      <c r="P321" s="125" t="n">
        <v>0</v>
      </c>
      <c r="Q321" s="127" t="n">
        <v>0</v>
      </c>
      <c r="R321" s="127" t="n">
        <v>0.025</v>
      </c>
      <c r="S321" s="127" t="n">
        <v>0.02</v>
      </c>
      <c r="T321" s="127" t="n">
        <v>0.02</v>
      </c>
      <c r="U321" s="127" t="n">
        <v>0.015</v>
      </c>
      <c r="V321" s="127" t="n">
        <v>0</v>
      </c>
      <c r="W321" s="127" t="n">
        <v>0.01</v>
      </c>
      <c r="Y321" s="127" t="n">
        <v>0</v>
      </c>
      <c r="AA321" s="127" t="n">
        <v>0.015</v>
      </c>
      <c r="AC321" s="127" t="n">
        <v>0</v>
      </c>
      <c r="AD321" s="125" t="n">
        <v>0.01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I322" s="125" t="n">
        <v>0</v>
      </c>
      <c r="J322" s="125" t="n">
        <v>0</v>
      </c>
      <c r="K322" s="127" t="n">
        <v>-0.06</v>
      </c>
      <c r="M322" s="125" t="n">
        <v>0</v>
      </c>
      <c r="N322" s="125" t="n">
        <v>0</v>
      </c>
      <c r="O322" s="125" t="n">
        <v>0</v>
      </c>
      <c r="P322" s="125" t="n">
        <v>0</v>
      </c>
      <c r="Q322" s="127" t="n">
        <v>0</v>
      </c>
      <c r="R322" s="127" t="n">
        <v>0.025</v>
      </c>
      <c r="S322" s="127" t="n">
        <v>0.02</v>
      </c>
      <c r="T322" s="127" t="n">
        <v>0.02</v>
      </c>
      <c r="U322" s="127" t="n">
        <v>0.015</v>
      </c>
      <c r="V322" s="127" t="n">
        <v>0</v>
      </c>
      <c r="W322" s="127" t="n">
        <v>0.01</v>
      </c>
      <c r="Y322" s="127" t="n">
        <v>0</v>
      </c>
      <c r="AA322" s="127" t="n">
        <v>0.015</v>
      </c>
      <c r="AC322" s="127" t="n">
        <v>0</v>
      </c>
      <c r="AD322" s="125" t="n">
        <v>0.01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I323" s="125" t="n">
        <v>0</v>
      </c>
      <c r="J323" s="125" t="n">
        <v>0</v>
      </c>
      <c r="K323" s="127" t="n">
        <v>-0.06</v>
      </c>
      <c r="M323" s="125" t="n">
        <v>0</v>
      </c>
      <c r="N323" s="125" t="n">
        <v>0</v>
      </c>
      <c r="O323" s="125" t="n">
        <v>0</v>
      </c>
      <c r="P323" s="125" t="n">
        <v>0</v>
      </c>
      <c r="Q323" s="127" t="n">
        <v>0</v>
      </c>
      <c r="R323" s="127" t="n">
        <v>0.025</v>
      </c>
      <c r="S323" s="127" t="n">
        <v>0.02</v>
      </c>
      <c r="T323" s="127" t="n">
        <v>0.02</v>
      </c>
      <c r="U323" s="127" t="n">
        <v>0.015</v>
      </c>
      <c r="V323" s="127" t="n">
        <v>0</v>
      </c>
      <c r="W323" s="127" t="n">
        <v>0.01</v>
      </c>
      <c r="Y323" s="127" t="n">
        <v>0</v>
      </c>
      <c r="AA323" s="127" t="n">
        <v>0.015</v>
      </c>
      <c r="AC323" s="127" t="n">
        <v>0</v>
      </c>
      <c r="AD323" s="125" t="n">
        <v>0.01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I324" s="125" t="n">
        <v>0</v>
      </c>
      <c r="J324" s="125" t="n">
        <v>0</v>
      </c>
      <c r="K324" s="127" t="n">
        <v>-0.06</v>
      </c>
      <c r="M324" s="125" t="n">
        <v>0</v>
      </c>
      <c r="N324" s="125" t="n">
        <v>0</v>
      </c>
      <c r="O324" s="125" t="n">
        <v>0</v>
      </c>
      <c r="P324" s="125" t="n">
        <v>0</v>
      </c>
      <c r="Q324" s="127" t="n">
        <v>0</v>
      </c>
      <c r="R324" s="127" t="n">
        <v>0.025</v>
      </c>
      <c r="S324" s="127" t="n">
        <v>0.02</v>
      </c>
      <c r="T324" s="127" t="n">
        <v>0.02</v>
      </c>
      <c r="U324" s="127" t="n">
        <v>0.015</v>
      </c>
      <c r="V324" s="127" t="n">
        <v>0</v>
      </c>
      <c r="W324" s="127" t="n">
        <v>0.01</v>
      </c>
      <c r="Y324" s="127" t="n">
        <v>0</v>
      </c>
      <c r="AA324" s="127" t="n">
        <v>0.015</v>
      </c>
      <c r="AC324" s="127" t="n">
        <v>0</v>
      </c>
      <c r="AD324" s="125" t="n">
        <v>0.01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I325" s="125" t="n">
        <v>0</v>
      </c>
      <c r="J325" s="125" t="n">
        <v>0</v>
      </c>
      <c r="K325" s="127" t="n">
        <v>-0.06</v>
      </c>
      <c r="M325" s="125" t="n">
        <v>0</v>
      </c>
      <c r="N325" s="125" t="n">
        <v>0</v>
      </c>
      <c r="O325" s="125" t="n">
        <v>0</v>
      </c>
      <c r="P325" s="125" t="n">
        <v>0</v>
      </c>
      <c r="Q325" s="127" t="n">
        <v>0</v>
      </c>
      <c r="R325" s="127" t="n">
        <v>0.025</v>
      </c>
      <c r="S325" s="127" t="n">
        <v>0.02</v>
      </c>
      <c r="T325" s="127" t="n">
        <v>0.02</v>
      </c>
      <c r="U325" s="127" t="n">
        <v>0.015</v>
      </c>
      <c r="V325" s="127" t="n">
        <v>0</v>
      </c>
      <c r="W325" s="127" t="n">
        <v>0.01</v>
      </c>
      <c r="Y325" s="127" t="n">
        <v>0</v>
      </c>
      <c r="AA325" s="127" t="n">
        <v>0.015</v>
      </c>
      <c r="AC325" s="127" t="n">
        <v>0</v>
      </c>
      <c r="AD325" s="125" t="n">
        <v>0.01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I326" s="125" t="n">
        <v>0</v>
      </c>
      <c r="J326" s="125" t="n">
        <v>0</v>
      </c>
      <c r="K326" s="127" t="n">
        <v>-0.06</v>
      </c>
      <c r="M326" s="125" t="n">
        <v>0</v>
      </c>
      <c r="N326" s="125" t="n">
        <v>0</v>
      </c>
      <c r="O326" s="125" t="n">
        <v>0</v>
      </c>
      <c r="P326" s="125" t="n">
        <v>0</v>
      </c>
      <c r="Q326" s="127" t="n">
        <v>0</v>
      </c>
      <c r="R326" s="127" t="n">
        <v>0.025</v>
      </c>
      <c r="S326" s="127" t="n">
        <v>0.02</v>
      </c>
      <c r="T326" s="127" t="n">
        <v>0.02</v>
      </c>
      <c r="U326" s="127" t="n">
        <v>0.015</v>
      </c>
      <c r="V326" s="127" t="n">
        <v>0</v>
      </c>
      <c r="W326" s="127" t="n">
        <v>0.01</v>
      </c>
      <c r="Y326" s="127" t="n">
        <v>0</v>
      </c>
      <c r="AA326" s="127" t="n">
        <v>0.015</v>
      </c>
      <c r="AC326" s="127" t="n">
        <v>0</v>
      </c>
      <c r="AD326" s="125" t="n">
        <v>0.01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I327" s="125" t="n">
        <v>0</v>
      </c>
      <c r="J327" s="125" t="n">
        <v>0</v>
      </c>
      <c r="K327" s="127" t="n">
        <v>-0.06</v>
      </c>
      <c r="M327" s="125" t="n">
        <v>0</v>
      </c>
      <c r="N327" s="125" t="n">
        <v>0</v>
      </c>
      <c r="O327" s="125" t="n">
        <v>0</v>
      </c>
      <c r="P327" s="125" t="n">
        <v>0</v>
      </c>
      <c r="Q327" s="127" t="n">
        <v>0</v>
      </c>
      <c r="R327" s="127" t="n">
        <v>0.025</v>
      </c>
      <c r="S327" s="127" t="n">
        <v>0.02</v>
      </c>
      <c r="T327" s="127" t="n">
        <v>0.02</v>
      </c>
      <c r="U327" s="127" t="n">
        <v>0.015</v>
      </c>
      <c r="V327" s="127" t="n">
        <v>0</v>
      </c>
      <c r="W327" s="127" t="n">
        <v>0.01</v>
      </c>
      <c r="Y327" s="127" t="n">
        <v>0</v>
      </c>
      <c r="AA327" s="127" t="n">
        <v>0.015</v>
      </c>
      <c r="AC327" s="127" t="n">
        <v>0</v>
      </c>
      <c r="AD327" s="125" t="n">
        <v>0.01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I328" s="125" t="n">
        <v>0</v>
      </c>
      <c r="J328" s="125" t="n">
        <v>0</v>
      </c>
      <c r="K328" s="127" t="n">
        <v>-0.06</v>
      </c>
      <c r="M328" s="125" t="n">
        <v>0</v>
      </c>
      <c r="N328" s="125" t="n">
        <v>0</v>
      </c>
      <c r="O328" s="125" t="n">
        <v>0</v>
      </c>
      <c r="P328" s="125" t="n">
        <v>0</v>
      </c>
      <c r="Q328" s="127" t="n">
        <v>0</v>
      </c>
      <c r="R328" s="127" t="n">
        <v>0.025</v>
      </c>
      <c r="S328" s="127" t="n">
        <v>0.02</v>
      </c>
      <c r="T328" s="127" t="n">
        <v>0.02</v>
      </c>
      <c r="U328" s="127" t="n">
        <v>0.015</v>
      </c>
      <c r="V328" s="127" t="n">
        <v>0</v>
      </c>
      <c r="W328" s="127" t="n">
        <v>0.01</v>
      </c>
      <c r="Y328" s="127" t="n">
        <v>0</v>
      </c>
      <c r="AA328" s="127" t="n">
        <v>0.015</v>
      </c>
      <c r="AC328" s="127" t="n">
        <v>0</v>
      </c>
      <c r="AD328" s="125" t="n">
        <v>0.01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I329" s="125" t="n">
        <v>0</v>
      </c>
      <c r="J329" s="125" t="n">
        <v>0</v>
      </c>
      <c r="K329" s="127" t="n">
        <v>-0.06</v>
      </c>
      <c r="M329" s="125" t="n">
        <v>0</v>
      </c>
      <c r="N329" s="125" t="n">
        <v>0</v>
      </c>
      <c r="O329" s="125" t="n">
        <v>0</v>
      </c>
      <c r="P329" s="125" t="n">
        <v>0</v>
      </c>
      <c r="Q329" s="127" t="n">
        <v>0</v>
      </c>
      <c r="R329" s="127" t="n">
        <v>0.025</v>
      </c>
      <c r="S329" s="127" t="n">
        <v>0.02</v>
      </c>
      <c r="T329" s="127" t="n">
        <v>0.02</v>
      </c>
      <c r="U329" s="127" t="n">
        <v>0.015</v>
      </c>
      <c r="V329" s="127" t="n">
        <v>0</v>
      </c>
      <c r="W329" s="127" t="n">
        <v>0.01</v>
      </c>
      <c r="Y329" s="127" t="n">
        <v>0</v>
      </c>
      <c r="AA329" s="127" t="n">
        <v>0.015</v>
      </c>
      <c r="AC329" s="127" t="n">
        <v>0</v>
      </c>
      <c r="AD329" s="125" t="n">
        <v>0.01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I330" s="125" t="n">
        <v>0</v>
      </c>
      <c r="J330" s="125" t="n">
        <v>0</v>
      </c>
      <c r="K330" s="127" t="n">
        <v>-0.06</v>
      </c>
      <c r="M330" s="125" t="n">
        <v>0</v>
      </c>
      <c r="N330" s="125" t="n">
        <v>0</v>
      </c>
      <c r="O330" s="125" t="n">
        <v>0</v>
      </c>
      <c r="P330" s="125" t="n">
        <v>0</v>
      </c>
      <c r="Q330" s="127" t="n">
        <v>0</v>
      </c>
      <c r="R330" s="127" t="n">
        <v>0.025</v>
      </c>
      <c r="S330" s="127" t="n">
        <v>0.02</v>
      </c>
      <c r="T330" s="127" t="n">
        <v>0.02</v>
      </c>
      <c r="U330" s="127" t="n">
        <v>0.015</v>
      </c>
      <c r="V330" s="127" t="n">
        <v>0</v>
      </c>
      <c r="W330" s="127" t="n">
        <v>0.01</v>
      </c>
      <c r="Y330" s="127" t="n">
        <v>0</v>
      </c>
      <c r="AA330" s="127" t="n">
        <v>0.015</v>
      </c>
      <c r="AC330" s="127" t="n">
        <v>0</v>
      </c>
      <c r="AD330" s="125" t="n">
        <v>0.01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I331" s="125" t="n">
        <v>0</v>
      </c>
      <c r="J331" s="125" t="n">
        <v>0</v>
      </c>
      <c r="K331" s="127" t="n">
        <v>-0.06</v>
      </c>
      <c r="M331" s="125" t="n">
        <v>0</v>
      </c>
      <c r="N331" s="125" t="n">
        <v>0</v>
      </c>
      <c r="O331" s="125" t="n">
        <v>0</v>
      </c>
      <c r="P331" s="125" t="n">
        <v>0</v>
      </c>
      <c r="Q331" s="127" t="n">
        <v>0</v>
      </c>
      <c r="R331" s="127" t="n">
        <v>0.025</v>
      </c>
      <c r="S331" s="127" t="n">
        <v>0.02</v>
      </c>
      <c r="T331" s="127" t="n">
        <v>0.02</v>
      </c>
      <c r="U331" s="127" t="n">
        <v>0.015</v>
      </c>
      <c r="V331" s="127" t="n">
        <v>0</v>
      </c>
      <c r="W331" s="127" t="n">
        <v>0.01</v>
      </c>
      <c r="Y331" s="127" t="n">
        <v>0</v>
      </c>
      <c r="AA331" s="127" t="n">
        <v>0.015</v>
      </c>
      <c r="AC331" s="127" t="n">
        <v>0</v>
      </c>
      <c r="AD331" s="125" t="n">
        <v>0.01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I332" s="125" t="n">
        <v>0</v>
      </c>
      <c r="J332" s="125" t="n">
        <v>0</v>
      </c>
      <c r="K332" s="127" t="n">
        <v>-0.06</v>
      </c>
      <c r="M332" s="125" t="n">
        <v>0</v>
      </c>
      <c r="N332" s="125" t="n">
        <v>0</v>
      </c>
      <c r="O332" s="125" t="n">
        <v>0</v>
      </c>
      <c r="P332" s="125" t="n">
        <v>0</v>
      </c>
      <c r="Q332" s="127" t="n">
        <v>0</v>
      </c>
      <c r="R332" s="127" t="n">
        <v>0.025</v>
      </c>
      <c r="S332" s="127" t="n">
        <v>0.02</v>
      </c>
      <c r="T332" s="127" t="n">
        <v>0.02</v>
      </c>
      <c r="U332" s="127" t="n">
        <v>0.015</v>
      </c>
      <c r="V332" s="127" t="n">
        <v>0</v>
      </c>
      <c r="W332" s="127" t="n">
        <v>0.01</v>
      </c>
      <c r="Y332" s="127" t="n">
        <v>0</v>
      </c>
      <c r="AA332" s="127" t="n">
        <v>0.015</v>
      </c>
      <c r="AC332" s="127" t="n">
        <v>0</v>
      </c>
      <c r="AD332" s="125" t="n">
        <v>0.01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I333" s="125" t="n">
        <v>0</v>
      </c>
      <c r="J333" s="125" t="n">
        <v>0</v>
      </c>
      <c r="K333" s="127" t="n">
        <v>-0.06</v>
      </c>
      <c r="M333" s="125" t="n">
        <v>0</v>
      </c>
      <c r="N333" s="125" t="n">
        <v>0</v>
      </c>
      <c r="O333" s="125" t="n">
        <v>0</v>
      </c>
      <c r="P333" s="125" t="n">
        <v>0</v>
      </c>
      <c r="Q333" s="127" t="n">
        <v>0</v>
      </c>
      <c r="R333" s="127" t="n">
        <v>0.025</v>
      </c>
      <c r="S333" s="127" t="n">
        <v>0.02</v>
      </c>
      <c r="T333" s="127" t="n">
        <v>0.02</v>
      </c>
      <c r="U333" s="127" t="n">
        <v>0.015</v>
      </c>
      <c r="V333" s="127" t="n">
        <v>0</v>
      </c>
      <c r="W333" s="127" t="n">
        <v>0.01</v>
      </c>
      <c r="Y333" s="127" t="n">
        <v>0</v>
      </c>
      <c r="AA333" s="127" t="n">
        <v>0.015</v>
      </c>
      <c r="AC333" s="127" t="n">
        <v>0</v>
      </c>
      <c r="AD333" s="125" t="n">
        <v>0.01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I334" s="125" t="n">
        <v>0</v>
      </c>
      <c r="J334" s="125" t="n">
        <v>0</v>
      </c>
      <c r="K334" s="127" t="n">
        <v>-0.06</v>
      </c>
      <c r="M334" s="125" t="n">
        <v>0</v>
      </c>
      <c r="N334" s="125" t="n">
        <v>0</v>
      </c>
      <c r="O334" s="125" t="n">
        <v>0</v>
      </c>
      <c r="P334" s="125" t="n">
        <v>0</v>
      </c>
      <c r="Q334" s="127" t="n">
        <v>0</v>
      </c>
      <c r="R334" s="127" t="n">
        <v>0.025</v>
      </c>
      <c r="S334" s="127" t="n">
        <v>0.02</v>
      </c>
      <c r="T334" s="127" t="n">
        <v>0.02</v>
      </c>
      <c r="U334" s="127" t="n">
        <v>0.015</v>
      </c>
      <c r="V334" s="127" t="n">
        <v>0</v>
      </c>
      <c r="W334" s="127" t="n">
        <v>0.01</v>
      </c>
      <c r="Y334" s="127" t="n">
        <v>0</v>
      </c>
      <c r="AA334" s="127" t="n">
        <v>0.015</v>
      </c>
      <c r="AC334" s="127" t="n">
        <v>0</v>
      </c>
      <c r="AD334" s="125" t="n">
        <v>0.01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I335" s="125" t="n">
        <v>0</v>
      </c>
      <c r="J335" s="125" t="n">
        <v>0</v>
      </c>
      <c r="K335" s="127" t="n">
        <v>-0.06</v>
      </c>
      <c r="M335" s="125" t="n">
        <v>0</v>
      </c>
      <c r="N335" s="125" t="n">
        <v>0</v>
      </c>
      <c r="O335" s="125" t="n">
        <v>0</v>
      </c>
      <c r="P335" s="125" t="n">
        <v>0</v>
      </c>
      <c r="Q335" s="127" t="n">
        <v>0</v>
      </c>
      <c r="R335" s="127" t="n">
        <v>0.025</v>
      </c>
      <c r="S335" s="127" t="n">
        <v>0.02</v>
      </c>
      <c r="T335" s="127" t="n">
        <v>0.02</v>
      </c>
      <c r="U335" s="127" t="n">
        <v>0.015</v>
      </c>
      <c r="V335" s="127" t="n">
        <v>0</v>
      </c>
      <c r="W335" s="127" t="n">
        <v>0.01</v>
      </c>
      <c r="Y335" s="127" t="n">
        <v>0</v>
      </c>
      <c r="AA335" s="127" t="n">
        <v>0.015</v>
      </c>
      <c r="AC335" s="127" t="n">
        <v>0</v>
      </c>
      <c r="AD335" s="125" t="n">
        <v>0.01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I336" s="125" t="n">
        <v>0</v>
      </c>
      <c r="J336" s="125" t="n">
        <v>0</v>
      </c>
      <c r="K336" s="127" t="n">
        <v>-0.06</v>
      </c>
      <c r="M336" s="125" t="n">
        <v>0</v>
      </c>
      <c r="N336" s="125" t="n">
        <v>0</v>
      </c>
      <c r="O336" s="125" t="n">
        <v>0</v>
      </c>
      <c r="P336" s="125" t="n">
        <v>0</v>
      </c>
      <c r="Q336" s="127" t="n">
        <v>0</v>
      </c>
      <c r="R336" s="127" t="n">
        <v>0.025</v>
      </c>
      <c r="S336" s="127" t="n">
        <v>0.02</v>
      </c>
      <c r="T336" s="127" t="n">
        <v>0.02</v>
      </c>
      <c r="U336" s="127" t="n">
        <v>0.015</v>
      </c>
      <c r="V336" s="127" t="n">
        <v>0</v>
      </c>
      <c r="W336" s="127" t="n">
        <v>0.01</v>
      </c>
      <c r="Y336" s="127" t="n">
        <v>0</v>
      </c>
      <c r="AA336" s="127" t="n">
        <v>0.015</v>
      </c>
      <c r="AC336" s="127" t="n">
        <v>0</v>
      </c>
      <c r="AD336" s="125" t="n">
        <v>0.01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I337" s="125" t="n">
        <v>0</v>
      </c>
      <c r="J337" s="125" t="n">
        <v>0</v>
      </c>
      <c r="K337" s="127" t="n">
        <v>-0.06</v>
      </c>
      <c r="M337" s="125" t="n">
        <v>0</v>
      </c>
      <c r="N337" s="125" t="n">
        <v>0</v>
      </c>
      <c r="O337" s="125" t="n">
        <v>0</v>
      </c>
      <c r="P337" s="125" t="n">
        <v>0</v>
      </c>
      <c r="Q337" s="127" t="n">
        <v>0</v>
      </c>
      <c r="R337" s="127" t="n">
        <v>0.025</v>
      </c>
      <c r="S337" s="127" t="n">
        <v>0.02</v>
      </c>
      <c r="T337" s="127" t="n">
        <v>0.02</v>
      </c>
      <c r="U337" s="127" t="n">
        <v>0.015</v>
      </c>
      <c r="V337" s="127" t="n">
        <v>0</v>
      </c>
      <c r="W337" s="127" t="n">
        <v>0.01</v>
      </c>
      <c r="Y337" s="127" t="n">
        <v>0</v>
      </c>
      <c r="AA337" s="127" t="n">
        <v>0.015</v>
      </c>
      <c r="AC337" s="127" t="n">
        <v>0</v>
      </c>
      <c r="AD337" s="125" t="n">
        <v>0.01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I338" s="125" t="n">
        <v>0</v>
      </c>
      <c r="J338" s="125" t="n">
        <v>0</v>
      </c>
      <c r="K338" s="127" t="n">
        <v>-0.06</v>
      </c>
      <c r="M338" s="125" t="n">
        <v>0</v>
      </c>
      <c r="N338" s="125" t="n">
        <v>0</v>
      </c>
      <c r="O338" s="125" t="n">
        <v>0</v>
      </c>
      <c r="P338" s="125" t="n">
        <v>0</v>
      </c>
      <c r="Q338" s="127" t="n">
        <v>0</v>
      </c>
      <c r="R338" s="127" t="n">
        <v>0.025</v>
      </c>
      <c r="S338" s="127" t="n">
        <v>0.02</v>
      </c>
      <c r="T338" s="127" t="n">
        <v>0.02</v>
      </c>
      <c r="U338" s="127" t="n">
        <v>0.015</v>
      </c>
      <c r="V338" s="127" t="n">
        <v>0</v>
      </c>
      <c r="W338" s="127" t="n">
        <v>0.01</v>
      </c>
      <c r="Y338" s="127" t="n">
        <v>0</v>
      </c>
      <c r="AA338" s="127" t="n">
        <v>0.015</v>
      </c>
      <c r="AC338" s="127" t="n">
        <v>0</v>
      </c>
      <c r="AD338" s="125" t="n">
        <v>0.01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I339" s="125" t="n">
        <v>0</v>
      </c>
      <c r="J339" s="125" t="n">
        <v>0</v>
      </c>
      <c r="K339" s="127" t="n">
        <v>-0.06</v>
      </c>
      <c r="M339" s="125" t="n">
        <v>0</v>
      </c>
      <c r="N339" s="125" t="n">
        <v>0</v>
      </c>
      <c r="O339" s="125" t="n">
        <v>0</v>
      </c>
      <c r="P339" s="125" t="n">
        <v>0</v>
      </c>
      <c r="Q339" s="127" t="n">
        <v>0</v>
      </c>
      <c r="R339" s="127" t="n">
        <v>0.025</v>
      </c>
      <c r="S339" s="127" t="n">
        <v>0.02</v>
      </c>
      <c r="T339" s="127" t="n">
        <v>0.02</v>
      </c>
      <c r="U339" s="127" t="n">
        <v>0.015</v>
      </c>
      <c r="V339" s="127" t="n">
        <v>0</v>
      </c>
      <c r="W339" s="127" t="n">
        <v>0.01</v>
      </c>
      <c r="Y339" s="127" t="n">
        <v>0</v>
      </c>
      <c r="AA339" s="127" t="n">
        <v>0.015</v>
      </c>
      <c r="AC339" s="127" t="n">
        <v>0</v>
      </c>
      <c r="AD339" s="125" t="n">
        <v>0.01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I340" s="125" t="n">
        <v>0</v>
      </c>
      <c r="J340" s="125" t="n">
        <v>0</v>
      </c>
      <c r="K340" s="127" t="n">
        <v>-0.06</v>
      </c>
      <c r="M340" s="125" t="n">
        <v>0</v>
      </c>
      <c r="N340" s="125" t="n">
        <v>0</v>
      </c>
      <c r="O340" s="125" t="n">
        <v>0</v>
      </c>
      <c r="P340" s="125" t="n">
        <v>0</v>
      </c>
      <c r="Q340" s="127" t="n">
        <v>0</v>
      </c>
      <c r="R340" s="127" t="n">
        <v>0.025</v>
      </c>
      <c r="S340" s="127" t="n">
        <v>0.02</v>
      </c>
      <c r="T340" s="127" t="n">
        <v>0.02</v>
      </c>
      <c r="U340" s="127" t="n">
        <v>0.015</v>
      </c>
      <c r="V340" s="127" t="n">
        <v>0</v>
      </c>
      <c r="W340" s="127" t="n">
        <v>0.01</v>
      </c>
      <c r="Y340" s="127" t="n">
        <v>0</v>
      </c>
      <c r="AA340" s="127" t="n">
        <v>0.015</v>
      </c>
      <c r="AC340" s="127" t="n">
        <v>0</v>
      </c>
      <c r="AD340" s="125" t="n">
        <v>0.01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I341" s="125" t="n">
        <v>0</v>
      </c>
      <c r="J341" s="125" t="n">
        <v>0</v>
      </c>
      <c r="K341" s="127" t="n">
        <v>-0.06</v>
      </c>
      <c r="M341" s="125" t="n">
        <v>0</v>
      </c>
      <c r="N341" s="125" t="n">
        <v>0</v>
      </c>
      <c r="O341" s="125" t="n">
        <v>0</v>
      </c>
      <c r="P341" s="125" t="n">
        <v>0</v>
      </c>
      <c r="Q341" s="127" t="n">
        <v>0</v>
      </c>
      <c r="R341" s="127" t="n">
        <v>0.025</v>
      </c>
      <c r="S341" s="127" t="n">
        <v>0.02</v>
      </c>
      <c r="T341" s="127" t="n">
        <v>0.02</v>
      </c>
      <c r="U341" s="127" t="n">
        <v>0.015</v>
      </c>
      <c r="V341" s="127" t="n">
        <v>0</v>
      </c>
      <c r="W341" s="127" t="n">
        <v>0.01</v>
      </c>
      <c r="Y341" s="127" t="n">
        <v>0</v>
      </c>
      <c r="AA341" s="127" t="n">
        <v>0.015</v>
      </c>
      <c r="AC341" s="127" t="n">
        <v>0</v>
      </c>
      <c r="AD341" s="125" t="n">
        <v>0.01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I342" s="125" t="n">
        <v>0</v>
      </c>
      <c r="J342" s="125" t="n">
        <v>0</v>
      </c>
      <c r="K342" s="127" t="n">
        <v>-0.06</v>
      </c>
      <c r="M342" s="125" t="n">
        <v>0</v>
      </c>
      <c r="N342" s="125" t="n">
        <v>0</v>
      </c>
      <c r="O342" s="125" t="n">
        <v>0</v>
      </c>
      <c r="P342" s="125" t="n">
        <v>0</v>
      </c>
      <c r="Q342" s="127" t="n">
        <v>0</v>
      </c>
      <c r="R342" s="127" t="n">
        <v>0.025</v>
      </c>
      <c r="S342" s="127" t="n">
        <v>0.02</v>
      </c>
      <c r="T342" s="127" t="n">
        <v>0.02</v>
      </c>
      <c r="U342" s="127" t="n">
        <v>0.015</v>
      </c>
      <c r="V342" s="127" t="n">
        <v>0</v>
      </c>
      <c r="W342" s="127" t="n">
        <v>0.01</v>
      </c>
      <c r="Y342" s="127" t="n">
        <v>0</v>
      </c>
      <c r="AA342" s="127" t="n">
        <v>0.015</v>
      </c>
      <c r="AC342" s="127" t="n">
        <v>0</v>
      </c>
      <c r="AD342" s="125" t="n">
        <v>0.01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I343" s="125" t="n">
        <v>0</v>
      </c>
      <c r="J343" s="125" t="n">
        <v>0</v>
      </c>
      <c r="K343" s="127" t="n">
        <v>-0.06</v>
      </c>
      <c r="M343" s="125" t="n">
        <v>0</v>
      </c>
      <c r="N343" s="125" t="n">
        <v>0</v>
      </c>
      <c r="O343" s="125" t="n">
        <v>0</v>
      </c>
      <c r="P343" s="125" t="n">
        <v>0</v>
      </c>
      <c r="Q343" s="127" t="n">
        <v>0</v>
      </c>
      <c r="R343" s="127" t="n">
        <v>0.025</v>
      </c>
      <c r="S343" s="127" t="n">
        <v>0.02</v>
      </c>
      <c r="T343" s="127" t="n">
        <v>0.02</v>
      </c>
      <c r="U343" s="127" t="n">
        <v>0.015</v>
      </c>
      <c r="V343" s="127" t="n">
        <v>0</v>
      </c>
      <c r="W343" s="127" t="n">
        <v>0.01</v>
      </c>
      <c r="Y343" s="127" t="n">
        <v>0</v>
      </c>
      <c r="AA343" s="127" t="n">
        <v>0.015</v>
      </c>
      <c r="AC343" s="127" t="n">
        <v>0</v>
      </c>
      <c r="AD343" s="125" t="n">
        <v>0.01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I344" s="125" t="n">
        <v>0</v>
      </c>
      <c r="J344" s="125" t="n">
        <v>0</v>
      </c>
      <c r="K344" s="127" t="n">
        <v>-0.06</v>
      </c>
      <c r="M344" s="125" t="n">
        <v>0</v>
      </c>
      <c r="N344" s="125" t="n">
        <v>0</v>
      </c>
      <c r="O344" s="125" t="n">
        <v>0</v>
      </c>
      <c r="P344" s="125" t="n">
        <v>0</v>
      </c>
      <c r="Q344" s="127" t="n">
        <v>0</v>
      </c>
      <c r="R344" s="127" t="n">
        <v>0.025</v>
      </c>
      <c r="S344" s="127" t="n">
        <v>0.02</v>
      </c>
      <c r="T344" s="127" t="n">
        <v>0.02</v>
      </c>
      <c r="U344" s="127" t="n">
        <v>0.015</v>
      </c>
      <c r="V344" s="127" t="n">
        <v>0</v>
      </c>
      <c r="W344" s="127" t="n">
        <v>0.01</v>
      </c>
      <c r="Y344" s="127" t="n">
        <v>0</v>
      </c>
      <c r="AA344" s="127" t="n">
        <v>0.015</v>
      </c>
      <c r="AC344" s="127" t="n">
        <v>0</v>
      </c>
      <c r="AD344" s="125" t="n">
        <v>0.01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I345" s="125" t="n">
        <v>0</v>
      </c>
      <c r="J345" s="125" t="n">
        <v>0</v>
      </c>
      <c r="K345" s="127" t="n">
        <v>-0.06</v>
      </c>
      <c r="M345" s="125" t="n">
        <v>0</v>
      </c>
      <c r="N345" s="125" t="n">
        <v>0</v>
      </c>
      <c r="O345" s="125" t="n">
        <v>0</v>
      </c>
      <c r="P345" s="125" t="n">
        <v>0</v>
      </c>
      <c r="Q345" s="127" t="n">
        <v>0</v>
      </c>
      <c r="R345" s="127" t="n">
        <v>0.025</v>
      </c>
      <c r="S345" s="127" t="n">
        <v>0.02</v>
      </c>
      <c r="T345" s="127" t="n">
        <v>0.02</v>
      </c>
      <c r="U345" s="127" t="n">
        <v>0.015</v>
      </c>
      <c r="V345" s="127" t="n">
        <v>0</v>
      </c>
      <c r="W345" s="127" t="n">
        <v>0.01</v>
      </c>
      <c r="Y345" s="127" t="n">
        <v>0</v>
      </c>
      <c r="AA345" s="127" t="n">
        <v>0.015</v>
      </c>
      <c r="AC345" s="127" t="n">
        <v>0</v>
      </c>
      <c r="AD345" s="125" t="n">
        <v>0.01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I346" s="125" t="n">
        <v>0</v>
      </c>
      <c r="J346" s="125" t="n">
        <v>0</v>
      </c>
      <c r="K346" s="127" t="n">
        <v>-0.06</v>
      </c>
      <c r="M346" s="125" t="n">
        <v>0</v>
      </c>
      <c r="N346" s="125" t="n">
        <v>0</v>
      </c>
      <c r="O346" s="125" t="n">
        <v>0</v>
      </c>
      <c r="P346" s="125" t="n">
        <v>0</v>
      </c>
      <c r="Q346" s="127" t="n">
        <v>0</v>
      </c>
      <c r="R346" s="127" t="n">
        <v>0.025</v>
      </c>
      <c r="S346" s="127" t="n">
        <v>0.02</v>
      </c>
      <c r="T346" s="127" t="n">
        <v>0.02</v>
      </c>
      <c r="U346" s="127" t="n">
        <v>0.015</v>
      </c>
      <c r="V346" s="127" t="n">
        <v>0</v>
      </c>
      <c r="W346" s="127" t="n">
        <v>0.01</v>
      </c>
      <c r="Y346" s="127" t="n">
        <v>0</v>
      </c>
      <c r="AA346" s="127" t="n">
        <v>0.015</v>
      </c>
      <c r="AC346" s="127" t="n">
        <v>0</v>
      </c>
      <c r="AD346" s="125" t="n">
        <v>0.01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I347" s="125" t="n">
        <v>0</v>
      </c>
      <c r="J347" s="125" t="n">
        <v>0</v>
      </c>
      <c r="K347" s="127" t="n">
        <v>-0.06</v>
      </c>
      <c r="M347" s="125" t="n">
        <v>0</v>
      </c>
      <c r="N347" s="125" t="n">
        <v>0</v>
      </c>
      <c r="O347" s="125" t="n">
        <v>0</v>
      </c>
      <c r="P347" s="125" t="n">
        <v>0</v>
      </c>
      <c r="Q347" s="127" t="n">
        <v>0</v>
      </c>
      <c r="R347" s="127" t="n">
        <v>0.025</v>
      </c>
      <c r="S347" s="127" t="n">
        <v>0.02</v>
      </c>
      <c r="T347" s="127" t="n">
        <v>0.02</v>
      </c>
      <c r="U347" s="127" t="n">
        <v>0.015</v>
      </c>
      <c r="V347" s="127" t="n">
        <v>0</v>
      </c>
      <c r="W347" s="127" t="n">
        <v>0.01</v>
      </c>
      <c r="Y347" s="127" t="n">
        <v>0</v>
      </c>
      <c r="AA347" s="127" t="n">
        <v>0.015</v>
      </c>
      <c r="AC347" s="127" t="n">
        <v>0</v>
      </c>
      <c r="AD347" s="125" t="n">
        <v>0.01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I348" s="125" t="n">
        <v>0</v>
      </c>
      <c r="J348" s="125" t="n">
        <v>0</v>
      </c>
      <c r="K348" s="127" t="n">
        <v>-0.06</v>
      </c>
      <c r="M348" s="125" t="n">
        <v>0</v>
      </c>
      <c r="N348" s="125" t="n">
        <v>0</v>
      </c>
      <c r="O348" s="125" t="n">
        <v>0</v>
      </c>
      <c r="P348" s="125" t="n">
        <v>0</v>
      </c>
      <c r="Q348" s="127" t="n">
        <v>0</v>
      </c>
      <c r="R348" s="127" t="n">
        <v>0.025</v>
      </c>
      <c r="S348" s="127" t="n">
        <v>0.02</v>
      </c>
      <c r="T348" s="127" t="n">
        <v>0.02</v>
      </c>
      <c r="U348" s="127" t="n">
        <v>0.015</v>
      </c>
      <c r="V348" s="127" t="n">
        <v>0</v>
      </c>
      <c r="W348" s="127" t="n">
        <v>0.01</v>
      </c>
      <c r="Y348" s="127" t="n">
        <v>0</v>
      </c>
      <c r="AA348" s="127" t="n">
        <v>0.015</v>
      </c>
      <c r="AC348" s="127" t="n">
        <v>0</v>
      </c>
      <c r="AD348" s="125" t="n">
        <v>0.01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I349" s="125" t="n">
        <v>0</v>
      </c>
      <c r="J349" s="125" t="n">
        <v>0</v>
      </c>
      <c r="K349" s="127" t="n">
        <v>-0.06</v>
      </c>
      <c r="M349" s="125" t="n">
        <v>0</v>
      </c>
      <c r="N349" s="125" t="n">
        <v>0</v>
      </c>
      <c r="O349" s="125" t="n">
        <v>0</v>
      </c>
      <c r="P349" s="125" t="n">
        <v>0</v>
      </c>
      <c r="Q349" s="127" t="n">
        <v>0</v>
      </c>
      <c r="R349" s="127" t="n">
        <v>0.025</v>
      </c>
      <c r="S349" s="127" t="n">
        <v>0.02</v>
      </c>
      <c r="T349" s="127" t="n">
        <v>0.02</v>
      </c>
      <c r="U349" s="127" t="n">
        <v>0.015</v>
      </c>
      <c r="V349" s="127" t="n">
        <v>0</v>
      </c>
      <c r="W349" s="127" t="n">
        <v>0.01</v>
      </c>
      <c r="Y349" s="127" t="n">
        <v>0</v>
      </c>
      <c r="AA349" s="127" t="n">
        <v>0.015</v>
      </c>
      <c r="AC349" s="127" t="n">
        <v>0</v>
      </c>
      <c r="AD349" s="125" t="n">
        <v>0.01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I350" s="125" t="n">
        <v>0</v>
      </c>
      <c r="J350" s="125" t="n">
        <v>0</v>
      </c>
      <c r="K350" s="127" t="n">
        <v>-0.06</v>
      </c>
      <c r="M350" s="125" t="n">
        <v>0</v>
      </c>
      <c r="N350" s="125" t="n">
        <v>0</v>
      </c>
      <c r="O350" s="125" t="n">
        <v>0</v>
      </c>
      <c r="P350" s="125" t="n">
        <v>0</v>
      </c>
      <c r="Q350" s="127" t="n">
        <v>0</v>
      </c>
      <c r="R350" s="127" t="n">
        <v>0.025</v>
      </c>
      <c r="S350" s="127" t="n">
        <v>0.02</v>
      </c>
      <c r="T350" s="127" t="n">
        <v>0.02</v>
      </c>
      <c r="U350" s="127" t="n">
        <v>0.015</v>
      </c>
      <c r="V350" s="127" t="n">
        <v>0</v>
      </c>
      <c r="W350" s="127" t="n">
        <v>0.01</v>
      </c>
      <c r="Y350" s="127" t="n">
        <v>0</v>
      </c>
      <c r="AA350" s="127" t="n">
        <v>0.015</v>
      </c>
      <c r="AC350" s="127" t="n">
        <v>0</v>
      </c>
      <c r="AD350" s="125" t="n">
        <v>0.01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I351" s="125" t="n">
        <v>0</v>
      </c>
      <c r="J351" s="125" t="n">
        <v>0</v>
      </c>
      <c r="K351" s="127" t="n">
        <v>-0.06</v>
      </c>
      <c r="M351" s="125" t="n">
        <v>0</v>
      </c>
      <c r="N351" s="125" t="n">
        <v>0</v>
      </c>
      <c r="O351" s="125" t="n">
        <v>0</v>
      </c>
      <c r="P351" s="125" t="n">
        <v>0</v>
      </c>
      <c r="Q351" s="127" t="n">
        <v>0</v>
      </c>
      <c r="R351" s="127" t="n">
        <v>0.025</v>
      </c>
      <c r="S351" s="127" t="n">
        <v>0.02</v>
      </c>
      <c r="T351" s="127" t="n">
        <v>0.02</v>
      </c>
      <c r="U351" s="127" t="n">
        <v>0.015</v>
      </c>
      <c r="V351" s="127" t="n">
        <v>0</v>
      </c>
      <c r="W351" s="127" t="n">
        <v>0.01</v>
      </c>
      <c r="Y351" s="127" t="n">
        <v>0</v>
      </c>
      <c r="AA351" s="127" t="n">
        <v>0.015</v>
      </c>
      <c r="AC351" s="127" t="n">
        <v>0</v>
      </c>
      <c r="AD351" s="125" t="n">
        <v>0.01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I352" s="125" t="n">
        <v>0</v>
      </c>
      <c r="J352" s="125" t="n">
        <v>0</v>
      </c>
      <c r="K352" s="127" t="n">
        <v>-0.06</v>
      </c>
      <c r="M352" s="125" t="n">
        <v>0</v>
      </c>
      <c r="N352" s="125" t="n">
        <v>0</v>
      </c>
      <c r="O352" s="125" t="n">
        <v>0</v>
      </c>
      <c r="P352" s="125" t="n">
        <v>0</v>
      </c>
      <c r="Q352" s="127" t="n">
        <v>0</v>
      </c>
      <c r="R352" s="127" t="n">
        <v>0.025</v>
      </c>
      <c r="S352" s="127" t="n">
        <v>0.02</v>
      </c>
      <c r="T352" s="127" t="n">
        <v>0.02</v>
      </c>
      <c r="U352" s="127" t="n">
        <v>0.015</v>
      </c>
      <c r="V352" s="127" t="n">
        <v>0</v>
      </c>
      <c r="W352" s="127" t="n">
        <v>0.01</v>
      </c>
      <c r="Y352" s="127" t="n">
        <v>0</v>
      </c>
      <c r="AA352" s="127" t="n">
        <v>0.015</v>
      </c>
      <c r="AC352" s="127" t="n">
        <v>0</v>
      </c>
      <c r="AD352" s="125" t="n">
        <v>0.01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I353" s="125" t="n">
        <v>0</v>
      </c>
      <c r="J353" s="125" t="n">
        <v>0</v>
      </c>
      <c r="K353" s="127" t="n">
        <v>-0.06</v>
      </c>
      <c r="M353" s="125" t="n">
        <v>0</v>
      </c>
      <c r="N353" s="125" t="n">
        <v>0</v>
      </c>
      <c r="O353" s="125" t="n">
        <v>0</v>
      </c>
      <c r="P353" s="125" t="n">
        <v>0</v>
      </c>
      <c r="Q353" s="127" t="n">
        <v>0</v>
      </c>
      <c r="R353" s="127" t="n">
        <v>0.025</v>
      </c>
      <c r="S353" s="127" t="n">
        <v>0.02</v>
      </c>
      <c r="T353" s="127" t="n">
        <v>0.02</v>
      </c>
      <c r="U353" s="127" t="n">
        <v>0.015</v>
      </c>
      <c r="V353" s="127" t="n">
        <v>0</v>
      </c>
      <c r="W353" s="127" t="n">
        <v>0.01</v>
      </c>
      <c r="Y353" s="127" t="n">
        <v>0</v>
      </c>
      <c r="AA353" s="127" t="n">
        <v>0.015</v>
      </c>
      <c r="AC353" s="127" t="n">
        <v>0</v>
      </c>
      <c r="AD353" s="125" t="n">
        <v>0.01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R354" s="127" t="n">
        <v>0.025</v>
      </c>
      <c r="S354" s="127" t="n">
        <v>0.02</v>
      </c>
      <c r="T354" s="127" t="n">
        <v>0.02</v>
      </c>
      <c r="U354" s="127" t="n">
        <v>0.015</v>
      </c>
      <c r="V354" s="127" t="n">
        <v>0</v>
      </c>
      <c r="W354" s="127" t="n">
        <v>0.01</v>
      </c>
      <c r="Y354" s="127" t="n">
        <v>0</v>
      </c>
      <c r="AA354" s="127" t="n">
        <v>0.015</v>
      </c>
      <c r="AC354" s="127" t="n">
        <v>0</v>
      </c>
      <c r="AD354" s="125" t="n">
        <v>0.01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R355" s="127" t="n">
        <v>0.025</v>
      </c>
      <c r="S355" s="127" t="n">
        <v>0.02</v>
      </c>
      <c r="T355" s="127" t="n">
        <v>0.02</v>
      </c>
      <c r="U355" s="127" t="n">
        <v>0.015</v>
      </c>
      <c r="V355" s="127" t="n">
        <v>0</v>
      </c>
      <c r="W355" s="127" t="n">
        <v>0.01</v>
      </c>
      <c r="Y355" s="127" t="n">
        <v>0</v>
      </c>
      <c r="AA355" s="127" t="n">
        <v>0.015</v>
      </c>
      <c r="AC355" s="127" t="n">
        <v>0</v>
      </c>
      <c r="AD355" s="125" t="n">
        <v>0.01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I356" s="125" t="n">
        <v>-0.06</v>
      </c>
      <c r="J356" s="125" t="n">
        <v>0</v>
      </c>
      <c r="R356" s="127" t="n">
        <v>0.025</v>
      </c>
      <c r="S356" s="127" t="n">
        <v>0.02</v>
      </c>
      <c r="T356" s="127" t="n">
        <v>0.02</v>
      </c>
      <c r="U356" s="127" t="n">
        <v>0.015</v>
      </c>
      <c r="V356" s="127" t="n">
        <v>0</v>
      </c>
      <c r="W356" s="127" t="n">
        <v>0.01</v>
      </c>
      <c r="Y356" s="127" t="n">
        <v>0</v>
      </c>
      <c r="AA356" s="127" t="n">
        <v>0.015</v>
      </c>
      <c r="AC356" s="127" t="n">
        <v>0</v>
      </c>
      <c r="AD356" s="125" t="n">
        <v>0.01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I357" s="125" t="n">
        <v>-0.045</v>
      </c>
      <c r="J357" s="125" t="n">
        <v>0</v>
      </c>
      <c r="R357" s="127" t="n">
        <v>0.025</v>
      </c>
      <c r="S357" s="127" t="n">
        <v>0.02</v>
      </c>
      <c r="T357" s="127" t="n">
        <v>0.02</v>
      </c>
      <c r="U357" s="127" t="n">
        <v>0.015</v>
      </c>
      <c r="V357" s="127" t="n">
        <v>0</v>
      </c>
      <c r="W357" s="127" t="n">
        <v>0.01</v>
      </c>
      <c r="Y357" s="127" t="n">
        <v>0</v>
      </c>
      <c r="AA357" s="127" t="n">
        <v>0.015</v>
      </c>
      <c r="AC357" s="127" t="n">
        <v>0</v>
      </c>
      <c r="AD357" s="125" t="n">
        <v>0.01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I358" s="125" t="n">
        <v>0.01</v>
      </c>
      <c r="J358" s="125" t="n">
        <v>0</v>
      </c>
      <c r="R358" s="127" t="n">
        <v>0.025</v>
      </c>
      <c r="S358" s="127" t="n">
        <v>0.02</v>
      </c>
      <c r="T358" s="127" t="n">
        <v>0.02</v>
      </c>
      <c r="U358" s="127" t="n">
        <v>0.015</v>
      </c>
      <c r="V358" s="127" t="n">
        <v>0</v>
      </c>
      <c r="W358" s="127" t="n">
        <v>0.01</v>
      </c>
      <c r="Y358" s="127" t="n">
        <v>0</v>
      </c>
      <c r="AA358" s="127" t="n">
        <v>0.015</v>
      </c>
      <c r="AC358" s="127" t="n">
        <v>0</v>
      </c>
      <c r="AD358" s="125" t="n">
        <v>0.01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I359" s="125" t="n">
        <v>0.1</v>
      </c>
      <c r="J359" s="125" t="n">
        <v>0</v>
      </c>
      <c r="R359" s="127" t="n">
        <v>0.025</v>
      </c>
      <c r="S359" s="127" t="n">
        <v>0.02</v>
      </c>
      <c r="T359" s="127" t="n">
        <v>0.02</v>
      </c>
      <c r="U359" s="127" t="n">
        <v>0.015</v>
      </c>
      <c r="V359" s="127" t="n">
        <v>0</v>
      </c>
      <c r="W359" s="127" t="n">
        <v>0.01</v>
      </c>
      <c r="Y359" s="127" t="n">
        <v>0</v>
      </c>
      <c r="AA359" s="127" t="n">
        <v>0.015</v>
      </c>
      <c r="AC359" s="127" t="n">
        <v>0</v>
      </c>
      <c r="AD359" s="125" t="n">
        <v>0.01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I360" s="125" t="n">
        <v>0.1</v>
      </c>
      <c r="J360" s="125" t="n">
        <v>0</v>
      </c>
      <c r="R360" s="127" t="n">
        <v>0.025</v>
      </c>
      <c r="S360" s="127" t="n">
        <v>0.02</v>
      </c>
      <c r="T360" s="127" t="n">
        <v>0.02</v>
      </c>
      <c r="U360" s="127" t="n">
        <v>0.015</v>
      </c>
      <c r="V360" s="127" t="n">
        <v>0</v>
      </c>
      <c r="W360" s="127" t="n">
        <v>0.01</v>
      </c>
      <c r="Y360" s="127" t="n">
        <v>0</v>
      </c>
      <c r="AA360" s="127" t="n">
        <v>0.015</v>
      </c>
      <c r="AC360" s="127" t="n">
        <v>0</v>
      </c>
      <c r="AD360" s="125" t="n">
        <v>0.01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I361" s="125" t="n">
        <v>0</v>
      </c>
      <c r="J361" s="125" t="n">
        <v>0</v>
      </c>
      <c r="R361" s="127" t="n">
        <v>0.025</v>
      </c>
      <c r="S361" s="127" t="n">
        <v>0.02</v>
      </c>
      <c r="T361" s="127" t="n">
        <v>0.02</v>
      </c>
      <c r="U361" s="127" t="n">
        <v>0.015</v>
      </c>
      <c r="V361" s="127" t="n">
        <v>0</v>
      </c>
      <c r="W361" s="127" t="n">
        <v>0.01</v>
      </c>
      <c r="Y361" s="127" t="n">
        <v>0</v>
      </c>
      <c r="AA361" s="127" t="n">
        <v>0.015</v>
      </c>
      <c r="AC361" s="127" t="n">
        <v>0</v>
      </c>
      <c r="AD361" s="125" t="n">
        <v>0.01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Index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35" width="30.85"/>
    <col collapsed="false" customWidth="true" hidden="true" outlineLevel="0" max="2" min="2" style="135" width="9.28"/>
    <col collapsed="false" customWidth="true" hidden="false" outlineLevel="0" max="4" min="3" style="135" width="9.14"/>
    <col collapsed="false" customWidth="true" hidden="false" outlineLevel="0" max="5" min="5" style="135" width="9.7"/>
    <col collapsed="false" customWidth="true" hidden="false" outlineLevel="0" max="6" min="6" style="135" width="12.99"/>
    <col collapsed="false" customWidth="true" hidden="true" outlineLevel="0" max="8" min="7" style="135" width="9.7"/>
    <col collapsed="false" customWidth="true" hidden="false" outlineLevel="0" max="9" min="9" style="135" width="12.99"/>
    <col collapsed="false" customWidth="true" hidden="true" outlineLevel="0" max="11" min="10" style="135" width="9.7"/>
    <col collapsed="false" customWidth="true" hidden="false" outlineLevel="0" max="13" min="12" style="135" width="9.7"/>
    <col collapsed="false" customWidth="true" hidden="false" outlineLevel="0" max="14" min="14" style="135" width="12.14"/>
    <col collapsed="false" customWidth="true" hidden="true" outlineLevel="0" max="16" min="15" style="135" width="9.7"/>
    <col collapsed="false" customWidth="true" hidden="false" outlineLevel="0" max="17" min="17" style="135" width="9.7"/>
    <col collapsed="false" customWidth="true" hidden="false" outlineLevel="0" max="18" min="18" style="135" width="12.56"/>
    <col collapsed="false" customWidth="true" hidden="true" outlineLevel="0" max="21" min="19" style="135" width="9.7"/>
    <col collapsed="false" customWidth="true" hidden="false" outlineLevel="0" max="26" min="22" style="135" width="9.7"/>
    <col collapsed="false" customWidth="true" hidden="false" outlineLevel="0" max="27" min="27" style="135" width="10.41"/>
    <col collapsed="false" customWidth="true" hidden="false" outlineLevel="0" max="28" min="28" style="135" width="12.56"/>
    <col collapsed="false" customWidth="true" hidden="false" outlineLevel="0" max="30" min="29" style="136" width="9.85"/>
    <col collapsed="false" customWidth="true" hidden="false" outlineLevel="0" max="31" min="31" style="135" width="14.85"/>
    <col collapsed="false" customWidth="true" hidden="false" outlineLevel="0" max="139" min="32" style="135" width="9.14"/>
    <col collapsed="false" customWidth="false" hidden="true" outlineLevel="0" max="257" min="140" style="135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37" t="s">
        <v>158</v>
      </c>
      <c r="M1" s="137" t="s">
        <v>159</v>
      </c>
      <c r="N1" s="138"/>
      <c r="O1" s="139" t="s">
        <v>160</v>
      </c>
    </row>
    <row r="2" customFormat="false" ht="24" hidden="false" customHeight="true" outlineLevel="0" collapsed="false">
      <c r="A2" s="140" t="n">
        <v>37196</v>
      </c>
      <c r="B2" s="138"/>
      <c r="O2" s="139" t="s">
        <v>161</v>
      </c>
      <c r="AB2" s="136"/>
      <c r="AC2" s="135"/>
      <c r="AD2" s="135"/>
    </row>
    <row r="3" customFormat="false" ht="12.75" hidden="true" customHeight="true" outlineLevel="0" collapsed="false">
      <c r="C3" s="135" t="n">
        <v>24</v>
      </c>
      <c r="D3" s="135" t="n">
        <v>25</v>
      </c>
      <c r="AB3" s="136"/>
      <c r="AC3" s="135"/>
      <c r="AD3" s="135"/>
      <c r="AF3" s="135" t="n">
        <v>26</v>
      </c>
      <c r="AG3" s="135" t="n">
        <v>24</v>
      </c>
      <c r="AH3" s="135" t="n">
        <v>26</v>
      </c>
      <c r="AI3" s="135" t="n">
        <v>26</v>
      </c>
      <c r="AJ3" s="135" t="n">
        <v>26</v>
      </c>
      <c r="AK3" s="135" t="n">
        <v>25</v>
      </c>
      <c r="AL3" s="135" t="n">
        <v>26</v>
      </c>
      <c r="AM3" s="135" t="n">
        <v>27</v>
      </c>
      <c r="AN3" s="135" t="n">
        <v>24</v>
      </c>
      <c r="AO3" s="135" t="n">
        <v>27</v>
      </c>
      <c r="AP3" s="135" t="n">
        <v>25</v>
      </c>
      <c r="AQ3" s="135" t="n">
        <v>25</v>
      </c>
      <c r="AR3" s="135" t="n">
        <v>26</v>
      </c>
      <c r="AS3" s="135" t="n">
        <v>24</v>
      </c>
      <c r="AT3" s="135" t="n">
        <v>26</v>
      </c>
      <c r="AU3" s="135" t="n">
        <v>26</v>
      </c>
      <c r="AV3" s="135" t="n">
        <v>26</v>
      </c>
      <c r="AW3" s="135" t="n">
        <v>25</v>
      </c>
      <c r="AX3" s="135" t="n">
        <v>26</v>
      </c>
      <c r="AY3" s="135" t="n">
        <v>26</v>
      </c>
      <c r="AZ3" s="135" t="n">
        <v>25</v>
      </c>
      <c r="BA3" s="135" t="n">
        <v>27</v>
      </c>
      <c r="BB3" s="135" t="n">
        <v>24</v>
      </c>
      <c r="BC3" s="135" t="n">
        <v>26</v>
      </c>
      <c r="BD3" s="135" t="n">
        <v>26</v>
      </c>
      <c r="BE3" s="135" t="n">
        <v>24</v>
      </c>
      <c r="BF3" s="135" t="n">
        <v>27</v>
      </c>
      <c r="BG3" s="135" t="n">
        <v>26</v>
      </c>
      <c r="BH3" s="135" t="n">
        <v>25</v>
      </c>
      <c r="BI3" s="135" t="n">
        <v>26</v>
      </c>
      <c r="BJ3" s="135" t="n">
        <v>26</v>
      </c>
      <c r="BK3" s="135" t="n">
        <v>26</v>
      </c>
      <c r="BL3" s="135" t="n">
        <v>25</v>
      </c>
      <c r="BM3" s="135" t="n">
        <v>26</v>
      </c>
      <c r="BN3" s="135" t="n">
        <v>25</v>
      </c>
      <c r="BO3" s="135" t="n">
        <v>26</v>
      </c>
      <c r="BP3" s="135" t="n">
        <v>25</v>
      </c>
      <c r="BQ3" s="135" t="n">
        <v>24</v>
      </c>
      <c r="BR3" s="135" t="n">
        <v>27</v>
      </c>
      <c r="BS3" s="135" t="n">
        <v>26</v>
      </c>
      <c r="BT3" s="135" t="n">
        <v>25</v>
      </c>
      <c r="BU3" s="135" t="n">
        <v>26</v>
      </c>
      <c r="BV3" s="135" t="n">
        <v>25</v>
      </c>
      <c r="BW3" s="135" t="n">
        <v>27</v>
      </c>
      <c r="BX3" s="135" t="n">
        <v>25</v>
      </c>
      <c r="BY3" s="135" t="n">
        <v>26</v>
      </c>
      <c r="BZ3" s="135" t="n">
        <v>25</v>
      </c>
      <c r="CA3" s="135" t="n">
        <v>26</v>
      </c>
      <c r="CB3" s="135" t="n">
        <v>25</v>
      </c>
      <c r="CC3" s="135" t="n">
        <v>24</v>
      </c>
      <c r="CD3" s="135" t="n">
        <v>27</v>
      </c>
      <c r="CE3" s="135" t="n">
        <v>25</v>
      </c>
      <c r="CF3" s="135" t="n">
        <v>26</v>
      </c>
      <c r="CG3" s="135" t="n">
        <v>26</v>
      </c>
      <c r="CH3" s="135" t="n">
        <v>25</v>
      </c>
      <c r="CI3" s="135" t="n">
        <v>27</v>
      </c>
      <c r="CJ3" s="135" t="n">
        <v>25</v>
      </c>
      <c r="CK3" s="135" t="n">
        <v>26</v>
      </c>
      <c r="CL3" s="135" t="n">
        <v>25</v>
      </c>
      <c r="CM3" s="135" t="n">
        <v>25</v>
      </c>
      <c r="CN3" s="135" t="n">
        <v>26</v>
      </c>
      <c r="CO3" s="135" t="n">
        <v>24</v>
      </c>
      <c r="CP3" s="135" t="n">
        <v>27</v>
      </c>
      <c r="CQ3" s="135" t="n">
        <v>25</v>
      </c>
      <c r="CR3" s="135" t="n">
        <v>26</v>
      </c>
      <c r="CS3" s="135" t="n">
        <v>26</v>
      </c>
      <c r="CT3" s="135" t="n">
        <v>25</v>
      </c>
      <c r="CU3" s="135" t="n">
        <v>27</v>
      </c>
      <c r="CV3" s="135" t="n">
        <v>24</v>
      </c>
      <c r="CW3" s="135" t="n">
        <v>27</v>
      </c>
      <c r="CX3" s="135" t="n">
        <v>25</v>
      </c>
      <c r="CY3" s="135" t="n">
        <v>25</v>
      </c>
      <c r="CZ3" s="135" t="n">
        <v>26</v>
      </c>
      <c r="DA3" s="135" t="n">
        <v>25</v>
      </c>
      <c r="DB3" s="135" t="n">
        <v>26</v>
      </c>
      <c r="DC3" s="135" t="n">
        <v>26</v>
      </c>
      <c r="DD3" s="135" t="n">
        <v>26</v>
      </c>
      <c r="DE3" s="135" t="n">
        <v>25</v>
      </c>
      <c r="DF3" s="135" t="n">
        <v>26</v>
      </c>
      <c r="DG3" s="135" t="n">
        <v>26</v>
      </c>
      <c r="DH3" s="135" t="n">
        <v>25</v>
      </c>
      <c r="DI3" s="135" t="n">
        <v>27</v>
      </c>
      <c r="DJ3" s="135" t="n">
        <v>24</v>
      </c>
      <c r="DK3" s="135" t="n">
        <v>26</v>
      </c>
      <c r="DL3" s="135" t="n">
        <v>26</v>
      </c>
      <c r="DM3" s="135" t="n">
        <v>24</v>
      </c>
      <c r="DN3" s="135" t="n">
        <v>26</v>
      </c>
      <c r="DO3" s="135" t="n">
        <v>26</v>
      </c>
      <c r="DP3" s="135" t="n">
        <v>25</v>
      </c>
      <c r="DQ3" s="135" t="n">
        <v>26</v>
      </c>
      <c r="DR3" s="135" t="n">
        <v>26</v>
      </c>
      <c r="DS3" s="135" t="n">
        <v>26</v>
      </c>
      <c r="DT3" s="135" t="n">
        <v>25</v>
      </c>
      <c r="DU3" s="135" t="n">
        <v>27</v>
      </c>
      <c r="DV3" s="135" t="n">
        <v>24</v>
      </c>
      <c r="DW3" s="135" t="n">
        <v>26</v>
      </c>
      <c r="DX3" s="135" t="n">
        <v>25</v>
      </c>
      <c r="DY3" s="135" t="n">
        <v>24</v>
      </c>
      <c r="DZ3" s="135" t="n">
        <v>27</v>
      </c>
      <c r="EA3" s="135" t="n">
        <v>26</v>
      </c>
      <c r="EB3" s="135" t="n">
        <v>25</v>
      </c>
      <c r="EC3" s="135" t="n">
        <v>26</v>
      </c>
      <c r="ED3" s="135" t="n">
        <v>26</v>
      </c>
      <c r="EE3" s="135" t="n">
        <v>26</v>
      </c>
      <c r="EF3" s="135" t="n">
        <v>25</v>
      </c>
      <c r="EG3" s="135" t="n">
        <v>26</v>
      </c>
      <c r="EH3" s="135" t="n">
        <v>25</v>
      </c>
      <c r="EI3" s="135" t="n">
        <v>26</v>
      </c>
    </row>
    <row r="4" customFormat="false" ht="11.25" hidden="true" customHeight="false" outlineLevel="0" collapsed="false">
      <c r="A4" s="141"/>
      <c r="B4" s="138"/>
      <c r="E4" s="142" t="n">
        <v>36892</v>
      </c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 t="n">
        <v>37257</v>
      </c>
      <c r="W4" s="142" t="n">
        <v>37622</v>
      </c>
      <c r="X4" s="142" t="n">
        <v>37987</v>
      </c>
      <c r="Y4" s="142" t="n">
        <v>38353</v>
      </c>
      <c r="Z4" s="142" t="n">
        <v>38718</v>
      </c>
      <c r="AA4" s="143" t="n">
        <v>40179</v>
      </c>
      <c r="AB4" s="143" t="n">
        <v>40544</v>
      </c>
      <c r="AC4" s="135"/>
      <c r="AD4" s="135"/>
    </row>
    <row r="5" customFormat="false" ht="10.5" hidden="true" customHeight="true" outlineLevel="0" collapsed="false">
      <c r="A5" s="141"/>
      <c r="B5" s="138"/>
      <c r="C5" s="135" t="n">
        <v>20</v>
      </c>
      <c r="D5" s="135" t="n">
        <v>20</v>
      </c>
      <c r="AF5" s="135" t="n">
        <v>22</v>
      </c>
      <c r="AG5" s="135" t="n">
        <v>20</v>
      </c>
      <c r="AH5" s="135" t="n">
        <v>21</v>
      </c>
      <c r="AI5" s="135" t="n">
        <v>22</v>
      </c>
      <c r="AJ5" s="135" t="n">
        <v>22</v>
      </c>
      <c r="AK5" s="135" t="n">
        <v>20</v>
      </c>
      <c r="AL5" s="135" t="n">
        <v>22</v>
      </c>
      <c r="AM5" s="135" t="n">
        <v>22</v>
      </c>
      <c r="AN5" s="135" t="n">
        <v>20</v>
      </c>
      <c r="AO5" s="135" t="n">
        <v>23</v>
      </c>
      <c r="AP5" s="135" t="n">
        <v>20</v>
      </c>
      <c r="AQ5" s="135" t="n">
        <v>21</v>
      </c>
      <c r="AR5" s="135" t="n">
        <v>22</v>
      </c>
      <c r="AS5" s="135" t="n">
        <v>20</v>
      </c>
      <c r="AT5" s="135" t="n">
        <v>21</v>
      </c>
      <c r="AU5" s="135" t="n">
        <v>22</v>
      </c>
      <c r="AV5" s="135" t="n">
        <v>21</v>
      </c>
      <c r="AW5" s="135" t="n">
        <v>21</v>
      </c>
      <c r="AX5" s="135" t="n">
        <v>22</v>
      </c>
      <c r="AY5" s="135" t="n">
        <v>21</v>
      </c>
      <c r="AZ5" s="135" t="n">
        <v>21</v>
      </c>
      <c r="BA5" s="135" t="n">
        <v>23</v>
      </c>
      <c r="BB5" s="135" t="n">
        <v>19</v>
      </c>
      <c r="BC5" s="135" t="n">
        <v>22</v>
      </c>
      <c r="BD5" s="135" t="n">
        <v>21</v>
      </c>
      <c r="BE5" s="135" t="n">
        <v>20</v>
      </c>
      <c r="BF5" s="135" t="n">
        <v>23</v>
      </c>
      <c r="BG5" s="135" t="n">
        <v>22</v>
      </c>
      <c r="BH5" s="135" t="n">
        <v>20</v>
      </c>
      <c r="BI5" s="135" t="n">
        <v>22</v>
      </c>
      <c r="BJ5" s="135" t="n">
        <v>21</v>
      </c>
      <c r="BK5" s="135" t="n">
        <v>22</v>
      </c>
      <c r="BL5" s="135" t="n">
        <v>21</v>
      </c>
      <c r="BM5" s="135" t="n">
        <v>21</v>
      </c>
      <c r="BN5" s="135" t="n">
        <v>21</v>
      </c>
      <c r="BO5" s="135" t="n">
        <v>23</v>
      </c>
      <c r="BP5" s="135" t="n">
        <v>21</v>
      </c>
      <c r="BQ5" s="135" t="n">
        <v>20</v>
      </c>
      <c r="BR5" s="135" t="n">
        <v>23</v>
      </c>
      <c r="BS5" s="135" t="n">
        <v>21</v>
      </c>
      <c r="BT5" s="135" t="n">
        <v>21</v>
      </c>
      <c r="BU5" s="135" t="n">
        <v>22</v>
      </c>
      <c r="BV5" s="135" t="n">
        <v>20</v>
      </c>
      <c r="BW5" s="135" t="n">
        <v>23</v>
      </c>
      <c r="BX5" s="135" t="n">
        <v>21</v>
      </c>
      <c r="BY5" s="135" t="n">
        <v>21</v>
      </c>
      <c r="BZ5" s="135" t="n">
        <v>21</v>
      </c>
      <c r="CA5" s="135" t="n">
        <v>21</v>
      </c>
      <c r="CB5" s="135" t="n">
        <v>21</v>
      </c>
      <c r="CC5" s="135" t="n">
        <v>20</v>
      </c>
      <c r="CD5" s="135" t="n">
        <v>23</v>
      </c>
      <c r="CE5" s="135" t="n">
        <v>20</v>
      </c>
      <c r="CF5" s="135" t="n">
        <v>22</v>
      </c>
      <c r="CG5" s="135" t="n">
        <v>22</v>
      </c>
      <c r="CH5" s="135" t="n">
        <v>20</v>
      </c>
      <c r="CI5" s="135" t="n">
        <v>23</v>
      </c>
      <c r="CJ5" s="135" t="n">
        <v>20</v>
      </c>
      <c r="CK5" s="135" t="n">
        <v>22</v>
      </c>
      <c r="CL5" s="135" t="n">
        <v>21</v>
      </c>
      <c r="CM5" s="135" t="n">
        <v>20</v>
      </c>
      <c r="CN5" s="135" t="n">
        <v>22</v>
      </c>
      <c r="CO5" s="135" t="n">
        <v>20</v>
      </c>
      <c r="CP5" s="135" t="n">
        <v>22</v>
      </c>
      <c r="CQ5" s="135" t="n">
        <v>21</v>
      </c>
      <c r="CR5" s="135" t="n">
        <v>22</v>
      </c>
      <c r="CS5" s="135" t="n">
        <v>21</v>
      </c>
      <c r="CT5" s="135" t="n">
        <v>21</v>
      </c>
      <c r="CU5" s="135" t="n">
        <v>23</v>
      </c>
      <c r="CV5" s="135" t="n">
        <v>19</v>
      </c>
      <c r="CW5" s="135" t="n">
        <v>23</v>
      </c>
      <c r="CX5" s="135" t="n">
        <v>21</v>
      </c>
      <c r="CY5" s="135" t="n">
        <v>20</v>
      </c>
      <c r="CZ5" s="135" t="n">
        <v>22</v>
      </c>
      <c r="DA5" s="135" t="n">
        <v>21</v>
      </c>
      <c r="DB5" s="135" t="n">
        <v>21</v>
      </c>
      <c r="DC5" s="135" t="n">
        <v>22</v>
      </c>
      <c r="DD5" s="135" t="n">
        <v>21</v>
      </c>
      <c r="DE5" s="135" t="n">
        <v>21</v>
      </c>
      <c r="DF5" s="135" t="n">
        <v>22</v>
      </c>
      <c r="DG5" s="135" t="n">
        <v>21</v>
      </c>
      <c r="DH5" s="135" t="n">
        <v>21</v>
      </c>
      <c r="DI5" s="135" t="n">
        <v>23</v>
      </c>
      <c r="DJ5" s="135" t="n">
        <v>19</v>
      </c>
      <c r="DK5" s="135" t="n">
        <v>22</v>
      </c>
      <c r="DL5" s="135" t="n">
        <v>21</v>
      </c>
      <c r="DM5" s="135" t="n">
        <v>20</v>
      </c>
      <c r="DN5" s="135" t="n">
        <v>22</v>
      </c>
      <c r="DO5" s="135" t="n">
        <v>22</v>
      </c>
      <c r="DP5" s="135" t="n">
        <v>20</v>
      </c>
      <c r="DQ5" s="135" t="n">
        <v>22</v>
      </c>
      <c r="DR5" s="135" t="n">
        <v>22</v>
      </c>
      <c r="DS5" s="135" t="n">
        <v>21</v>
      </c>
      <c r="DT5" s="135" t="n">
        <v>21</v>
      </c>
      <c r="DU5" s="135" t="n">
        <v>22</v>
      </c>
      <c r="DV5" s="135" t="n">
        <v>20</v>
      </c>
      <c r="DW5" s="135" t="n">
        <v>22</v>
      </c>
      <c r="DX5" s="135" t="n">
        <v>20</v>
      </c>
      <c r="DY5" s="135" t="n">
        <v>20</v>
      </c>
      <c r="DZ5" s="135" t="n">
        <v>23</v>
      </c>
      <c r="EA5" s="135" t="n">
        <v>22</v>
      </c>
      <c r="EB5" s="135" t="n">
        <v>20</v>
      </c>
      <c r="EC5" s="135" t="n">
        <v>22</v>
      </c>
      <c r="ED5" s="135" t="n">
        <v>21</v>
      </c>
      <c r="EE5" s="135" t="n">
        <v>22</v>
      </c>
      <c r="EF5" s="135" t="n">
        <v>21</v>
      </c>
      <c r="EG5" s="135" t="n">
        <v>21</v>
      </c>
      <c r="EH5" s="135" t="n">
        <v>21</v>
      </c>
      <c r="EI5" s="135" t="n">
        <v>23</v>
      </c>
    </row>
    <row r="6" customFormat="false" ht="12.75" hidden="false" customHeight="false" outlineLevel="0" collapsed="false">
      <c r="A6" s="144" t="n">
        <v>37196</v>
      </c>
    </row>
    <row r="7" customFormat="false" ht="10.5" hidden="true" customHeight="true" outlineLevel="0" collapsed="false">
      <c r="A7" s="144"/>
      <c r="C7" s="145" t="n">
        <v>37196</v>
      </c>
      <c r="D7" s="145" t="n">
        <v>37226</v>
      </c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5"/>
      <c r="W7" s="145"/>
      <c r="X7" s="145"/>
      <c r="Y7" s="145"/>
      <c r="Z7" s="145"/>
      <c r="AA7" s="147"/>
      <c r="AF7" s="143" t="n">
        <v>37257</v>
      </c>
      <c r="AG7" s="143" t="n">
        <v>37288</v>
      </c>
      <c r="AH7" s="143" t="n">
        <v>37316</v>
      </c>
      <c r="AI7" s="143" t="n">
        <v>37347</v>
      </c>
      <c r="AJ7" s="143" t="n">
        <v>37377</v>
      </c>
      <c r="AK7" s="143" t="n">
        <v>37408</v>
      </c>
      <c r="AL7" s="143" t="n">
        <v>37438</v>
      </c>
      <c r="AM7" s="143" t="n">
        <v>37469</v>
      </c>
      <c r="AN7" s="143" t="n">
        <v>37500</v>
      </c>
      <c r="AO7" s="143" t="n">
        <v>37530</v>
      </c>
      <c r="AP7" s="143" t="n">
        <v>37561</v>
      </c>
      <c r="AQ7" s="143" t="n">
        <v>37591</v>
      </c>
      <c r="AR7" s="143" t="n">
        <v>37622</v>
      </c>
      <c r="AS7" s="143" t="n">
        <v>37653</v>
      </c>
      <c r="AT7" s="143" t="n">
        <v>37681</v>
      </c>
      <c r="AU7" s="143" t="n">
        <v>37712</v>
      </c>
      <c r="AV7" s="143" t="n">
        <v>37742</v>
      </c>
      <c r="AW7" s="143" t="n">
        <v>37773</v>
      </c>
      <c r="AX7" s="143" t="n">
        <v>37803</v>
      </c>
      <c r="AY7" s="143" t="n">
        <v>37834</v>
      </c>
      <c r="AZ7" s="143" t="n">
        <v>37865</v>
      </c>
      <c r="BA7" s="143" t="n">
        <v>37895</v>
      </c>
      <c r="BB7" s="143" t="n">
        <v>37926</v>
      </c>
      <c r="BC7" s="143" t="n">
        <v>37956</v>
      </c>
      <c r="BD7" s="143" t="n">
        <v>37987</v>
      </c>
      <c r="BE7" s="143" t="n">
        <v>38018</v>
      </c>
      <c r="BF7" s="143" t="n">
        <v>38047</v>
      </c>
      <c r="BG7" s="143" t="n">
        <v>38078</v>
      </c>
      <c r="BH7" s="143" t="n">
        <v>38108</v>
      </c>
      <c r="BI7" s="143" t="n">
        <v>38139</v>
      </c>
      <c r="BJ7" s="143" t="n">
        <v>38169</v>
      </c>
      <c r="BK7" s="143" t="n">
        <v>38200</v>
      </c>
      <c r="BL7" s="143" t="n">
        <v>38231</v>
      </c>
      <c r="BM7" s="143" t="n">
        <v>38261</v>
      </c>
      <c r="BN7" s="143" t="n">
        <v>38292</v>
      </c>
      <c r="BO7" s="143" t="n">
        <v>38322</v>
      </c>
      <c r="BP7" s="143" t="n">
        <v>38353</v>
      </c>
      <c r="BQ7" s="143" t="n">
        <v>38384</v>
      </c>
      <c r="BR7" s="143" t="n">
        <v>38412</v>
      </c>
      <c r="BS7" s="143" t="n">
        <v>38443</v>
      </c>
      <c r="BT7" s="143" t="n">
        <v>38473</v>
      </c>
      <c r="BU7" s="143" t="n">
        <v>38504</v>
      </c>
      <c r="BV7" s="143" t="n">
        <v>38534</v>
      </c>
      <c r="BW7" s="143" t="n">
        <v>38565</v>
      </c>
      <c r="BX7" s="143" t="n">
        <v>38596</v>
      </c>
      <c r="BY7" s="143" t="n">
        <v>38626</v>
      </c>
      <c r="BZ7" s="143" t="n">
        <v>38657</v>
      </c>
      <c r="CA7" s="143" t="n">
        <v>38687</v>
      </c>
      <c r="CB7" s="143" t="n">
        <v>38718</v>
      </c>
      <c r="CC7" s="143" t="n">
        <v>38749</v>
      </c>
      <c r="CD7" s="143" t="n">
        <v>38777</v>
      </c>
      <c r="CE7" s="143" t="n">
        <v>38808</v>
      </c>
      <c r="CF7" s="143" t="n">
        <v>38838</v>
      </c>
      <c r="CG7" s="143" t="n">
        <v>38869</v>
      </c>
      <c r="CH7" s="143" t="n">
        <v>38899</v>
      </c>
      <c r="CI7" s="143" t="n">
        <v>38930</v>
      </c>
      <c r="CJ7" s="143" t="n">
        <v>38961</v>
      </c>
      <c r="CK7" s="143" t="n">
        <v>38991</v>
      </c>
      <c r="CL7" s="143" t="n">
        <v>39022</v>
      </c>
      <c r="CM7" s="143" t="n">
        <v>39052</v>
      </c>
      <c r="CN7" s="143" t="n">
        <v>39083</v>
      </c>
      <c r="CO7" s="143" t="n">
        <v>39114</v>
      </c>
      <c r="CP7" s="143" t="n">
        <v>39142</v>
      </c>
      <c r="CQ7" s="143" t="n">
        <v>39173</v>
      </c>
      <c r="CR7" s="143" t="n">
        <v>39203</v>
      </c>
      <c r="CS7" s="143" t="n">
        <v>39234</v>
      </c>
      <c r="CT7" s="143" t="n">
        <v>39264</v>
      </c>
      <c r="CU7" s="143" t="n">
        <v>39295</v>
      </c>
      <c r="CV7" s="143" t="n">
        <v>39326</v>
      </c>
      <c r="CW7" s="143" t="n">
        <v>39356</v>
      </c>
      <c r="CX7" s="143" t="n">
        <v>39387</v>
      </c>
      <c r="CY7" s="143" t="n">
        <v>39417</v>
      </c>
      <c r="CZ7" s="143" t="n">
        <v>39448</v>
      </c>
      <c r="DA7" s="143" t="n">
        <v>39479</v>
      </c>
      <c r="DB7" s="143" t="n">
        <v>39508</v>
      </c>
      <c r="DC7" s="143" t="n">
        <v>39539</v>
      </c>
      <c r="DD7" s="143" t="n">
        <v>39569</v>
      </c>
      <c r="DE7" s="143" t="n">
        <v>39600</v>
      </c>
      <c r="DF7" s="143" t="n">
        <v>39630</v>
      </c>
      <c r="DG7" s="143" t="n">
        <v>39661</v>
      </c>
      <c r="DH7" s="143" t="n">
        <v>39692</v>
      </c>
      <c r="DI7" s="143" t="n">
        <v>39722</v>
      </c>
      <c r="DJ7" s="143" t="n">
        <v>39753</v>
      </c>
      <c r="DK7" s="143" t="n">
        <v>39783</v>
      </c>
      <c r="DL7" s="143" t="n">
        <v>39814</v>
      </c>
      <c r="DM7" s="143" t="n">
        <v>39845</v>
      </c>
      <c r="DN7" s="143" t="n">
        <v>39873</v>
      </c>
      <c r="DO7" s="143" t="n">
        <v>39904</v>
      </c>
      <c r="DP7" s="143" t="n">
        <v>39934</v>
      </c>
      <c r="DQ7" s="143" t="n">
        <v>39965</v>
      </c>
      <c r="DR7" s="143" t="n">
        <v>39995</v>
      </c>
      <c r="DS7" s="143" t="n">
        <v>40026</v>
      </c>
      <c r="DT7" s="143" t="n">
        <v>40057</v>
      </c>
      <c r="DU7" s="143" t="n">
        <v>40087</v>
      </c>
      <c r="DV7" s="143" t="n">
        <v>40118</v>
      </c>
      <c r="DW7" s="143" t="n">
        <v>40148</v>
      </c>
      <c r="DX7" s="143" t="n">
        <v>40179</v>
      </c>
      <c r="DY7" s="143" t="n">
        <v>40210</v>
      </c>
      <c r="DZ7" s="143" t="n">
        <v>40238</v>
      </c>
      <c r="EA7" s="143" t="n">
        <v>40269</v>
      </c>
      <c r="EB7" s="143" t="n">
        <v>40299</v>
      </c>
      <c r="EC7" s="143" t="n">
        <v>40330</v>
      </c>
      <c r="ED7" s="143" t="n">
        <v>40360</v>
      </c>
      <c r="EE7" s="143" t="n">
        <v>40391</v>
      </c>
      <c r="EF7" s="143" t="n">
        <v>40422</v>
      </c>
      <c r="EG7" s="143" t="n">
        <v>40452</v>
      </c>
      <c r="EH7" s="143" t="n">
        <v>40483</v>
      </c>
      <c r="EI7" s="143" t="n">
        <v>40513</v>
      </c>
    </row>
    <row r="8" customFormat="false" ht="15.75" hidden="false" customHeight="true" outlineLevel="0" collapsed="false">
      <c r="A8" s="148" t="s">
        <v>162</v>
      </c>
      <c r="B8" s="149"/>
      <c r="C8" s="150" t="s">
        <v>163</v>
      </c>
      <c r="D8" s="150" t="s">
        <v>164</v>
      </c>
      <c r="E8" s="151" t="s">
        <v>165</v>
      </c>
      <c r="F8" s="152" t="s">
        <v>166</v>
      </c>
      <c r="G8" s="153" t="n">
        <v>37257</v>
      </c>
      <c r="H8" s="153" t="n">
        <v>37288</v>
      </c>
      <c r="I8" s="152" t="s">
        <v>167</v>
      </c>
      <c r="J8" s="153" t="n">
        <v>37316</v>
      </c>
      <c r="K8" s="153" t="n">
        <v>37347</v>
      </c>
      <c r="L8" s="153" t="n">
        <v>37377</v>
      </c>
      <c r="M8" s="153" t="n">
        <v>37408</v>
      </c>
      <c r="N8" s="150" t="s">
        <v>168</v>
      </c>
      <c r="O8" s="153" t="n">
        <v>37438</v>
      </c>
      <c r="P8" s="153" t="n">
        <v>37469</v>
      </c>
      <c r="Q8" s="153" t="n">
        <v>37500</v>
      </c>
      <c r="R8" s="150" t="s">
        <v>169</v>
      </c>
      <c r="S8" s="153" t="n">
        <v>37530</v>
      </c>
      <c r="T8" s="153" t="n">
        <v>37561</v>
      </c>
      <c r="U8" s="153" t="n">
        <v>37591</v>
      </c>
      <c r="V8" s="150" t="s">
        <v>170</v>
      </c>
      <c r="W8" s="150" t="s">
        <v>171</v>
      </c>
      <c r="X8" s="151" t="s">
        <v>172</v>
      </c>
      <c r="Y8" s="151" t="s">
        <v>173</v>
      </c>
      <c r="Z8" s="151" t="s">
        <v>174</v>
      </c>
      <c r="AA8" s="150" t="s">
        <v>175</v>
      </c>
      <c r="AB8" s="152" t="s">
        <v>176</v>
      </c>
      <c r="AC8" s="152"/>
      <c r="AD8" s="152"/>
      <c r="AE8" s="154"/>
      <c r="AF8" s="155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</row>
    <row r="9" customFormat="false" ht="13.7" hidden="false" customHeight="true" outlineLevel="0" collapsed="false">
      <c r="A9" s="156" t="s">
        <v>76</v>
      </c>
      <c r="B9" s="136" t="s">
        <v>177</v>
      </c>
      <c r="C9" s="157" t="n">
        <v>32.4958333333333</v>
      </c>
      <c r="D9" s="157" t="n">
        <v>40.5</v>
      </c>
      <c r="E9" s="158" t="n">
        <v>36.4979166666667</v>
      </c>
      <c r="F9" s="157" t="n">
        <v>40.25</v>
      </c>
      <c r="G9" s="157" t="n">
        <v>42</v>
      </c>
      <c r="H9" s="157" t="n">
        <v>38.5</v>
      </c>
      <c r="I9" s="157" t="n">
        <v>32.5</v>
      </c>
      <c r="J9" s="157" t="n">
        <v>35</v>
      </c>
      <c r="K9" s="157" t="n">
        <v>30</v>
      </c>
      <c r="L9" s="157" t="n">
        <v>29</v>
      </c>
      <c r="M9" s="157" t="n">
        <v>29.75</v>
      </c>
      <c r="N9" s="157" t="n">
        <v>48.5</v>
      </c>
      <c r="O9" s="159" t="n">
        <v>44</v>
      </c>
      <c r="P9" s="157" t="n">
        <v>53</v>
      </c>
      <c r="Q9" s="157" t="n">
        <v>44</v>
      </c>
      <c r="R9" s="157" t="n">
        <v>39</v>
      </c>
      <c r="S9" s="157" t="n">
        <v>40</v>
      </c>
      <c r="T9" s="157" t="n">
        <v>38</v>
      </c>
      <c r="U9" s="157" t="n">
        <v>39</v>
      </c>
      <c r="V9" s="158" t="n">
        <v>38.5686274509804</v>
      </c>
      <c r="W9" s="157" t="n">
        <v>40.9735294117647</v>
      </c>
      <c r="X9" s="157" t="n">
        <v>41.539932885906</v>
      </c>
      <c r="Y9" s="157" t="n">
        <v>41.7052156862745</v>
      </c>
      <c r="Z9" s="157" t="n">
        <v>42.778637254902</v>
      </c>
      <c r="AA9" s="160" t="n">
        <v>43.9833203125</v>
      </c>
      <c r="AB9" s="161" t="n">
        <v>41.8709309951526</v>
      </c>
      <c r="AC9" s="162"/>
      <c r="AD9" s="162"/>
      <c r="AE9" s="163"/>
      <c r="AF9" s="159" t="n">
        <v>42</v>
      </c>
      <c r="AG9" s="159" t="n">
        <v>38.5</v>
      </c>
      <c r="AH9" s="159" t="n">
        <v>35</v>
      </c>
      <c r="AI9" s="159" t="n">
        <v>30</v>
      </c>
      <c r="AJ9" s="159" t="n">
        <v>29</v>
      </c>
      <c r="AK9" s="159" t="n">
        <v>29.75</v>
      </c>
      <c r="AL9" s="159" t="n">
        <v>44</v>
      </c>
      <c r="AM9" s="159" t="n">
        <v>53</v>
      </c>
      <c r="AN9" s="159" t="n">
        <v>44</v>
      </c>
      <c r="AO9" s="159" t="n">
        <v>40</v>
      </c>
      <c r="AP9" s="159" t="n">
        <v>38</v>
      </c>
      <c r="AQ9" s="159" t="n">
        <v>39</v>
      </c>
      <c r="AR9" s="159" t="n">
        <v>43</v>
      </c>
      <c r="AS9" s="159" t="n">
        <v>42</v>
      </c>
      <c r="AT9" s="159" t="n">
        <v>37</v>
      </c>
      <c r="AU9" s="159" t="n">
        <v>34</v>
      </c>
      <c r="AV9" s="159" t="n">
        <v>30</v>
      </c>
      <c r="AW9" s="159" t="n">
        <v>31</v>
      </c>
      <c r="AX9" s="159" t="n">
        <v>50</v>
      </c>
      <c r="AY9" s="159" t="n">
        <v>57.25</v>
      </c>
      <c r="AZ9" s="159" t="n">
        <v>47</v>
      </c>
      <c r="BA9" s="159" t="n">
        <v>42.5</v>
      </c>
      <c r="BB9" s="159" t="n">
        <v>38.5</v>
      </c>
      <c r="BC9" s="159" t="n">
        <v>39</v>
      </c>
      <c r="BD9" s="159" t="n">
        <v>43.11</v>
      </c>
      <c r="BE9" s="159" t="n">
        <v>42.25</v>
      </c>
      <c r="BF9" s="159" t="n">
        <v>37.96</v>
      </c>
      <c r="BG9" s="159" t="n">
        <v>35.39</v>
      </c>
      <c r="BH9" s="159" t="n">
        <v>31.95</v>
      </c>
      <c r="BI9" s="159" t="n">
        <v>32.81</v>
      </c>
      <c r="BJ9" s="159" t="n">
        <v>49.12</v>
      </c>
      <c r="BK9" s="159" t="n">
        <v>55.34</v>
      </c>
      <c r="BL9" s="159" t="n">
        <v>46.54</v>
      </c>
      <c r="BM9" s="159" t="n">
        <v>42.68</v>
      </c>
      <c r="BN9" s="159" t="n">
        <v>39.25</v>
      </c>
      <c r="BO9" s="159" t="n">
        <v>39.68</v>
      </c>
      <c r="BP9" s="159" t="n">
        <v>43.2</v>
      </c>
      <c r="BQ9" s="159" t="n">
        <v>42.47</v>
      </c>
      <c r="BR9" s="159" t="n">
        <v>38.79</v>
      </c>
      <c r="BS9" s="159" t="n">
        <v>36.58</v>
      </c>
      <c r="BT9" s="159" t="n">
        <v>33.64</v>
      </c>
      <c r="BU9" s="159" t="n">
        <v>34.38</v>
      </c>
      <c r="BV9" s="159" t="n">
        <v>48.36</v>
      </c>
      <c r="BW9" s="159" t="n">
        <v>53.7</v>
      </c>
      <c r="BX9" s="159" t="n">
        <v>46.16</v>
      </c>
      <c r="BY9" s="159" t="n">
        <v>42.85</v>
      </c>
      <c r="BZ9" s="159" t="n">
        <v>39.9</v>
      </c>
      <c r="CA9" s="159" t="n">
        <v>40.27</v>
      </c>
      <c r="CB9" s="159" t="n">
        <v>43.46</v>
      </c>
      <c r="CC9" s="159" t="n">
        <v>42.79</v>
      </c>
      <c r="CD9" s="159" t="n">
        <v>39.45</v>
      </c>
      <c r="CE9" s="159" t="n">
        <v>37.45</v>
      </c>
      <c r="CF9" s="159" t="n">
        <v>34.78</v>
      </c>
      <c r="CG9" s="159" t="n">
        <v>35.45</v>
      </c>
      <c r="CH9" s="159" t="n">
        <v>48.15</v>
      </c>
      <c r="CI9" s="159" t="n">
        <v>53</v>
      </c>
      <c r="CJ9" s="159" t="n">
        <v>46.15</v>
      </c>
      <c r="CK9" s="159" t="n">
        <v>43.14</v>
      </c>
      <c r="CL9" s="159" t="n">
        <v>40.47</v>
      </c>
      <c r="CM9" s="159" t="n">
        <v>40.81</v>
      </c>
      <c r="CN9" s="159" t="n">
        <v>43.72</v>
      </c>
      <c r="CO9" s="159" t="n">
        <v>43.12</v>
      </c>
      <c r="CP9" s="159" t="n">
        <v>40.09</v>
      </c>
      <c r="CQ9" s="159" t="n">
        <v>38.27</v>
      </c>
      <c r="CR9" s="159" t="n">
        <v>35.84</v>
      </c>
      <c r="CS9" s="159" t="n">
        <v>36.45</v>
      </c>
      <c r="CT9" s="159" t="n">
        <v>48</v>
      </c>
      <c r="CU9" s="159" t="n">
        <v>52.41</v>
      </c>
      <c r="CV9" s="159" t="n">
        <v>46.18</v>
      </c>
      <c r="CW9" s="159" t="n">
        <v>43.45</v>
      </c>
      <c r="CX9" s="159" t="n">
        <v>41.03</v>
      </c>
      <c r="CY9" s="159" t="n">
        <v>41.33</v>
      </c>
      <c r="CZ9" s="159" t="n">
        <v>44.14</v>
      </c>
      <c r="DA9" s="159" t="n">
        <v>43.57</v>
      </c>
      <c r="DB9" s="159" t="n">
        <v>40.75</v>
      </c>
      <c r="DC9" s="159" t="n">
        <v>39.06</v>
      </c>
      <c r="DD9" s="159" t="n">
        <v>36.8</v>
      </c>
      <c r="DE9" s="159" t="n">
        <v>37.37</v>
      </c>
      <c r="DF9" s="159" t="n">
        <v>48.12</v>
      </c>
      <c r="DG9" s="159" t="n">
        <v>52.22</v>
      </c>
      <c r="DH9" s="159" t="n">
        <v>46.43</v>
      </c>
      <c r="DI9" s="159" t="n">
        <v>43.89</v>
      </c>
      <c r="DJ9" s="159" t="n">
        <v>41.63</v>
      </c>
      <c r="DK9" s="159" t="n">
        <v>41.92</v>
      </c>
      <c r="DL9" s="159" t="n">
        <v>44.55</v>
      </c>
      <c r="DM9" s="159" t="n">
        <v>44.03</v>
      </c>
      <c r="DN9" s="159" t="n">
        <v>41.41</v>
      </c>
      <c r="DO9" s="159" t="n">
        <v>39.83</v>
      </c>
      <c r="DP9" s="159" t="n">
        <v>37.73</v>
      </c>
      <c r="DQ9" s="159" t="n">
        <v>38.26</v>
      </c>
      <c r="DR9" s="159" t="n">
        <v>48.26</v>
      </c>
      <c r="DS9" s="159" t="n">
        <v>52.08</v>
      </c>
      <c r="DT9" s="159" t="n">
        <v>46.69</v>
      </c>
      <c r="DU9" s="159" t="n">
        <v>44.33</v>
      </c>
      <c r="DV9" s="159" t="n">
        <v>42.23</v>
      </c>
      <c r="DW9" s="159" t="n">
        <v>42.49</v>
      </c>
      <c r="DX9" s="159" t="n">
        <v>44.98</v>
      </c>
      <c r="DY9" s="159" t="n">
        <v>44.49</v>
      </c>
      <c r="DZ9" s="159" t="n">
        <v>42.05</v>
      </c>
      <c r="EA9" s="159" t="n">
        <v>40.58</v>
      </c>
      <c r="EB9" s="159" t="n">
        <v>38.63</v>
      </c>
      <c r="EC9" s="159" t="n">
        <v>39.12</v>
      </c>
      <c r="ED9" s="159" t="n">
        <v>48.43</v>
      </c>
      <c r="EE9" s="159" t="n">
        <v>51.99</v>
      </c>
      <c r="EF9" s="159" t="n">
        <v>46.97</v>
      </c>
      <c r="EG9" s="159" t="n">
        <v>44.77</v>
      </c>
      <c r="EH9" s="159" t="n">
        <v>42.82</v>
      </c>
      <c r="EI9" s="159" t="n">
        <v>43.07</v>
      </c>
    </row>
    <row r="10" customFormat="false" ht="13.7" hidden="false" customHeight="true" outlineLevel="0" collapsed="false">
      <c r="A10" s="164" t="s">
        <v>178</v>
      </c>
      <c r="B10" s="165" t="s">
        <v>179</v>
      </c>
      <c r="C10" s="159" t="n">
        <v>33.1208333333333</v>
      </c>
      <c r="D10" s="159" t="n">
        <v>40.75</v>
      </c>
      <c r="E10" s="166" t="n">
        <v>36.9354166666667</v>
      </c>
      <c r="F10" s="159" t="n">
        <v>40.2</v>
      </c>
      <c r="G10" s="159" t="n">
        <v>42</v>
      </c>
      <c r="H10" s="159" t="n">
        <v>38.4</v>
      </c>
      <c r="I10" s="159" t="n">
        <v>33.5</v>
      </c>
      <c r="J10" s="159" t="n">
        <v>35</v>
      </c>
      <c r="K10" s="159" t="n">
        <v>32</v>
      </c>
      <c r="L10" s="159" t="n">
        <v>31.5</v>
      </c>
      <c r="M10" s="159" t="n">
        <v>32.25</v>
      </c>
      <c r="N10" s="159" t="n">
        <v>51.25</v>
      </c>
      <c r="O10" s="159" t="n">
        <v>47</v>
      </c>
      <c r="P10" s="159" t="n">
        <v>55.5</v>
      </c>
      <c r="Q10" s="159" t="n">
        <v>47.5</v>
      </c>
      <c r="R10" s="159" t="n">
        <v>39</v>
      </c>
      <c r="S10" s="159" t="n">
        <v>40</v>
      </c>
      <c r="T10" s="159" t="n">
        <v>38</v>
      </c>
      <c r="U10" s="159" t="n">
        <v>39</v>
      </c>
      <c r="V10" s="166" t="n">
        <v>39.8941176470588</v>
      </c>
      <c r="W10" s="159" t="n">
        <v>43.2794117647059</v>
      </c>
      <c r="X10" s="159" t="n">
        <v>43.6548322147651</v>
      </c>
      <c r="Y10" s="159" t="n">
        <v>44.0032941176471</v>
      </c>
      <c r="Z10" s="159" t="n">
        <v>45.9035980392157</v>
      </c>
      <c r="AA10" s="167" t="n">
        <v>47.928125</v>
      </c>
      <c r="AB10" s="168" t="n">
        <v>44.571756487026</v>
      </c>
      <c r="AC10" s="162"/>
      <c r="AD10" s="162"/>
      <c r="AE10" s="163"/>
      <c r="AF10" s="169" t="n">
        <v>42</v>
      </c>
      <c r="AG10" s="169" t="n">
        <v>38.4</v>
      </c>
      <c r="AH10" s="169" t="n">
        <v>35</v>
      </c>
      <c r="AI10" s="169" t="n">
        <v>32</v>
      </c>
      <c r="AJ10" s="169" t="n">
        <v>31.5</v>
      </c>
      <c r="AK10" s="169" t="n">
        <v>32.25</v>
      </c>
      <c r="AL10" s="169" t="n">
        <v>47</v>
      </c>
      <c r="AM10" s="169" t="n">
        <v>55.5</v>
      </c>
      <c r="AN10" s="169" t="n">
        <v>47.5</v>
      </c>
      <c r="AO10" s="169" t="n">
        <v>40</v>
      </c>
      <c r="AP10" s="169" t="n">
        <v>38</v>
      </c>
      <c r="AQ10" s="169" t="n">
        <v>39</v>
      </c>
      <c r="AR10" s="169" t="n">
        <v>43.5</v>
      </c>
      <c r="AS10" s="169" t="n">
        <v>42.75</v>
      </c>
      <c r="AT10" s="169" t="n">
        <v>38.5</v>
      </c>
      <c r="AU10" s="169" t="n">
        <v>37.5</v>
      </c>
      <c r="AV10" s="169" t="n">
        <v>33.5</v>
      </c>
      <c r="AW10" s="169" t="n">
        <v>34.75</v>
      </c>
      <c r="AX10" s="169" t="n">
        <v>54.5</v>
      </c>
      <c r="AY10" s="169" t="n">
        <v>60.75</v>
      </c>
      <c r="AZ10" s="169" t="n">
        <v>50.5</v>
      </c>
      <c r="BA10" s="169" t="n">
        <v>44.25</v>
      </c>
      <c r="BB10" s="169" t="n">
        <v>39</v>
      </c>
      <c r="BC10" s="169" t="n">
        <v>39.25</v>
      </c>
      <c r="BD10" s="169" t="n">
        <v>43.86</v>
      </c>
      <c r="BE10" s="169" t="n">
        <v>43.22</v>
      </c>
      <c r="BF10" s="169" t="n">
        <v>39.57</v>
      </c>
      <c r="BG10" s="169" t="n">
        <v>38.72</v>
      </c>
      <c r="BH10" s="169" t="n">
        <v>35.29</v>
      </c>
      <c r="BI10" s="169" t="n">
        <v>36.36</v>
      </c>
      <c r="BJ10" s="169" t="n">
        <v>53.3</v>
      </c>
      <c r="BK10" s="169" t="n">
        <v>58.66</v>
      </c>
      <c r="BL10" s="169" t="n">
        <v>49.87</v>
      </c>
      <c r="BM10" s="169" t="n">
        <v>44.51</v>
      </c>
      <c r="BN10" s="169" t="n">
        <v>40</v>
      </c>
      <c r="BO10" s="169" t="n">
        <v>40.22</v>
      </c>
      <c r="BP10" s="169" t="n">
        <v>44.15</v>
      </c>
      <c r="BQ10" s="169" t="n">
        <v>43.6</v>
      </c>
      <c r="BR10" s="169" t="n">
        <v>40.49</v>
      </c>
      <c r="BS10" s="169" t="n">
        <v>39.76</v>
      </c>
      <c r="BT10" s="169" t="n">
        <v>36.82</v>
      </c>
      <c r="BU10" s="169" t="n">
        <v>37.75</v>
      </c>
      <c r="BV10" s="169" t="n">
        <v>52.27</v>
      </c>
      <c r="BW10" s="169" t="n">
        <v>56.88</v>
      </c>
      <c r="BX10" s="169" t="n">
        <v>49.35</v>
      </c>
      <c r="BY10" s="169" t="n">
        <v>44.76</v>
      </c>
      <c r="BZ10" s="169" t="n">
        <v>40.9</v>
      </c>
      <c r="CA10" s="169" t="n">
        <v>41.09</v>
      </c>
      <c r="CB10" s="169" t="n">
        <v>44.88</v>
      </c>
      <c r="CC10" s="169" t="n">
        <v>44.38</v>
      </c>
      <c r="CD10" s="169" t="n">
        <v>41.53</v>
      </c>
      <c r="CE10" s="169" t="n">
        <v>40.86</v>
      </c>
      <c r="CF10" s="169" t="n">
        <v>38.18</v>
      </c>
      <c r="CG10" s="169" t="n">
        <v>39.03</v>
      </c>
      <c r="CH10" s="169" t="n">
        <v>52.32</v>
      </c>
      <c r="CI10" s="169" t="n">
        <v>56.54</v>
      </c>
      <c r="CJ10" s="169" t="n">
        <v>49.65</v>
      </c>
      <c r="CK10" s="169" t="n">
        <v>45.45</v>
      </c>
      <c r="CL10" s="169" t="n">
        <v>41.92</v>
      </c>
      <c r="CM10" s="169" t="n">
        <v>42.09</v>
      </c>
      <c r="CN10" s="169" t="n">
        <v>45.61</v>
      </c>
      <c r="CO10" s="169" t="n">
        <v>45.16</v>
      </c>
      <c r="CP10" s="169" t="n">
        <v>42.55</v>
      </c>
      <c r="CQ10" s="169" t="n">
        <v>41.94</v>
      </c>
      <c r="CR10" s="169" t="n">
        <v>39.48</v>
      </c>
      <c r="CS10" s="169" t="n">
        <v>40.26</v>
      </c>
      <c r="CT10" s="169" t="n">
        <v>52.43</v>
      </c>
      <c r="CU10" s="169" t="n">
        <v>56.29</v>
      </c>
      <c r="CV10" s="169" t="n">
        <v>49.98</v>
      </c>
      <c r="CW10" s="169" t="n">
        <v>46.14</v>
      </c>
      <c r="CX10" s="169" t="n">
        <v>42.91</v>
      </c>
      <c r="CY10" s="169" t="n">
        <v>43.07</v>
      </c>
      <c r="CZ10" s="169" t="n">
        <v>46.34</v>
      </c>
      <c r="DA10" s="169" t="n">
        <v>45.92</v>
      </c>
      <c r="DB10" s="169" t="n">
        <v>43.48</v>
      </c>
      <c r="DC10" s="169" t="n">
        <v>42.92</v>
      </c>
      <c r="DD10" s="169" t="n">
        <v>40.62</v>
      </c>
      <c r="DE10" s="169" t="n">
        <v>41.35</v>
      </c>
      <c r="DF10" s="169" t="n">
        <v>52.73</v>
      </c>
      <c r="DG10" s="169" t="n">
        <v>56.34</v>
      </c>
      <c r="DH10" s="169" t="n">
        <v>50.45</v>
      </c>
      <c r="DI10" s="169" t="n">
        <v>46.85</v>
      </c>
      <c r="DJ10" s="169" t="n">
        <v>43.84</v>
      </c>
      <c r="DK10" s="169" t="n">
        <v>43.99</v>
      </c>
      <c r="DL10" s="169" t="n">
        <v>47.18</v>
      </c>
      <c r="DM10" s="169" t="n">
        <v>46.79</v>
      </c>
      <c r="DN10" s="169" t="n">
        <v>44.5</v>
      </c>
      <c r="DO10" s="169" t="n">
        <v>43.97</v>
      </c>
      <c r="DP10" s="169" t="n">
        <v>41.82</v>
      </c>
      <c r="DQ10" s="169" t="n">
        <v>42.51</v>
      </c>
      <c r="DR10" s="169" t="n">
        <v>53.17</v>
      </c>
      <c r="DS10" s="169" t="n">
        <v>56.55</v>
      </c>
      <c r="DT10" s="169" t="n">
        <v>51.03</v>
      </c>
      <c r="DU10" s="169" t="n">
        <v>47.67</v>
      </c>
      <c r="DV10" s="169" t="n">
        <v>44.84</v>
      </c>
      <c r="DW10" s="169" t="n">
        <v>44.99</v>
      </c>
      <c r="DX10" s="169" t="n">
        <v>48.02</v>
      </c>
      <c r="DY10" s="169" t="n">
        <v>47.65</v>
      </c>
      <c r="DZ10" s="169" t="n">
        <v>45.52</v>
      </c>
      <c r="EA10" s="169" t="n">
        <v>45.02</v>
      </c>
      <c r="EB10" s="169" t="n">
        <v>43.01</v>
      </c>
      <c r="EC10" s="169" t="n">
        <v>43.65</v>
      </c>
      <c r="ED10" s="169" t="n">
        <v>53.64</v>
      </c>
      <c r="EE10" s="169" t="n">
        <v>56.8</v>
      </c>
      <c r="EF10" s="169" t="n">
        <v>51.63</v>
      </c>
      <c r="EG10" s="169" t="n">
        <v>48.48</v>
      </c>
      <c r="EH10" s="169" t="n">
        <v>45.84</v>
      </c>
      <c r="EI10" s="169" t="n">
        <v>45.97</v>
      </c>
    </row>
    <row r="11" customFormat="false" ht="13.7" hidden="false" customHeight="true" outlineLevel="0" collapsed="false">
      <c r="A11" s="164" t="s">
        <v>77</v>
      </c>
      <c r="B11" s="136"/>
      <c r="C11" s="159" t="n">
        <v>32.8808333333333</v>
      </c>
      <c r="D11" s="159" t="n">
        <v>40.5</v>
      </c>
      <c r="E11" s="166" t="n">
        <v>36.6904166666667</v>
      </c>
      <c r="F11" s="159" t="n">
        <v>40.15</v>
      </c>
      <c r="G11" s="159" t="n">
        <v>41</v>
      </c>
      <c r="H11" s="159" t="n">
        <v>39.3</v>
      </c>
      <c r="I11" s="159" t="n">
        <v>35.5</v>
      </c>
      <c r="J11" s="159" t="n">
        <v>38</v>
      </c>
      <c r="K11" s="159" t="n">
        <v>33</v>
      </c>
      <c r="L11" s="159" t="n">
        <v>32.75</v>
      </c>
      <c r="M11" s="159" t="n">
        <v>39.25</v>
      </c>
      <c r="N11" s="159" t="n">
        <v>54.375</v>
      </c>
      <c r="O11" s="159" t="n">
        <v>51.25</v>
      </c>
      <c r="P11" s="159" t="n">
        <v>57.5</v>
      </c>
      <c r="Q11" s="159" t="n">
        <v>50.25</v>
      </c>
      <c r="R11" s="159" t="n">
        <v>42.25</v>
      </c>
      <c r="S11" s="159" t="n">
        <v>41.25</v>
      </c>
      <c r="T11" s="159" t="n">
        <v>42.25</v>
      </c>
      <c r="U11" s="159" t="n">
        <v>43.25</v>
      </c>
      <c r="V11" s="166" t="n">
        <v>42.4196078431373</v>
      </c>
      <c r="W11" s="159" t="n">
        <v>45.8647058823529</v>
      </c>
      <c r="X11" s="159" t="n">
        <v>46.109932885906</v>
      </c>
      <c r="Y11" s="159" t="n">
        <v>46.7782352941177</v>
      </c>
      <c r="Z11" s="159" t="n">
        <v>47.4808921568627</v>
      </c>
      <c r="AA11" s="167" t="n">
        <v>48.078671875</v>
      </c>
      <c r="AB11" s="168" t="n">
        <v>46.4362646136299</v>
      </c>
      <c r="AC11" s="162"/>
      <c r="AD11" s="162"/>
      <c r="AE11" s="163"/>
      <c r="AF11" s="169" t="n">
        <v>41</v>
      </c>
      <c r="AG11" s="169" t="n">
        <v>39.3</v>
      </c>
      <c r="AH11" s="169" t="n">
        <v>38</v>
      </c>
      <c r="AI11" s="169" t="n">
        <v>33</v>
      </c>
      <c r="AJ11" s="169" t="n">
        <v>32.75</v>
      </c>
      <c r="AK11" s="169" t="n">
        <v>39.25</v>
      </c>
      <c r="AL11" s="169" t="n">
        <v>51.25</v>
      </c>
      <c r="AM11" s="169" t="n">
        <v>57.5</v>
      </c>
      <c r="AN11" s="169" t="n">
        <v>50.25</v>
      </c>
      <c r="AO11" s="169" t="n">
        <v>41.25</v>
      </c>
      <c r="AP11" s="169" t="n">
        <v>42.25</v>
      </c>
      <c r="AQ11" s="169" t="n">
        <v>43.25</v>
      </c>
      <c r="AR11" s="169" t="n">
        <v>44.5</v>
      </c>
      <c r="AS11" s="169" t="n">
        <v>42.5</v>
      </c>
      <c r="AT11" s="169" t="n">
        <v>40.5</v>
      </c>
      <c r="AU11" s="169" t="n">
        <v>37.25</v>
      </c>
      <c r="AV11" s="169" t="n">
        <v>37.75</v>
      </c>
      <c r="AW11" s="169" t="n">
        <v>42.75</v>
      </c>
      <c r="AX11" s="169" t="n">
        <v>55</v>
      </c>
      <c r="AY11" s="169" t="n">
        <v>63.5</v>
      </c>
      <c r="AZ11" s="169" t="n">
        <v>58.5</v>
      </c>
      <c r="BA11" s="169" t="n">
        <v>40.75</v>
      </c>
      <c r="BB11" s="169" t="n">
        <v>42.75</v>
      </c>
      <c r="BC11" s="169" t="n">
        <v>44.75</v>
      </c>
      <c r="BD11" s="169" t="n">
        <v>45.05</v>
      </c>
      <c r="BE11" s="169" t="n">
        <v>43.01</v>
      </c>
      <c r="BF11" s="169" t="n">
        <v>40.98</v>
      </c>
      <c r="BG11" s="169" t="n">
        <v>37.68</v>
      </c>
      <c r="BH11" s="169" t="n">
        <v>38.17</v>
      </c>
      <c r="BI11" s="169" t="n">
        <v>43.22</v>
      </c>
      <c r="BJ11" s="169" t="n">
        <v>55.58</v>
      </c>
      <c r="BK11" s="169" t="n">
        <v>64.16</v>
      </c>
      <c r="BL11" s="169" t="n">
        <v>59.09</v>
      </c>
      <c r="BM11" s="169" t="n">
        <v>41.15</v>
      </c>
      <c r="BN11" s="169" t="n">
        <v>43.16</v>
      </c>
      <c r="BO11" s="169" t="n">
        <v>45.16</v>
      </c>
      <c r="BP11" s="169" t="n">
        <v>45.39</v>
      </c>
      <c r="BQ11" s="169" t="n">
        <v>43.34</v>
      </c>
      <c r="BR11" s="169" t="n">
        <v>41.29</v>
      </c>
      <c r="BS11" s="169" t="n">
        <v>37.96</v>
      </c>
      <c r="BT11" s="169" t="n">
        <v>38.46</v>
      </c>
      <c r="BU11" s="169" t="n">
        <v>43.54</v>
      </c>
      <c r="BV11" s="169" t="n">
        <v>56</v>
      </c>
      <c r="BW11" s="169" t="n">
        <v>64.64</v>
      </c>
      <c r="BX11" s="169" t="n">
        <v>59.53</v>
      </c>
      <c r="BY11" s="169" t="n">
        <v>41.46</v>
      </c>
      <c r="BZ11" s="169" t="n">
        <v>43.48</v>
      </c>
      <c r="CA11" s="169" t="n">
        <v>45.5</v>
      </c>
      <c r="CB11" s="169" t="n">
        <v>45.73</v>
      </c>
      <c r="CC11" s="169" t="n">
        <v>43.66</v>
      </c>
      <c r="CD11" s="169" t="n">
        <v>41.6</v>
      </c>
      <c r="CE11" s="169" t="n">
        <v>38.25</v>
      </c>
      <c r="CF11" s="169" t="n">
        <v>38.75</v>
      </c>
      <c r="CG11" s="169" t="n">
        <v>43.87</v>
      </c>
      <c r="CH11" s="169" t="n">
        <v>56.42</v>
      </c>
      <c r="CI11" s="169" t="n">
        <v>65.12</v>
      </c>
      <c r="CJ11" s="169" t="n">
        <v>59.98</v>
      </c>
      <c r="CK11" s="169" t="n">
        <v>41.77</v>
      </c>
      <c r="CL11" s="169" t="n">
        <v>43.81</v>
      </c>
      <c r="CM11" s="169" t="n">
        <v>45.84</v>
      </c>
      <c r="CN11" s="169" t="n">
        <v>46.11</v>
      </c>
      <c r="CO11" s="169" t="n">
        <v>44.02</v>
      </c>
      <c r="CP11" s="169" t="n">
        <v>41.93</v>
      </c>
      <c r="CQ11" s="169" t="n">
        <v>38.54</v>
      </c>
      <c r="CR11" s="169" t="n">
        <v>39.04</v>
      </c>
      <c r="CS11" s="169" t="n">
        <v>44.19</v>
      </c>
      <c r="CT11" s="169" t="n">
        <v>56.83</v>
      </c>
      <c r="CU11" s="169" t="n">
        <v>65.58</v>
      </c>
      <c r="CV11" s="169" t="n">
        <v>60.39</v>
      </c>
      <c r="CW11" s="169" t="n">
        <v>42.05</v>
      </c>
      <c r="CX11" s="169" t="n">
        <v>44.09</v>
      </c>
      <c r="CY11" s="169" t="n">
        <v>46.13</v>
      </c>
      <c r="CZ11" s="169" t="n">
        <v>46.38</v>
      </c>
      <c r="DA11" s="169" t="n">
        <v>44.27</v>
      </c>
      <c r="DB11" s="169" t="n">
        <v>42.16</v>
      </c>
      <c r="DC11" s="169" t="n">
        <v>38.75</v>
      </c>
      <c r="DD11" s="169" t="n">
        <v>39.25</v>
      </c>
      <c r="DE11" s="169" t="n">
        <v>44.43</v>
      </c>
      <c r="DF11" s="169" t="n">
        <v>57.13</v>
      </c>
      <c r="DG11" s="169" t="n">
        <v>65.92</v>
      </c>
      <c r="DH11" s="169" t="n">
        <v>60.69</v>
      </c>
      <c r="DI11" s="169" t="n">
        <v>42.25</v>
      </c>
      <c r="DJ11" s="169" t="n">
        <v>44.3</v>
      </c>
      <c r="DK11" s="169" t="n">
        <v>46.35</v>
      </c>
      <c r="DL11" s="169" t="n">
        <v>46.57</v>
      </c>
      <c r="DM11" s="169" t="n">
        <v>44.45</v>
      </c>
      <c r="DN11" s="169" t="n">
        <v>42.34</v>
      </c>
      <c r="DO11" s="169" t="n">
        <v>38.92</v>
      </c>
      <c r="DP11" s="169" t="n">
        <v>39.42</v>
      </c>
      <c r="DQ11" s="169" t="n">
        <v>44.61</v>
      </c>
      <c r="DR11" s="169" t="n">
        <v>57.37</v>
      </c>
      <c r="DS11" s="169" t="n">
        <v>66.19</v>
      </c>
      <c r="DT11" s="169" t="n">
        <v>60.95</v>
      </c>
      <c r="DU11" s="169" t="n">
        <v>42.43</v>
      </c>
      <c r="DV11" s="169" t="n">
        <v>44.49</v>
      </c>
      <c r="DW11" s="169" t="n">
        <v>46.54</v>
      </c>
      <c r="DX11" s="169" t="n">
        <v>46.77</v>
      </c>
      <c r="DY11" s="169" t="n">
        <v>44.64</v>
      </c>
      <c r="DZ11" s="169" t="n">
        <v>42.51</v>
      </c>
      <c r="EA11" s="169" t="n">
        <v>39.08</v>
      </c>
      <c r="EB11" s="169" t="n">
        <v>39.58</v>
      </c>
      <c r="EC11" s="169" t="n">
        <v>44.8</v>
      </c>
      <c r="ED11" s="169" t="n">
        <v>57.61</v>
      </c>
      <c r="EE11" s="169" t="n">
        <v>66.47</v>
      </c>
      <c r="EF11" s="169" t="n">
        <v>61.2</v>
      </c>
      <c r="EG11" s="169" t="n">
        <v>42.61</v>
      </c>
      <c r="EH11" s="169" t="n">
        <v>44.67</v>
      </c>
      <c r="EI11" s="169" t="n">
        <v>46.74</v>
      </c>
    </row>
    <row r="12" customFormat="false" ht="13.7" hidden="false" customHeight="true" outlineLevel="0" collapsed="false">
      <c r="A12" s="164" t="s">
        <v>180</v>
      </c>
      <c r="B12" s="136"/>
      <c r="C12" s="159" t="n">
        <v>21.9468743960062</v>
      </c>
      <c r="D12" s="159" t="n">
        <v>37.3</v>
      </c>
      <c r="E12" s="166" t="n">
        <v>29.6234371980031</v>
      </c>
      <c r="F12" s="159" t="n">
        <v>38.55</v>
      </c>
      <c r="G12" s="159" t="n">
        <v>39</v>
      </c>
      <c r="H12" s="159" t="n">
        <v>38.1</v>
      </c>
      <c r="I12" s="159" t="n">
        <v>35.5</v>
      </c>
      <c r="J12" s="159" t="n">
        <v>38</v>
      </c>
      <c r="K12" s="159" t="n">
        <v>33</v>
      </c>
      <c r="L12" s="159" t="n">
        <v>32.75</v>
      </c>
      <c r="M12" s="159" t="n">
        <v>39.25</v>
      </c>
      <c r="N12" s="159" t="n">
        <v>54.125</v>
      </c>
      <c r="O12" s="159" t="n">
        <v>50.75</v>
      </c>
      <c r="P12" s="159" t="n">
        <v>57.5</v>
      </c>
      <c r="Q12" s="159" t="n">
        <v>50.25</v>
      </c>
      <c r="R12" s="159" t="n">
        <v>40.75</v>
      </c>
      <c r="S12" s="159" t="n">
        <v>40.75</v>
      </c>
      <c r="T12" s="159" t="n">
        <v>39.75</v>
      </c>
      <c r="U12" s="159" t="n">
        <v>41.75</v>
      </c>
      <c r="V12" s="166" t="n">
        <v>41.7450980392157</v>
      </c>
      <c r="W12" s="159" t="n">
        <v>44.55</v>
      </c>
      <c r="X12" s="159" t="n">
        <v>44.688422818792</v>
      </c>
      <c r="Y12" s="159" t="n">
        <v>45.4647058823529</v>
      </c>
      <c r="Z12" s="159" t="n">
        <v>46.1904901960784</v>
      </c>
      <c r="AA12" s="167" t="n">
        <v>46.757890625</v>
      </c>
      <c r="AB12" s="168" t="n">
        <v>45.1018124413687</v>
      </c>
      <c r="AC12" s="162"/>
      <c r="AD12" s="162"/>
      <c r="AE12" s="163"/>
      <c r="AF12" s="169" t="n">
        <v>39</v>
      </c>
      <c r="AG12" s="169" t="n">
        <v>38.1</v>
      </c>
      <c r="AH12" s="169" t="n">
        <v>38</v>
      </c>
      <c r="AI12" s="169" t="n">
        <v>33</v>
      </c>
      <c r="AJ12" s="169" t="n">
        <v>32.75</v>
      </c>
      <c r="AK12" s="169" t="n">
        <v>39.25</v>
      </c>
      <c r="AL12" s="169" t="n">
        <v>50.75</v>
      </c>
      <c r="AM12" s="169" t="n">
        <v>57.5</v>
      </c>
      <c r="AN12" s="169" t="n">
        <v>50.25</v>
      </c>
      <c r="AO12" s="169" t="n">
        <v>40.75</v>
      </c>
      <c r="AP12" s="169" t="n">
        <v>39.75</v>
      </c>
      <c r="AQ12" s="169" t="n">
        <v>41.75</v>
      </c>
      <c r="AR12" s="169" t="n">
        <v>42.25</v>
      </c>
      <c r="AS12" s="169" t="n">
        <v>40.75</v>
      </c>
      <c r="AT12" s="169" t="n">
        <v>40</v>
      </c>
      <c r="AU12" s="169" t="n">
        <v>37.25</v>
      </c>
      <c r="AV12" s="169" t="n">
        <v>37.75</v>
      </c>
      <c r="AW12" s="169" t="n">
        <v>42.75</v>
      </c>
      <c r="AX12" s="169" t="n">
        <v>55</v>
      </c>
      <c r="AY12" s="169" t="n">
        <v>63.5</v>
      </c>
      <c r="AZ12" s="169" t="n">
        <v>51.75</v>
      </c>
      <c r="BA12" s="169" t="n">
        <v>40.75</v>
      </c>
      <c r="BB12" s="169" t="n">
        <v>40.75</v>
      </c>
      <c r="BC12" s="169" t="n">
        <v>42</v>
      </c>
      <c r="BD12" s="169" t="n">
        <v>42.79</v>
      </c>
      <c r="BE12" s="169" t="n">
        <v>41.26</v>
      </c>
      <c r="BF12" s="169" t="n">
        <v>40.48</v>
      </c>
      <c r="BG12" s="169" t="n">
        <v>37.69</v>
      </c>
      <c r="BH12" s="169" t="n">
        <v>38.18</v>
      </c>
      <c r="BI12" s="169" t="n">
        <v>43.23</v>
      </c>
      <c r="BJ12" s="169" t="n">
        <v>55.6</v>
      </c>
      <c r="BK12" s="169" t="n">
        <v>64.18</v>
      </c>
      <c r="BL12" s="169" t="n">
        <v>52.29</v>
      </c>
      <c r="BM12" s="169" t="n">
        <v>41.16</v>
      </c>
      <c r="BN12" s="169" t="n">
        <v>41.15</v>
      </c>
      <c r="BO12" s="169" t="n">
        <v>42.4</v>
      </c>
      <c r="BP12" s="169" t="n">
        <v>43.12</v>
      </c>
      <c r="BQ12" s="169" t="n">
        <v>41.58</v>
      </c>
      <c r="BR12" s="169" t="n">
        <v>40.8</v>
      </c>
      <c r="BS12" s="169" t="n">
        <v>37.98</v>
      </c>
      <c r="BT12" s="169" t="n">
        <v>38.48</v>
      </c>
      <c r="BU12" s="169" t="n">
        <v>43.57</v>
      </c>
      <c r="BV12" s="169" t="n">
        <v>56.03</v>
      </c>
      <c r="BW12" s="169" t="n">
        <v>64.67</v>
      </c>
      <c r="BX12" s="169" t="n">
        <v>52.69</v>
      </c>
      <c r="BY12" s="169" t="n">
        <v>41.48</v>
      </c>
      <c r="BZ12" s="169" t="n">
        <v>41.47</v>
      </c>
      <c r="CA12" s="169" t="n">
        <v>42.73</v>
      </c>
      <c r="CB12" s="169" t="n">
        <v>43.45</v>
      </c>
      <c r="CC12" s="169" t="n">
        <v>41.9</v>
      </c>
      <c r="CD12" s="169" t="n">
        <v>41.11</v>
      </c>
      <c r="CE12" s="169" t="n">
        <v>38.28</v>
      </c>
      <c r="CF12" s="169" t="n">
        <v>38.78</v>
      </c>
      <c r="CG12" s="169" t="n">
        <v>43.9</v>
      </c>
      <c r="CH12" s="169" t="n">
        <v>56.46</v>
      </c>
      <c r="CI12" s="169" t="n">
        <v>65.17</v>
      </c>
      <c r="CJ12" s="169" t="n">
        <v>53.1</v>
      </c>
      <c r="CK12" s="169" t="n">
        <v>41.8</v>
      </c>
      <c r="CL12" s="169" t="n">
        <v>41.79</v>
      </c>
      <c r="CM12" s="169" t="n">
        <v>43.05</v>
      </c>
      <c r="CN12" s="169" t="n">
        <v>43.83</v>
      </c>
      <c r="CO12" s="169" t="n">
        <v>42.25</v>
      </c>
      <c r="CP12" s="169" t="n">
        <v>41.45</v>
      </c>
      <c r="CQ12" s="169" t="n">
        <v>38.58</v>
      </c>
      <c r="CR12" s="169" t="n">
        <v>39.08</v>
      </c>
      <c r="CS12" s="169" t="n">
        <v>44.24</v>
      </c>
      <c r="CT12" s="169" t="n">
        <v>56.89</v>
      </c>
      <c r="CU12" s="169" t="n">
        <v>65.65</v>
      </c>
      <c r="CV12" s="169" t="n">
        <v>53.47</v>
      </c>
      <c r="CW12" s="169" t="n">
        <v>42.09</v>
      </c>
      <c r="CX12" s="169" t="n">
        <v>42.07</v>
      </c>
      <c r="CY12" s="169" t="n">
        <v>43.34</v>
      </c>
      <c r="CZ12" s="169" t="n">
        <v>44.08</v>
      </c>
      <c r="DA12" s="169" t="n">
        <v>42.49</v>
      </c>
      <c r="DB12" s="169" t="n">
        <v>41.69</v>
      </c>
      <c r="DC12" s="169" t="n">
        <v>38.8</v>
      </c>
      <c r="DD12" s="169" t="n">
        <v>39.3</v>
      </c>
      <c r="DE12" s="169" t="n">
        <v>44.48</v>
      </c>
      <c r="DF12" s="169" t="n">
        <v>57.19</v>
      </c>
      <c r="DG12" s="169" t="n">
        <v>65.99</v>
      </c>
      <c r="DH12" s="169" t="n">
        <v>53.75</v>
      </c>
      <c r="DI12" s="169" t="n">
        <v>42.3</v>
      </c>
      <c r="DJ12" s="169" t="n">
        <v>42.28</v>
      </c>
      <c r="DK12" s="169" t="n">
        <v>43.55</v>
      </c>
      <c r="DL12" s="169" t="n">
        <v>44.28</v>
      </c>
      <c r="DM12" s="169" t="n">
        <v>42.68</v>
      </c>
      <c r="DN12" s="169" t="n">
        <v>41.87</v>
      </c>
      <c r="DO12" s="169" t="n">
        <v>38.97</v>
      </c>
      <c r="DP12" s="169" t="n">
        <v>39.47</v>
      </c>
      <c r="DQ12" s="169" t="n">
        <v>44.67</v>
      </c>
      <c r="DR12" s="169" t="n">
        <v>57.44</v>
      </c>
      <c r="DS12" s="169" t="n">
        <v>66.27</v>
      </c>
      <c r="DT12" s="169" t="n">
        <v>53.98</v>
      </c>
      <c r="DU12" s="169" t="n">
        <v>42.48</v>
      </c>
      <c r="DV12" s="169" t="n">
        <v>42.46</v>
      </c>
      <c r="DW12" s="169" t="n">
        <v>43.73</v>
      </c>
      <c r="DX12" s="169" t="n">
        <v>44.47</v>
      </c>
      <c r="DY12" s="169" t="n">
        <v>42.86</v>
      </c>
      <c r="DZ12" s="169" t="n">
        <v>42.05</v>
      </c>
      <c r="EA12" s="169" t="n">
        <v>39.14</v>
      </c>
      <c r="EB12" s="169" t="n">
        <v>39.64</v>
      </c>
      <c r="EC12" s="169" t="n">
        <v>44.86</v>
      </c>
      <c r="ED12" s="169" t="n">
        <v>57.68</v>
      </c>
      <c r="EE12" s="169" t="n">
        <v>66.56</v>
      </c>
      <c r="EF12" s="169" t="n">
        <v>54.21</v>
      </c>
      <c r="EG12" s="169" t="n">
        <v>42.66</v>
      </c>
      <c r="EH12" s="169" t="n">
        <v>42.64</v>
      </c>
      <c r="EI12" s="169" t="n">
        <v>43.92</v>
      </c>
    </row>
    <row r="13" customFormat="false" ht="13.7" hidden="false" customHeight="true" outlineLevel="0" collapsed="false">
      <c r="A13" s="164" t="s">
        <v>78</v>
      </c>
      <c r="B13" s="165" t="s">
        <v>181</v>
      </c>
      <c r="C13" s="159" t="n">
        <v>32.7458333333333</v>
      </c>
      <c r="D13" s="159" t="n">
        <v>37.3</v>
      </c>
      <c r="E13" s="166" t="n">
        <v>35.0229166666667</v>
      </c>
      <c r="F13" s="159" t="n">
        <v>38.55</v>
      </c>
      <c r="G13" s="159" t="n">
        <v>39</v>
      </c>
      <c r="H13" s="159" t="n">
        <v>38.1</v>
      </c>
      <c r="I13" s="159" t="n">
        <v>36.625</v>
      </c>
      <c r="J13" s="159" t="n">
        <v>38</v>
      </c>
      <c r="K13" s="159" t="n">
        <v>35.25</v>
      </c>
      <c r="L13" s="159" t="n">
        <v>36.75</v>
      </c>
      <c r="M13" s="159" t="n">
        <v>42.75</v>
      </c>
      <c r="N13" s="159" t="n">
        <v>54.75</v>
      </c>
      <c r="O13" s="159" t="n">
        <v>50.75</v>
      </c>
      <c r="P13" s="159" t="n">
        <v>58.75</v>
      </c>
      <c r="Q13" s="159" t="n">
        <v>50.25</v>
      </c>
      <c r="R13" s="159" t="n">
        <v>40.75</v>
      </c>
      <c r="S13" s="159" t="n">
        <v>40.75</v>
      </c>
      <c r="T13" s="159" t="n">
        <v>39.75</v>
      </c>
      <c r="U13" s="159" t="n">
        <v>41.75</v>
      </c>
      <c r="V13" s="166" t="n">
        <v>42.6666666666667</v>
      </c>
      <c r="W13" s="159" t="n">
        <v>45.8343137254902</v>
      </c>
      <c r="X13" s="159" t="n">
        <v>45.7764093959732</v>
      </c>
      <c r="Y13" s="159" t="n">
        <v>46.7319215686275</v>
      </c>
      <c r="Z13" s="159" t="n">
        <v>47.4704705882353</v>
      </c>
      <c r="AA13" s="167" t="n">
        <v>48.0284375</v>
      </c>
      <c r="AB13" s="168" t="n">
        <v>46.4096392928429</v>
      </c>
      <c r="AC13" s="162"/>
      <c r="AD13" s="162"/>
      <c r="AE13" s="163"/>
      <c r="AF13" s="169" t="n">
        <v>39</v>
      </c>
      <c r="AG13" s="169" t="n">
        <v>38.1</v>
      </c>
      <c r="AH13" s="169" t="n">
        <v>38</v>
      </c>
      <c r="AI13" s="169" t="n">
        <v>35.25</v>
      </c>
      <c r="AJ13" s="169" t="n">
        <v>36.75</v>
      </c>
      <c r="AK13" s="169" t="n">
        <v>42.75</v>
      </c>
      <c r="AL13" s="169" t="n">
        <v>50.75</v>
      </c>
      <c r="AM13" s="169" t="n">
        <v>58.75</v>
      </c>
      <c r="AN13" s="169" t="n">
        <v>50.25</v>
      </c>
      <c r="AO13" s="169" t="n">
        <v>40.75</v>
      </c>
      <c r="AP13" s="169" t="n">
        <v>39.75</v>
      </c>
      <c r="AQ13" s="169" t="n">
        <v>41.75</v>
      </c>
      <c r="AR13" s="169" t="n">
        <v>42.25</v>
      </c>
      <c r="AS13" s="169" t="n">
        <v>40.75</v>
      </c>
      <c r="AT13" s="169" t="n">
        <v>40</v>
      </c>
      <c r="AU13" s="169" t="n">
        <v>40</v>
      </c>
      <c r="AV13" s="169" t="n">
        <v>40.75</v>
      </c>
      <c r="AW13" s="169" t="n">
        <v>46.75</v>
      </c>
      <c r="AX13" s="169" t="n">
        <v>59</v>
      </c>
      <c r="AY13" s="169" t="n">
        <v>64.75</v>
      </c>
      <c r="AZ13" s="169" t="n">
        <v>51.75</v>
      </c>
      <c r="BA13" s="169" t="n">
        <v>41</v>
      </c>
      <c r="BB13" s="169" t="n">
        <v>40.75</v>
      </c>
      <c r="BC13" s="169" t="n">
        <v>42</v>
      </c>
      <c r="BD13" s="169" t="n">
        <v>42.77</v>
      </c>
      <c r="BE13" s="169" t="n">
        <v>41.24</v>
      </c>
      <c r="BF13" s="169" t="n">
        <v>40.47</v>
      </c>
      <c r="BG13" s="169" t="n">
        <v>40.46</v>
      </c>
      <c r="BH13" s="169" t="n">
        <v>41.21</v>
      </c>
      <c r="BI13" s="169" t="n">
        <v>47.26</v>
      </c>
      <c r="BJ13" s="169" t="n">
        <v>59.63</v>
      </c>
      <c r="BK13" s="169" t="n">
        <v>65.42</v>
      </c>
      <c r="BL13" s="169" t="n">
        <v>52.27</v>
      </c>
      <c r="BM13" s="169" t="n">
        <v>41.4</v>
      </c>
      <c r="BN13" s="169" t="n">
        <v>41.14</v>
      </c>
      <c r="BO13" s="169" t="n">
        <v>42.39</v>
      </c>
      <c r="BP13" s="169" t="n">
        <v>43.1</v>
      </c>
      <c r="BQ13" s="169" t="n">
        <v>41.55</v>
      </c>
      <c r="BR13" s="169" t="n">
        <v>40.78</v>
      </c>
      <c r="BS13" s="169" t="n">
        <v>40.77</v>
      </c>
      <c r="BT13" s="169" t="n">
        <v>41.52</v>
      </c>
      <c r="BU13" s="169" t="n">
        <v>47.62</v>
      </c>
      <c r="BV13" s="169" t="n">
        <v>60.08</v>
      </c>
      <c r="BW13" s="169" t="n">
        <v>65.91</v>
      </c>
      <c r="BX13" s="169" t="n">
        <v>52.67</v>
      </c>
      <c r="BY13" s="169" t="n">
        <v>41.71</v>
      </c>
      <c r="BZ13" s="169" t="n">
        <v>41.45</v>
      </c>
      <c r="CA13" s="169" t="n">
        <v>42.71</v>
      </c>
      <c r="CB13" s="169" t="n">
        <v>43.42</v>
      </c>
      <c r="CC13" s="169" t="n">
        <v>41.87</v>
      </c>
      <c r="CD13" s="169" t="n">
        <v>41.08</v>
      </c>
      <c r="CE13" s="169" t="n">
        <v>41.07</v>
      </c>
      <c r="CF13" s="169" t="n">
        <v>41.83</v>
      </c>
      <c r="CG13" s="169" t="n">
        <v>47.97</v>
      </c>
      <c r="CH13" s="169" t="n">
        <v>60.53</v>
      </c>
      <c r="CI13" s="169" t="n">
        <v>66.41</v>
      </c>
      <c r="CJ13" s="169" t="n">
        <v>53.06</v>
      </c>
      <c r="CK13" s="169" t="n">
        <v>42.03</v>
      </c>
      <c r="CL13" s="169" t="n">
        <v>41.76</v>
      </c>
      <c r="CM13" s="169" t="n">
        <v>43.03</v>
      </c>
      <c r="CN13" s="169" t="n">
        <v>43.78</v>
      </c>
      <c r="CO13" s="169" t="n">
        <v>42.21</v>
      </c>
      <c r="CP13" s="169" t="n">
        <v>41.41</v>
      </c>
      <c r="CQ13" s="169" t="n">
        <v>41.39</v>
      </c>
      <c r="CR13" s="169" t="n">
        <v>42.15</v>
      </c>
      <c r="CS13" s="169" t="n">
        <v>48.33</v>
      </c>
      <c r="CT13" s="169" t="n">
        <v>60.97</v>
      </c>
      <c r="CU13" s="169" t="n">
        <v>66.88</v>
      </c>
      <c r="CV13" s="169" t="n">
        <v>53.43</v>
      </c>
      <c r="CW13" s="169" t="n">
        <v>42.31</v>
      </c>
      <c r="CX13" s="169" t="n">
        <v>42.03</v>
      </c>
      <c r="CY13" s="169" t="n">
        <v>43.3</v>
      </c>
      <c r="CZ13" s="169" t="n">
        <v>44.03</v>
      </c>
      <c r="DA13" s="169" t="n">
        <v>42.45</v>
      </c>
      <c r="DB13" s="169" t="n">
        <v>41.64</v>
      </c>
      <c r="DC13" s="169" t="n">
        <v>41.62</v>
      </c>
      <c r="DD13" s="169" t="n">
        <v>42.37</v>
      </c>
      <c r="DE13" s="169" t="n">
        <v>48.59</v>
      </c>
      <c r="DF13" s="169" t="n">
        <v>61.28</v>
      </c>
      <c r="DG13" s="169" t="n">
        <v>67.22</v>
      </c>
      <c r="DH13" s="169" t="n">
        <v>53.69</v>
      </c>
      <c r="DI13" s="169" t="n">
        <v>42.52</v>
      </c>
      <c r="DJ13" s="169" t="n">
        <v>42.23</v>
      </c>
      <c r="DK13" s="169" t="n">
        <v>43.5</v>
      </c>
      <c r="DL13" s="169" t="n">
        <v>44.22</v>
      </c>
      <c r="DM13" s="169" t="n">
        <v>42.62</v>
      </c>
      <c r="DN13" s="169" t="n">
        <v>41.82</v>
      </c>
      <c r="DO13" s="169" t="n">
        <v>41.79</v>
      </c>
      <c r="DP13" s="169" t="n">
        <v>42.55</v>
      </c>
      <c r="DQ13" s="169" t="n">
        <v>48.79</v>
      </c>
      <c r="DR13" s="169" t="n">
        <v>61.54</v>
      </c>
      <c r="DS13" s="169" t="n">
        <v>67.5</v>
      </c>
      <c r="DT13" s="169" t="n">
        <v>53.92</v>
      </c>
      <c r="DU13" s="169" t="n">
        <v>42.69</v>
      </c>
      <c r="DV13" s="169" t="n">
        <v>42.41</v>
      </c>
      <c r="DW13" s="169" t="n">
        <v>43.69</v>
      </c>
      <c r="DX13" s="169" t="n">
        <v>44.4</v>
      </c>
      <c r="DY13" s="169" t="n">
        <v>42.8</v>
      </c>
      <c r="DZ13" s="169" t="n">
        <v>41.99</v>
      </c>
      <c r="EA13" s="169" t="n">
        <v>41.97</v>
      </c>
      <c r="EB13" s="169" t="n">
        <v>42.73</v>
      </c>
      <c r="EC13" s="169" t="n">
        <v>49</v>
      </c>
      <c r="ED13" s="169" t="n">
        <v>61.8</v>
      </c>
      <c r="EE13" s="169" t="n">
        <v>67.78</v>
      </c>
      <c r="EF13" s="169" t="n">
        <v>54.14</v>
      </c>
      <c r="EG13" s="169" t="n">
        <v>42.87</v>
      </c>
      <c r="EH13" s="169" t="n">
        <v>42.59</v>
      </c>
      <c r="EI13" s="169" t="n">
        <v>43.87</v>
      </c>
    </row>
    <row r="14" customFormat="false" ht="13.7" hidden="false" customHeight="true" outlineLevel="0" collapsed="false">
      <c r="A14" s="164" t="s">
        <v>182</v>
      </c>
      <c r="B14" s="165" t="s">
        <v>181</v>
      </c>
      <c r="C14" s="159" t="n">
        <v>31.2416666666667</v>
      </c>
      <c r="D14" s="159" t="n">
        <v>35.75</v>
      </c>
      <c r="E14" s="166" t="n">
        <v>33.4958333333333</v>
      </c>
      <c r="F14" s="159" t="n">
        <v>36.125</v>
      </c>
      <c r="G14" s="159" t="n">
        <v>36.25</v>
      </c>
      <c r="H14" s="159" t="n">
        <v>36</v>
      </c>
      <c r="I14" s="159" t="n">
        <v>35.25</v>
      </c>
      <c r="J14" s="159" t="n">
        <v>35.5</v>
      </c>
      <c r="K14" s="159" t="n">
        <v>35</v>
      </c>
      <c r="L14" s="159" t="n">
        <v>37</v>
      </c>
      <c r="M14" s="159" t="n">
        <v>44.5</v>
      </c>
      <c r="N14" s="159" t="n">
        <v>60</v>
      </c>
      <c r="O14" s="159" t="n">
        <v>55</v>
      </c>
      <c r="P14" s="159" t="n">
        <v>65</v>
      </c>
      <c r="Q14" s="159" t="n">
        <v>52</v>
      </c>
      <c r="R14" s="159" t="n">
        <v>37.3333333333333</v>
      </c>
      <c r="S14" s="159" t="n">
        <v>38.5</v>
      </c>
      <c r="T14" s="159" t="n">
        <v>36.5</v>
      </c>
      <c r="U14" s="159" t="n">
        <v>37</v>
      </c>
      <c r="V14" s="166" t="n">
        <v>42.3901960784314</v>
      </c>
      <c r="W14" s="159" t="n">
        <v>43.4441176470588</v>
      </c>
      <c r="X14" s="159" t="n">
        <v>43.206644295302</v>
      </c>
      <c r="Y14" s="159" t="n">
        <v>44.3353333333333</v>
      </c>
      <c r="Z14" s="159" t="n">
        <v>45.2717745098039</v>
      </c>
      <c r="AA14" s="167" t="n">
        <v>46.27859375</v>
      </c>
      <c r="AB14" s="168" t="n">
        <v>44.4090946678072</v>
      </c>
      <c r="AC14" s="162"/>
      <c r="AD14" s="162"/>
      <c r="AE14" s="163"/>
      <c r="AF14" s="169" t="n">
        <v>36.25</v>
      </c>
      <c r="AG14" s="169" t="n">
        <v>36</v>
      </c>
      <c r="AH14" s="169" t="n">
        <v>35.5</v>
      </c>
      <c r="AI14" s="169" t="n">
        <v>35</v>
      </c>
      <c r="AJ14" s="169" t="n">
        <v>37</v>
      </c>
      <c r="AK14" s="169" t="n">
        <v>44.5</v>
      </c>
      <c r="AL14" s="169" t="n">
        <v>55</v>
      </c>
      <c r="AM14" s="169" t="n">
        <v>65</v>
      </c>
      <c r="AN14" s="169" t="n">
        <v>52</v>
      </c>
      <c r="AO14" s="169" t="n">
        <v>38.5</v>
      </c>
      <c r="AP14" s="169" t="n">
        <v>36.5</v>
      </c>
      <c r="AQ14" s="169" t="n">
        <v>37</v>
      </c>
      <c r="AR14" s="169" t="n">
        <v>38</v>
      </c>
      <c r="AS14" s="169" t="n">
        <v>38</v>
      </c>
      <c r="AT14" s="169" t="n">
        <v>37.5</v>
      </c>
      <c r="AU14" s="169" t="n">
        <v>36.5</v>
      </c>
      <c r="AV14" s="169" t="n">
        <v>37.5</v>
      </c>
      <c r="AW14" s="169" t="n">
        <v>44.25</v>
      </c>
      <c r="AX14" s="169" t="n">
        <v>56</v>
      </c>
      <c r="AY14" s="169" t="n">
        <v>65.5</v>
      </c>
      <c r="AZ14" s="169" t="n">
        <v>53.5</v>
      </c>
      <c r="BA14" s="169" t="n">
        <v>39</v>
      </c>
      <c r="BB14" s="169" t="n">
        <v>38</v>
      </c>
      <c r="BC14" s="169" t="n">
        <v>37.5</v>
      </c>
      <c r="BD14" s="169" t="n">
        <v>38.79</v>
      </c>
      <c r="BE14" s="169" t="n">
        <v>38.79</v>
      </c>
      <c r="BF14" s="169" t="n">
        <v>38.33</v>
      </c>
      <c r="BG14" s="169" t="n">
        <v>37.4</v>
      </c>
      <c r="BH14" s="169" t="n">
        <v>38.33</v>
      </c>
      <c r="BI14" s="169" t="n">
        <v>44.6</v>
      </c>
      <c r="BJ14" s="169" t="n">
        <v>55.51</v>
      </c>
      <c r="BK14" s="169" t="n">
        <v>64.33</v>
      </c>
      <c r="BL14" s="169" t="n">
        <v>53.19</v>
      </c>
      <c r="BM14" s="169" t="n">
        <v>39.72</v>
      </c>
      <c r="BN14" s="169" t="n">
        <v>38.79</v>
      </c>
      <c r="BO14" s="169" t="n">
        <v>38.33</v>
      </c>
      <c r="BP14" s="169" t="n">
        <v>39.14</v>
      </c>
      <c r="BQ14" s="169" t="n">
        <v>39.14</v>
      </c>
      <c r="BR14" s="169" t="n">
        <v>38.68</v>
      </c>
      <c r="BS14" s="169" t="n">
        <v>37.74</v>
      </c>
      <c r="BT14" s="169" t="n">
        <v>38.68</v>
      </c>
      <c r="BU14" s="169" t="n">
        <v>45</v>
      </c>
      <c r="BV14" s="169" t="n">
        <v>56.01</v>
      </c>
      <c r="BW14" s="169" t="n">
        <v>64.91</v>
      </c>
      <c r="BX14" s="169" t="n">
        <v>53.67</v>
      </c>
      <c r="BY14" s="169" t="n">
        <v>40.08</v>
      </c>
      <c r="BZ14" s="169" t="n">
        <v>39.15</v>
      </c>
      <c r="CA14" s="169" t="n">
        <v>38.68</v>
      </c>
      <c r="CB14" s="169" t="n">
        <v>39.5</v>
      </c>
      <c r="CC14" s="169" t="n">
        <v>39.5</v>
      </c>
      <c r="CD14" s="169" t="n">
        <v>39.03</v>
      </c>
      <c r="CE14" s="169" t="n">
        <v>38.08</v>
      </c>
      <c r="CF14" s="169" t="n">
        <v>39.03</v>
      </c>
      <c r="CG14" s="169" t="n">
        <v>45.41</v>
      </c>
      <c r="CH14" s="169" t="n">
        <v>56.52</v>
      </c>
      <c r="CI14" s="169" t="n">
        <v>65.5</v>
      </c>
      <c r="CJ14" s="169" t="n">
        <v>54.16</v>
      </c>
      <c r="CK14" s="169" t="n">
        <v>40.45</v>
      </c>
      <c r="CL14" s="169" t="n">
        <v>39.5</v>
      </c>
      <c r="CM14" s="169" t="n">
        <v>39.03</v>
      </c>
      <c r="CN14" s="169" t="n">
        <v>39.85</v>
      </c>
      <c r="CO14" s="169" t="n">
        <v>39.85</v>
      </c>
      <c r="CP14" s="169" t="n">
        <v>39.38</v>
      </c>
      <c r="CQ14" s="169" t="n">
        <v>38.42</v>
      </c>
      <c r="CR14" s="169" t="n">
        <v>39.38</v>
      </c>
      <c r="CS14" s="169" t="n">
        <v>45.82</v>
      </c>
      <c r="CT14" s="169" t="n">
        <v>57.03</v>
      </c>
      <c r="CU14" s="169" t="n">
        <v>66.09</v>
      </c>
      <c r="CV14" s="169" t="n">
        <v>54.64</v>
      </c>
      <c r="CW14" s="169" t="n">
        <v>40.81</v>
      </c>
      <c r="CX14" s="169" t="n">
        <v>39.86</v>
      </c>
      <c r="CY14" s="169" t="n">
        <v>39.38</v>
      </c>
      <c r="CZ14" s="169" t="n">
        <v>40.21</v>
      </c>
      <c r="DA14" s="169" t="n">
        <v>40.21</v>
      </c>
      <c r="DB14" s="169" t="n">
        <v>39.73</v>
      </c>
      <c r="DC14" s="169" t="n">
        <v>38.76</v>
      </c>
      <c r="DD14" s="169" t="n">
        <v>39.73</v>
      </c>
      <c r="DE14" s="169" t="n">
        <v>46.22</v>
      </c>
      <c r="DF14" s="169" t="n">
        <v>57.53</v>
      </c>
      <c r="DG14" s="169" t="n">
        <v>66.68</v>
      </c>
      <c r="DH14" s="169" t="n">
        <v>55.13</v>
      </c>
      <c r="DI14" s="169" t="n">
        <v>41.17</v>
      </c>
      <c r="DJ14" s="169" t="n">
        <v>40.21</v>
      </c>
      <c r="DK14" s="169" t="n">
        <v>39.73</v>
      </c>
      <c r="DL14" s="169" t="n">
        <v>40.56</v>
      </c>
      <c r="DM14" s="169" t="n">
        <v>40.56</v>
      </c>
      <c r="DN14" s="169" t="n">
        <v>40.08</v>
      </c>
      <c r="DO14" s="169" t="n">
        <v>39.11</v>
      </c>
      <c r="DP14" s="169" t="n">
        <v>40.08</v>
      </c>
      <c r="DQ14" s="169" t="n">
        <v>46.63</v>
      </c>
      <c r="DR14" s="169" t="n">
        <v>58.04</v>
      </c>
      <c r="DS14" s="169" t="n">
        <v>67.26</v>
      </c>
      <c r="DT14" s="169" t="n">
        <v>55.61</v>
      </c>
      <c r="DU14" s="169" t="n">
        <v>41.53</v>
      </c>
      <c r="DV14" s="169" t="n">
        <v>40.56</v>
      </c>
      <c r="DW14" s="169" t="n">
        <v>40.08</v>
      </c>
      <c r="DX14" s="169" t="n">
        <v>40.92</v>
      </c>
      <c r="DY14" s="169" t="n">
        <v>40.92</v>
      </c>
      <c r="DZ14" s="169" t="n">
        <v>40.43</v>
      </c>
      <c r="EA14" s="169" t="n">
        <v>39.45</v>
      </c>
      <c r="EB14" s="169" t="n">
        <v>40.43</v>
      </c>
      <c r="EC14" s="169" t="n">
        <v>47.04</v>
      </c>
      <c r="ED14" s="169" t="n">
        <v>58.54</v>
      </c>
      <c r="EE14" s="169" t="n">
        <v>67.85</v>
      </c>
      <c r="EF14" s="169" t="n">
        <v>56.1</v>
      </c>
      <c r="EG14" s="169" t="n">
        <v>41.9</v>
      </c>
      <c r="EH14" s="169" t="n">
        <v>40.92</v>
      </c>
      <c r="EI14" s="169" t="n">
        <v>40.43</v>
      </c>
    </row>
    <row r="15" customFormat="false" ht="13.7" hidden="false" customHeight="true" outlineLevel="0" collapsed="false">
      <c r="A15" s="170" t="s">
        <v>183</v>
      </c>
      <c r="B15" s="171" t="s">
        <v>184</v>
      </c>
      <c r="C15" s="172" t="n">
        <v>32.2416666666667</v>
      </c>
      <c r="D15" s="172" t="n">
        <v>36.75</v>
      </c>
      <c r="E15" s="173" t="n">
        <v>34.4958333333333</v>
      </c>
      <c r="F15" s="172" t="n">
        <v>37.5</v>
      </c>
      <c r="G15" s="172" t="n">
        <v>37.75</v>
      </c>
      <c r="H15" s="172" t="n">
        <v>37.25</v>
      </c>
      <c r="I15" s="172" t="n">
        <v>36.875</v>
      </c>
      <c r="J15" s="172" t="n">
        <v>36.75</v>
      </c>
      <c r="K15" s="172" t="n">
        <v>37</v>
      </c>
      <c r="L15" s="172" t="n">
        <v>40</v>
      </c>
      <c r="M15" s="172" t="n">
        <v>49.5</v>
      </c>
      <c r="N15" s="172" t="n">
        <v>68.5</v>
      </c>
      <c r="O15" s="172" t="n">
        <v>62</v>
      </c>
      <c r="P15" s="172" t="n">
        <v>75</v>
      </c>
      <c r="Q15" s="172" t="n">
        <v>59</v>
      </c>
      <c r="R15" s="172" t="n">
        <v>39.5</v>
      </c>
      <c r="S15" s="172" t="n">
        <v>41</v>
      </c>
      <c r="T15" s="172" t="n">
        <v>38.5</v>
      </c>
      <c r="U15" s="172" t="n">
        <v>39</v>
      </c>
      <c r="V15" s="173" t="n">
        <v>46.106862745098</v>
      </c>
      <c r="W15" s="172" t="n">
        <v>46.7794117647059</v>
      </c>
      <c r="X15" s="172" t="n">
        <v>46.4022147651007</v>
      </c>
      <c r="Y15" s="172" t="n">
        <v>47.6345490196078</v>
      </c>
      <c r="Z15" s="172" t="n">
        <v>48.4327647058824</v>
      </c>
      <c r="AA15" s="174" t="n">
        <v>49.2647265625</v>
      </c>
      <c r="AB15" s="175" t="n">
        <v>47.6278157969775</v>
      </c>
      <c r="AC15" s="162"/>
      <c r="AD15" s="162"/>
      <c r="AE15" s="163"/>
      <c r="AF15" s="159" t="n">
        <v>37.75</v>
      </c>
      <c r="AG15" s="159" t="n">
        <v>37.25</v>
      </c>
      <c r="AH15" s="159" t="n">
        <v>36.75</v>
      </c>
      <c r="AI15" s="159" t="n">
        <v>37</v>
      </c>
      <c r="AJ15" s="159" t="n">
        <v>40</v>
      </c>
      <c r="AK15" s="159" t="n">
        <v>49.5</v>
      </c>
      <c r="AL15" s="159" t="n">
        <v>62</v>
      </c>
      <c r="AM15" s="159" t="n">
        <v>75</v>
      </c>
      <c r="AN15" s="159" t="n">
        <v>59</v>
      </c>
      <c r="AO15" s="159" t="n">
        <v>41</v>
      </c>
      <c r="AP15" s="159" t="n">
        <v>38.5</v>
      </c>
      <c r="AQ15" s="159" t="n">
        <v>39</v>
      </c>
      <c r="AR15" s="159" t="n">
        <v>40</v>
      </c>
      <c r="AS15" s="159" t="n">
        <v>40</v>
      </c>
      <c r="AT15" s="159" t="n">
        <v>39.5</v>
      </c>
      <c r="AU15" s="159" t="n">
        <v>38.5</v>
      </c>
      <c r="AV15" s="159" t="n">
        <v>39.5</v>
      </c>
      <c r="AW15" s="159" t="n">
        <v>48.75</v>
      </c>
      <c r="AX15" s="159" t="n">
        <v>62</v>
      </c>
      <c r="AY15" s="159" t="n">
        <v>73.5</v>
      </c>
      <c r="AZ15" s="159" t="n">
        <v>59.5</v>
      </c>
      <c r="BA15" s="159" t="n">
        <v>41.25</v>
      </c>
      <c r="BB15" s="159" t="n">
        <v>39.75</v>
      </c>
      <c r="BC15" s="159" t="n">
        <v>39</v>
      </c>
      <c r="BD15" s="159" t="n">
        <v>40.99</v>
      </c>
      <c r="BE15" s="159" t="n">
        <v>40.99</v>
      </c>
      <c r="BF15" s="159" t="n">
        <v>40.53</v>
      </c>
      <c r="BG15" s="159" t="n">
        <v>39.6</v>
      </c>
      <c r="BH15" s="159" t="n">
        <v>40.53</v>
      </c>
      <c r="BI15" s="159" t="n">
        <v>48.93</v>
      </c>
      <c r="BJ15" s="159" t="n">
        <v>61.11</v>
      </c>
      <c r="BK15" s="159" t="n">
        <v>71.63</v>
      </c>
      <c r="BL15" s="159" t="n">
        <v>58.79</v>
      </c>
      <c r="BM15" s="159" t="n">
        <v>42.13</v>
      </c>
      <c r="BN15" s="159" t="n">
        <v>40.77</v>
      </c>
      <c r="BO15" s="159" t="n">
        <v>40.1</v>
      </c>
      <c r="BP15" s="159" t="n">
        <v>41.46</v>
      </c>
      <c r="BQ15" s="159" t="n">
        <v>41.46</v>
      </c>
      <c r="BR15" s="159" t="n">
        <v>41</v>
      </c>
      <c r="BS15" s="159" t="n">
        <v>40.06</v>
      </c>
      <c r="BT15" s="159" t="n">
        <v>41</v>
      </c>
      <c r="BU15" s="159" t="n">
        <v>49.13</v>
      </c>
      <c r="BV15" s="159" t="n">
        <v>61.21</v>
      </c>
      <c r="BW15" s="159" t="n">
        <v>71.55</v>
      </c>
      <c r="BX15" s="159" t="n">
        <v>58.87</v>
      </c>
      <c r="BY15" s="159" t="n">
        <v>42.58</v>
      </c>
      <c r="BZ15" s="159" t="n">
        <v>41.29</v>
      </c>
      <c r="CA15" s="159" t="n">
        <v>40.64</v>
      </c>
      <c r="CB15" s="159" t="n">
        <v>41.92</v>
      </c>
      <c r="CC15" s="159" t="n">
        <v>41.92</v>
      </c>
      <c r="CD15" s="159" t="n">
        <v>41.45</v>
      </c>
      <c r="CE15" s="159" t="n">
        <v>40.5</v>
      </c>
      <c r="CF15" s="159" t="n">
        <v>41.45</v>
      </c>
      <c r="CG15" s="159" t="n">
        <v>49.37</v>
      </c>
      <c r="CH15" s="159" t="n">
        <v>61.38</v>
      </c>
      <c r="CI15" s="159" t="n">
        <v>71.58</v>
      </c>
      <c r="CJ15" s="159" t="n">
        <v>59.02</v>
      </c>
      <c r="CK15" s="159" t="n">
        <v>43.02</v>
      </c>
      <c r="CL15" s="159" t="n">
        <v>41.76</v>
      </c>
      <c r="CM15" s="159" t="n">
        <v>41.14</v>
      </c>
      <c r="CN15" s="159" t="n">
        <v>42.3</v>
      </c>
      <c r="CO15" s="159" t="n">
        <v>42.3</v>
      </c>
      <c r="CP15" s="159" t="n">
        <v>41.83</v>
      </c>
      <c r="CQ15" s="159" t="n">
        <v>40.88</v>
      </c>
      <c r="CR15" s="159" t="n">
        <v>41.83</v>
      </c>
      <c r="CS15" s="159" t="n">
        <v>49.66</v>
      </c>
      <c r="CT15" s="159" t="n">
        <v>61.67</v>
      </c>
      <c r="CU15" s="159" t="n">
        <v>71.83</v>
      </c>
      <c r="CV15" s="159" t="n">
        <v>59.28</v>
      </c>
      <c r="CW15" s="159" t="n">
        <v>43.39</v>
      </c>
      <c r="CX15" s="159" t="n">
        <v>42.17</v>
      </c>
      <c r="CY15" s="159" t="n">
        <v>41.55</v>
      </c>
      <c r="CZ15" s="159" t="n">
        <v>42.67</v>
      </c>
      <c r="DA15" s="159" t="n">
        <v>42.67</v>
      </c>
      <c r="DB15" s="159" t="n">
        <v>42.19</v>
      </c>
      <c r="DC15" s="159" t="n">
        <v>41.23</v>
      </c>
      <c r="DD15" s="159" t="n">
        <v>42.2</v>
      </c>
      <c r="DE15" s="159" t="n">
        <v>49.96</v>
      </c>
      <c r="DF15" s="159" t="n">
        <v>62</v>
      </c>
      <c r="DG15" s="159" t="n">
        <v>72.16</v>
      </c>
      <c r="DH15" s="159" t="n">
        <v>59.6</v>
      </c>
      <c r="DI15" s="159" t="n">
        <v>43.75</v>
      </c>
      <c r="DJ15" s="159" t="n">
        <v>42.54</v>
      </c>
      <c r="DK15" s="159" t="n">
        <v>41.93</v>
      </c>
      <c r="DL15" s="159" t="n">
        <v>43.03</v>
      </c>
      <c r="DM15" s="159" t="n">
        <v>43.03</v>
      </c>
      <c r="DN15" s="159" t="n">
        <v>42.55</v>
      </c>
      <c r="DO15" s="159" t="n">
        <v>41.58</v>
      </c>
      <c r="DP15" s="159" t="n">
        <v>42.55</v>
      </c>
      <c r="DQ15" s="159" t="n">
        <v>50.28</v>
      </c>
      <c r="DR15" s="159" t="n">
        <v>62.34</v>
      </c>
      <c r="DS15" s="159" t="n">
        <v>72.49</v>
      </c>
      <c r="DT15" s="159" t="n">
        <v>59.92</v>
      </c>
      <c r="DU15" s="159" t="n">
        <v>44.1</v>
      </c>
      <c r="DV15" s="159" t="n">
        <v>42.9</v>
      </c>
      <c r="DW15" s="159" t="n">
        <v>42.3</v>
      </c>
      <c r="DX15" s="159" t="n">
        <v>43.34</v>
      </c>
      <c r="DY15" s="159" t="n">
        <v>43.34</v>
      </c>
      <c r="DZ15" s="159" t="n">
        <v>42.86</v>
      </c>
      <c r="EA15" s="159" t="n">
        <v>41.88</v>
      </c>
      <c r="EB15" s="159" t="n">
        <v>42.86</v>
      </c>
      <c r="EC15" s="159" t="n">
        <v>50.54</v>
      </c>
      <c r="ED15" s="159" t="n">
        <v>62.63</v>
      </c>
      <c r="EE15" s="159" t="n">
        <v>72.79</v>
      </c>
      <c r="EF15" s="159" t="n">
        <v>60.2</v>
      </c>
      <c r="EG15" s="159" t="n">
        <v>44.42</v>
      </c>
      <c r="EH15" s="159" t="n">
        <v>43.23</v>
      </c>
      <c r="EI15" s="159" t="n">
        <v>42.63</v>
      </c>
    </row>
    <row r="16" customFormat="false" ht="13.7" hidden="false" customHeight="true" outlineLevel="0" collapsed="false">
      <c r="A16" s="176"/>
      <c r="B16" s="177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7"/>
      <c r="AC16" s="162"/>
      <c r="AD16" s="162"/>
      <c r="AE16" s="163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</row>
    <row r="17" customFormat="false" ht="13.7" hidden="false" customHeight="true" outlineLevel="0" collapsed="false">
      <c r="A17" s="178" t="s">
        <v>185</v>
      </c>
      <c r="B17" s="171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62"/>
      <c r="AD17" s="162"/>
      <c r="AE17" s="163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</row>
    <row r="18" customFormat="false" ht="13.7" hidden="false" customHeight="true" outlineLevel="0" collapsed="false">
      <c r="A18" s="179" t="s">
        <v>186</v>
      </c>
      <c r="B18" s="180" t="s">
        <v>187</v>
      </c>
      <c r="C18" s="181" t="n">
        <v>45.4374972979228</v>
      </c>
      <c r="D18" s="181" t="n">
        <v>60.5499992370606</v>
      </c>
      <c r="E18" s="182" t="n">
        <v>52.9937482674917</v>
      </c>
      <c r="F18" s="181" t="n">
        <v>71.3849998474121</v>
      </c>
      <c r="G18" s="181" t="n">
        <v>71.5700018310547</v>
      </c>
      <c r="H18" s="181" t="n">
        <v>71.1999978637695</v>
      </c>
      <c r="I18" s="181" t="n">
        <v>66.7366607666016</v>
      </c>
      <c r="J18" s="181" t="n">
        <v>69.0390530395508</v>
      </c>
      <c r="K18" s="181" t="n">
        <v>64.4342684936523</v>
      </c>
      <c r="L18" s="181" t="n">
        <v>65.1192907714844</v>
      </c>
      <c r="M18" s="181" t="n">
        <v>65.974387512207</v>
      </c>
      <c r="N18" s="181" t="n">
        <v>54.3318738381451</v>
      </c>
      <c r="O18" s="181" t="n">
        <v>53.9529649509191</v>
      </c>
      <c r="P18" s="181" t="n">
        <v>54.7107827253711</v>
      </c>
      <c r="Q18" s="181" t="n">
        <v>54.7112942708754</v>
      </c>
      <c r="R18" s="181" t="n">
        <v>64.5337443788132</v>
      </c>
      <c r="S18" s="181" t="n">
        <v>59.7015412461339</v>
      </c>
      <c r="T18" s="181" t="n">
        <v>65.0104758803348</v>
      </c>
      <c r="U18" s="181" t="n">
        <v>68.8892160099708</v>
      </c>
      <c r="V18" s="181" t="n">
        <v>63.6191098127034</v>
      </c>
      <c r="W18" s="181" t="n">
        <v>54.0924968504888</v>
      </c>
      <c r="X18" s="181" t="n">
        <v>54.1221425822025</v>
      </c>
      <c r="Y18" s="181" t="n">
        <v>52.5628144392705</v>
      </c>
      <c r="Z18" s="181" t="n">
        <v>49.0380249257728</v>
      </c>
      <c r="AA18" s="183" t="n">
        <v>51.7488372924349</v>
      </c>
      <c r="AB18" s="184" t="n">
        <v>52.4647446175679</v>
      </c>
      <c r="AC18" s="162"/>
      <c r="AD18" s="162"/>
      <c r="AE18" s="163"/>
      <c r="AF18" s="159" t="n">
        <v>71.5700018310547</v>
      </c>
      <c r="AG18" s="159" t="n">
        <v>71.1999978637695</v>
      </c>
      <c r="AH18" s="159" t="n">
        <v>69.0390530395508</v>
      </c>
      <c r="AI18" s="159" t="n">
        <v>64.4342684936523</v>
      </c>
      <c r="AJ18" s="159" t="n">
        <v>65.1192907714844</v>
      </c>
      <c r="AK18" s="159" t="n">
        <v>65.974387512207</v>
      </c>
      <c r="AL18" s="159" t="n">
        <v>53.9529649509191</v>
      </c>
      <c r="AM18" s="159" t="n">
        <v>54.7107827253711</v>
      </c>
      <c r="AN18" s="159" t="n">
        <v>54.7112942708754</v>
      </c>
      <c r="AO18" s="159" t="n">
        <v>59.7015412461339</v>
      </c>
      <c r="AP18" s="159" t="n">
        <v>65.0104758803348</v>
      </c>
      <c r="AQ18" s="159" t="n">
        <v>68.8892160099708</v>
      </c>
      <c r="AR18" s="159" t="n">
        <v>56.8097473581554</v>
      </c>
      <c r="AS18" s="159" t="n">
        <v>55.4326468381423</v>
      </c>
      <c r="AT18" s="159" t="n">
        <v>53.7296788093406</v>
      </c>
      <c r="AU18" s="159" t="n">
        <v>51.4568427426807</v>
      </c>
      <c r="AV18" s="159" t="n">
        <v>51.4599759737585</v>
      </c>
      <c r="AW18" s="159" t="n">
        <v>51.8697623808059</v>
      </c>
      <c r="AX18" s="159" t="n">
        <v>52.4411811579746</v>
      </c>
      <c r="AY18" s="159" t="n">
        <v>53.0111787868051</v>
      </c>
      <c r="AZ18" s="159" t="n">
        <v>53.1254222765577</v>
      </c>
      <c r="BA18" s="159" t="n">
        <v>53.5811064217557</v>
      </c>
      <c r="BB18" s="159" t="n">
        <v>56.964650593557</v>
      </c>
      <c r="BC18" s="159" t="n">
        <v>59.4342091212447</v>
      </c>
      <c r="BD18" s="159" t="n">
        <v>57.4413776977747</v>
      </c>
      <c r="BE18" s="159" t="n">
        <v>56.0720485801793</v>
      </c>
      <c r="BF18" s="159" t="n">
        <v>53.9119621832174</v>
      </c>
      <c r="BG18" s="159" t="n">
        <v>51.0573247879691</v>
      </c>
      <c r="BH18" s="159" t="n">
        <v>51.1367879900657</v>
      </c>
      <c r="BI18" s="159" t="n">
        <v>51.7280148640379</v>
      </c>
      <c r="BJ18" s="159" t="n">
        <v>52.4298628297459</v>
      </c>
      <c r="BK18" s="159" t="n">
        <v>53.0259330592912</v>
      </c>
      <c r="BL18" s="159" t="n">
        <v>52.9399434478109</v>
      </c>
      <c r="BM18" s="159" t="n">
        <v>52.9495570330119</v>
      </c>
      <c r="BN18" s="159" t="n">
        <v>56.0659652629113</v>
      </c>
      <c r="BO18" s="159" t="n">
        <v>58.086832170902</v>
      </c>
      <c r="BP18" s="159" t="n">
        <v>56.053947979758</v>
      </c>
      <c r="BQ18" s="159" t="n">
        <v>54.745387451343</v>
      </c>
      <c r="BR18" s="159" t="n">
        <v>52.6854953277206</v>
      </c>
      <c r="BS18" s="159" t="n">
        <v>49.8183541807437</v>
      </c>
      <c r="BT18" s="159" t="n">
        <v>49.8903187447808</v>
      </c>
      <c r="BU18" s="159" t="n">
        <v>50.4487095050544</v>
      </c>
      <c r="BV18" s="159" t="n">
        <v>51.1127254771921</v>
      </c>
      <c r="BW18" s="159" t="n">
        <v>51.6760185539518</v>
      </c>
      <c r="BX18" s="159" t="n">
        <v>51.5905128570461</v>
      </c>
      <c r="BY18" s="159" t="n">
        <v>51.5951287114206</v>
      </c>
      <c r="BZ18" s="159" t="n">
        <v>54.701736800619</v>
      </c>
      <c r="CA18" s="159" t="n">
        <v>56.6437623948517</v>
      </c>
      <c r="CB18" s="159" t="n">
        <v>50.1337434472058</v>
      </c>
      <c r="CC18" s="159" t="n">
        <v>49.0202261451515</v>
      </c>
      <c r="CD18" s="159" t="n">
        <v>47.24797307409</v>
      </c>
      <c r="CE18" s="159" t="n">
        <v>44.7683165988619</v>
      </c>
      <c r="CF18" s="159" t="n">
        <v>44.8510088983051</v>
      </c>
      <c r="CG18" s="159" t="n">
        <v>45.3604100676482</v>
      </c>
      <c r="CH18" s="159" t="n">
        <v>45.9604807734506</v>
      </c>
      <c r="CI18" s="159" t="n">
        <v>46.4720364098426</v>
      </c>
      <c r="CJ18" s="159" t="n">
        <v>46.4166696838076</v>
      </c>
      <c r="CK18" s="159" t="n">
        <v>46.4386245752596</v>
      </c>
      <c r="CL18" s="159" t="n">
        <v>49.1756164137469</v>
      </c>
      <c r="CM18" s="159" t="n">
        <v>50.8699797056327</v>
      </c>
      <c r="CN18" s="159" t="n">
        <v>51.6510033932622</v>
      </c>
      <c r="CO18" s="159" t="n">
        <v>50.5192373520854</v>
      </c>
      <c r="CP18" s="159" t="n">
        <v>48.7274402505175</v>
      </c>
      <c r="CQ18" s="159" t="n">
        <v>46.095462913665</v>
      </c>
      <c r="CR18" s="159" t="n">
        <v>46.1650388615518</v>
      </c>
      <c r="CS18" s="159" t="n">
        <v>46.661526158899</v>
      </c>
      <c r="CT18" s="159" t="n">
        <v>47.2484901805078</v>
      </c>
      <c r="CU18" s="159" t="n">
        <v>47.7452233371962</v>
      </c>
      <c r="CV18" s="159" t="n">
        <v>47.6729242037861</v>
      </c>
      <c r="CW18" s="159" t="n">
        <v>47.678066603955</v>
      </c>
      <c r="CX18" s="159" t="n">
        <v>50.4003927038176</v>
      </c>
      <c r="CY18" s="159" t="n">
        <v>52.100923928906</v>
      </c>
      <c r="CZ18" s="159" t="n">
        <v>52.9155719222759</v>
      </c>
      <c r="DA18" s="159" t="n">
        <v>51.7825799793236</v>
      </c>
      <c r="DB18" s="159" t="n">
        <v>49.9888430691659</v>
      </c>
      <c r="DC18" s="159" t="n">
        <v>47.2889211421983</v>
      </c>
      <c r="DD18" s="159" t="n">
        <v>47.3588183079151</v>
      </c>
      <c r="DE18" s="159" t="n">
        <v>47.8561996393787</v>
      </c>
      <c r="DF18" s="159" t="n">
        <v>48.444172388549</v>
      </c>
      <c r="DG18" s="159" t="n">
        <v>48.9418052059996</v>
      </c>
      <c r="DH18" s="159" t="n">
        <v>48.8696517031166</v>
      </c>
      <c r="DI18" s="159" t="n">
        <v>48.87503495275</v>
      </c>
      <c r="DJ18" s="159" t="n">
        <v>51.4069048650739</v>
      </c>
      <c r="DK18" s="159" t="n">
        <v>53.1312457577525</v>
      </c>
      <c r="DL18" s="159" t="n">
        <v>54.0063522443319</v>
      </c>
      <c r="DM18" s="159" t="n">
        <v>52.8975285582727</v>
      </c>
      <c r="DN18" s="159" t="n">
        <v>51.1225122291816</v>
      </c>
      <c r="DO18" s="159" t="n">
        <v>47.9846963557021</v>
      </c>
      <c r="DP18" s="159" t="n">
        <v>48.079826434226</v>
      </c>
      <c r="DQ18" s="159" t="n">
        <v>48.6059495717796</v>
      </c>
      <c r="DR18" s="159" t="n">
        <v>49.2233730776077</v>
      </c>
      <c r="DS18" s="159" t="n">
        <v>49.7520336499101</v>
      </c>
      <c r="DT18" s="159" t="n">
        <v>49.7083677616052</v>
      </c>
      <c r="DU18" s="159" t="n">
        <v>49.7423255442354</v>
      </c>
      <c r="DV18" s="159" t="n">
        <v>52.7806142180552</v>
      </c>
      <c r="DW18" s="159" t="n">
        <v>54.5292224355536</v>
      </c>
      <c r="DX18" s="159" t="n">
        <v>55.4520551047148</v>
      </c>
      <c r="DY18" s="159" t="n">
        <v>54.3423896448505</v>
      </c>
      <c r="DZ18" s="159" t="n">
        <v>52.5599642631789</v>
      </c>
      <c r="EA18" s="159" t="n">
        <v>48.9449905186787</v>
      </c>
      <c r="EB18" s="159" t="n">
        <v>49.0477426883598</v>
      </c>
      <c r="EC18" s="159" t="n">
        <v>49.5854876021677</v>
      </c>
      <c r="ED18" s="159" t="n">
        <v>50.2152559036152</v>
      </c>
      <c r="EE18" s="159" t="n">
        <v>50.7558732620236</v>
      </c>
      <c r="EF18" s="159" t="n">
        <v>50.7191157316373</v>
      </c>
      <c r="EG18" s="159" t="n">
        <v>50.760456400426</v>
      </c>
      <c r="EH18" s="159" t="n">
        <v>53.4391811623518</v>
      </c>
      <c r="EI18" s="159" t="n">
        <v>55.2115433247797</v>
      </c>
    </row>
    <row r="19" customFormat="false" ht="13.7" hidden="false" customHeight="true" outlineLevel="0" collapsed="false">
      <c r="A19" s="185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67"/>
      <c r="AB19" s="168"/>
      <c r="AC19" s="162"/>
      <c r="AD19" s="162"/>
      <c r="AE19" s="163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  <c r="BR19" s="159"/>
      <c r="BS19" s="159"/>
      <c r="BT19" s="159"/>
      <c r="BU19" s="159"/>
      <c r="BV19" s="159"/>
      <c r="BW19" s="15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159"/>
      <c r="CO19" s="159"/>
      <c r="CP19" s="159"/>
      <c r="CQ19" s="159"/>
      <c r="CR19" s="159"/>
      <c r="CS19" s="159"/>
      <c r="CT19" s="159"/>
      <c r="CU19" s="159"/>
      <c r="CV19" s="159"/>
      <c r="CW19" s="159"/>
      <c r="CX19" s="159"/>
      <c r="CY19" s="159"/>
      <c r="CZ19" s="159"/>
      <c r="DA19" s="159"/>
      <c r="DB19" s="159"/>
      <c r="DC19" s="159"/>
      <c r="DD19" s="159"/>
      <c r="DE19" s="159"/>
      <c r="DF19" s="159"/>
      <c r="DG19" s="159"/>
      <c r="DH19" s="159"/>
      <c r="DI19" s="159"/>
      <c r="DJ19" s="159"/>
      <c r="DK19" s="159"/>
      <c r="DL19" s="159"/>
      <c r="DM19" s="159"/>
      <c r="DN19" s="159"/>
      <c r="DO19" s="159"/>
      <c r="DP19" s="159"/>
      <c r="DQ19" s="159"/>
      <c r="DR19" s="159"/>
      <c r="DS19" s="159"/>
      <c r="DT19" s="159"/>
      <c r="DU19" s="159"/>
      <c r="DV19" s="159"/>
      <c r="DW19" s="159"/>
      <c r="DX19" s="159"/>
      <c r="DY19" s="159"/>
      <c r="DZ19" s="159"/>
      <c r="EA19" s="159"/>
      <c r="EB19" s="159"/>
      <c r="EC19" s="159"/>
      <c r="ED19" s="159"/>
      <c r="EE19" s="159"/>
      <c r="EF19" s="159"/>
      <c r="EG19" s="159"/>
      <c r="EH19" s="159"/>
      <c r="EI19" s="159"/>
    </row>
    <row r="20" customFormat="false" ht="13.7" hidden="false" customHeight="true" outlineLevel="0" collapsed="false">
      <c r="A20" s="185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67"/>
      <c r="AB20" s="168"/>
      <c r="AC20" s="162"/>
      <c r="AD20" s="162"/>
      <c r="AE20" s="163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59"/>
      <c r="EI20" s="159"/>
    </row>
    <row r="21" customFormat="false" ht="13.7" hidden="false" customHeight="true" outlineLevel="0" collapsed="false">
      <c r="A21" s="185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67"/>
      <c r="AB21" s="168"/>
      <c r="AC21" s="162"/>
      <c r="AD21" s="162"/>
      <c r="AE21" s="163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59"/>
      <c r="BS21" s="159"/>
      <c r="BT21" s="159"/>
      <c r="BU21" s="15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F21" s="159"/>
      <c r="CG21" s="159"/>
      <c r="CH21" s="159"/>
      <c r="CI21" s="159"/>
      <c r="CJ21" s="159"/>
      <c r="CK21" s="159"/>
      <c r="CL21" s="159"/>
      <c r="CM21" s="159"/>
      <c r="CN21" s="159"/>
      <c r="CO21" s="159"/>
      <c r="CP21" s="159"/>
      <c r="CQ21" s="159"/>
      <c r="CR21" s="159"/>
      <c r="CS21" s="159"/>
      <c r="CT21" s="159"/>
      <c r="CU21" s="159"/>
      <c r="CV21" s="159"/>
      <c r="CW21" s="159"/>
      <c r="CX21" s="159"/>
      <c r="CY21" s="159"/>
      <c r="CZ21" s="159"/>
      <c r="DA21" s="159"/>
      <c r="DB21" s="159"/>
      <c r="DC21" s="159"/>
      <c r="DD21" s="159"/>
      <c r="DE21" s="159"/>
      <c r="DF21" s="159"/>
      <c r="DG21" s="159"/>
      <c r="DH21" s="159"/>
      <c r="DI21" s="159"/>
      <c r="DJ21" s="159"/>
      <c r="DK21" s="159"/>
      <c r="DL21" s="159"/>
      <c r="DM21" s="159"/>
      <c r="DN21" s="159"/>
      <c r="DO21" s="159"/>
      <c r="DP21" s="159"/>
      <c r="DQ21" s="159"/>
      <c r="DR21" s="159"/>
      <c r="DS21" s="159"/>
      <c r="DT21" s="159"/>
      <c r="DU21" s="159"/>
      <c r="DV21" s="159"/>
      <c r="DW21" s="159"/>
      <c r="DX21" s="159"/>
      <c r="DY21" s="159"/>
      <c r="DZ21" s="159"/>
      <c r="EA21" s="159"/>
      <c r="EB21" s="159"/>
      <c r="EC21" s="159"/>
      <c r="ED21" s="159"/>
      <c r="EE21" s="159"/>
      <c r="EF21" s="159"/>
      <c r="EG21" s="159"/>
      <c r="EH21" s="159"/>
      <c r="EI21" s="159"/>
    </row>
    <row r="22" customFormat="false" ht="13.7" hidden="false" customHeight="true" outlineLevel="0" collapsed="false">
      <c r="A22" s="185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67"/>
      <c r="AB22" s="168"/>
      <c r="AC22" s="162"/>
      <c r="AD22" s="162"/>
      <c r="AE22" s="163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</row>
    <row r="23" customFormat="false" ht="13.7" hidden="false" customHeight="true" outlineLevel="0" collapsed="false">
      <c r="A23" s="185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67"/>
      <c r="AB23" s="168"/>
      <c r="AC23" s="162"/>
      <c r="AD23" s="162"/>
      <c r="AE23" s="163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</row>
    <row r="24" customFormat="false" ht="13.7" hidden="false" customHeight="true" outlineLevel="0" collapsed="false">
      <c r="A24" s="185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67"/>
      <c r="AB24" s="168"/>
      <c r="AC24" s="162"/>
      <c r="AD24" s="162"/>
      <c r="AE24" s="163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</row>
    <row r="25" customFormat="false" ht="13.7" hidden="false" customHeight="true" outlineLevel="0" collapsed="false">
      <c r="A25" s="186"/>
      <c r="B25" s="187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4"/>
      <c r="AB25" s="175"/>
      <c r="AC25" s="188"/>
      <c r="AD25" s="188"/>
      <c r="AE25" s="163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  <c r="CH25" s="172"/>
      <c r="CI25" s="172"/>
      <c r="CJ25" s="172"/>
      <c r="CK25" s="172"/>
      <c r="CL25" s="172"/>
      <c r="CM25" s="172"/>
      <c r="CN25" s="172"/>
      <c r="CO25" s="172"/>
      <c r="CP25" s="172"/>
      <c r="CQ25" s="172"/>
      <c r="CR25" s="172"/>
      <c r="CS25" s="172"/>
      <c r="CT25" s="172"/>
      <c r="CU25" s="172"/>
      <c r="CV25" s="172"/>
      <c r="CW25" s="172"/>
      <c r="CX25" s="172"/>
      <c r="CY25" s="172"/>
      <c r="CZ25" s="172"/>
      <c r="DA25" s="172"/>
      <c r="DB25" s="172"/>
      <c r="DC25" s="172"/>
      <c r="DD25" s="172"/>
      <c r="DE25" s="172"/>
      <c r="DF25" s="172"/>
      <c r="DG25" s="172"/>
      <c r="DH25" s="172"/>
      <c r="DI25" s="172"/>
      <c r="DJ25" s="172"/>
      <c r="DK25" s="172"/>
      <c r="DL25" s="172"/>
      <c r="DM25" s="172"/>
      <c r="DN25" s="172"/>
      <c r="DO25" s="172"/>
      <c r="DP25" s="172"/>
      <c r="DQ25" s="172"/>
      <c r="DR25" s="172"/>
      <c r="DS25" s="172"/>
      <c r="DT25" s="172"/>
      <c r="DU25" s="172"/>
      <c r="DV25" s="172"/>
      <c r="DW25" s="172"/>
      <c r="DX25" s="172"/>
      <c r="DY25" s="172"/>
      <c r="DZ25" s="172"/>
      <c r="EA25" s="172"/>
      <c r="EB25" s="172"/>
      <c r="EC25" s="172"/>
      <c r="ED25" s="172"/>
      <c r="EE25" s="172"/>
      <c r="EF25" s="172"/>
      <c r="EG25" s="172"/>
      <c r="EH25" s="172"/>
      <c r="EI25" s="172"/>
    </row>
    <row r="26" customFormat="false" ht="27" hidden="false" customHeight="true" outlineLevel="0" collapsed="false">
      <c r="A26" s="136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</row>
    <row r="27" customFormat="false" ht="13.5" hidden="false" customHeight="true" outlineLevel="0" collapsed="false">
      <c r="A27" s="189" t="s">
        <v>5</v>
      </c>
      <c r="B27" s="190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6"/>
      <c r="FG27" s="136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6"/>
      <c r="FV27" s="136"/>
      <c r="FW27" s="136"/>
      <c r="FX27" s="136"/>
      <c r="FY27" s="136"/>
      <c r="FZ27" s="136"/>
      <c r="GA27" s="136"/>
      <c r="GB27" s="136"/>
      <c r="GC27" s="136"/>
      <c r="GD27" s="136"/>
      <c r="GE27" s="136"/>
      <c r="GF27" s="136"/>
      <c r="GG27" s="136"/>
      <c r="GH27" s="136"/>
      <c r="GI27" s="136"/>
      <c r="GJ27" s="136"/>
      <c r="GK27" s="136"/>
      <c r="GL27" s="136"/>
      <c r="GM27" s="136"/>
      <c r="GN27" s="136"/>
      <c r="GO27" s="136"/>
      <c r="GP27" s="136"/>
      <c r="GQ27" s="136"/>
      <c r="GR27" s="136"/>
      <c r="GS27" s="136"/>
      <c r="GT27" s="136"/>
      <c r="GU27" s="136"/>
      <c r="GV27" s="136"/>
      <c r="GW27" s="136"/>
      <c r="GX27" s="136"/>
      <c r="GY27" s="136"/>
      <c r="GZ27" s="136"/>
      <c r="HA27" s="136"/>
      <c r="HB27" s="136"/>
      <c r="HC27" s="136"/>
      <c r="HD27" s="136"/>
      <c r="HE27" s="136"/>
      <c r="HF27" s="136"/>
      <c r="HG27" s="136"/>
      <c r="HH27" s="136"/>
      <c r="HI27" s="136"/>
      <c r="HJ27" s="136"/>
      <c r="HK27" s="136"/>
      <c r="HL27" s="136"/>
      <c r="HM27" s="136"/>
      <c r="HN27" s="136"/>
      <c r="HO27" s="136"/>
      <c r="HP27" s="136"/>
      <c r="HQ27" s="136"/>
      <c r="HR27" s="136"/>
      <c r="HS27" s="136"/>
      <c r="HT27" s="136"/>
      <c r="HU27" s="136"/>
      <c r="HV27" s="136"/>
      <c r="HW27" s="136"/>
      <c r="HX27" s="136"/>
      <c r="HY27" s="136"/>
      <c r="HZ27" s="136"/>
      <c r="IA27" s="136"/>
      <c r="IB27" s="136"/>
      <c r="IC27" s="136"/>
      <c r="ID27" s="136"/>
      <c r="IE27" s="136"/>
      <c r="IF27" s="136"/>
      <c r="IG27" s="136"/>
      <c r="IH27" s="136"/>
      <c r="II27" s="136"/>
      <c r="IJ27" s="136"/>
      <c r="IK27" s="136"/>
      <c r="IL27" s="136"/>
      <c r="IM27" s="136"/>
      <c r="IN27" s="136"/>
      <c r="IO27" s="136"/>
      <c r="IP27" s="136"/>
      <c r="IQ27" s="136"/>
      <c r="IR27" s="136"/>
      <c r="IS27" s="136"/>
      <c r="IT27" s="136"/>
      <c r="IU27" s="136"/>
      <c r="IV27" s="136"/>
      <c r="IW27" s="136"/>
    </row>
    <row r="28" customFormat="false" ht="13.7" hidden="false" customHeight="true" outlineLevel="0" collapsed="false">
      <c r="A28" s="156" t="s">
        <v>76</v>
      </c>
      <c r="B28" s="136"/>
      <c r="C28" s="157" t="n">
        <v>-2.30816666666667</v>
      </c>
      <c r="D28" s="157" t="n">
        <v>-1.25</v>
      </c>
      <c r="E28" s="158" t="n">
        <v>-1.69437601626016</v>
      </c>
      <c r="F28" s="157" t="n">
        <v>-0.25</v>
      </c>
      <c r="G28" s="157" t="n">
        <v>0</v>
      </c>
      <c r="H28" s="157" t="n">
        <v>-0.5</v>
      </c>
      <c r="I28" s="157" t="n">
        <v>-0.75</v>
      </c>
      <c r="J28" s="157" t="n">
        <v>-0.5</v>
      </c>
      <c r="K28" s="157" t="n">
        <v>-1</v>
      </c>
      <c r="L28" s="157" t="n">
        <v>-0.5</v>
      </c>
      <c r="M28" s="157" t="n">
        <v>-0.25</v>
      </c>
      <c r="N28" s="157" t="n">
        <v>-0.5</v>
      </c>
      <c r="O28" s="157" t="n">
        <v>-1</v>
      </c>
      <c r="P28" s="157" t="n">
        <v>0</v>
      </c>
      <c r="Q28" s="157" t="n">
        <v>0</v>
      </c>
      <c r="R28" s="157" t="n">
        <v>0</v>
      </c>
      <c r="S28" s="157" t="n">
        <v>0</v>
      </c>
      <c r="T28" s="157" t="n">
        <v>0</v>
      </c>
      <c r="U28" s="157" t="n">
        <v>0</v>
      </c>
      <c r="V28" s="158" t="n">
        <v>-0.315686274509801</v>
      </c>
      <c r="W28" s="157" t="n">
        <v>-0.0617647058823536</v>
      </c>
      <c r="X28" s="157" t="n">
        <v>-0.0565100671140968</v>
      </c>
      <c r="Y28" s="157" t="n">
        <v>-0.0634117647058901</v>
      </c>
      <c r="Z28" s="157" t="n">
        <v>-0.061754901960775</v>
      </c>
      <c r="AA28" s="157" t="n">
        <v>-0.0625390624999866</v>
      </c>
      <c r="AB28" s="161" t="n">
        <v>-0.116176315663992</v>
      </c>
      <c r="AC28" s="162"/>
      <c r="AD28" s="162"/>
      <c r="AE28" s="163"/>
      <c r="AF28" s="159" t="n">
        <v>924</v>
      </c>
      <c r="AG28" s="192" t="n">
        <v>770</v>
      </c>
      <c r="AH28" s="192" t="n">
        <v>735</v>
      </c>
      <c r="AI28" s="192" t="n">
        <v>660</v>
      </c>
      <c r="AJ28" s="192" t="n">
        <v>638</v>
      </c>
      <c r="AK28" s="192" t="n">
        <v>595</v>
      </c>
      <c r="AL28" s="192" t="n">
        <v>968</v>
      </c>
      <c r="AM28" s="192" t="n">
        <v>1166</v>
      </c>
      <c r="AN28" s="192" t="n">
        <v>880</v>
      </c>
      <c r="AO28" s="192" t="n">
        <v>920</v>
      </c>
      <c r="AP28" s="192" t="n">
        <v>760</v>
      </c>
      <c r="AQ28" s="192" t="n">
        <v>819</v>
      </c>
      <c r="AR28" s="192" t="n">
        <v>946</v>
      </c>
      <c r="AS28" s="192" t="n">
        <v>840</v>
      </c>
      <c r="AT28" s="192" t="n">
        <v>777</v>
      </c>
      <c r="AU28" s="192" t="n">
        <v>748</v>
      </c>
      <c r="AV28" s="192" t="n">
        <v>630</v>
      </c>
      <c r="AW28" s="192" t="n">
        <v>651</v>
      </c>
      <c r="AX28" s="192" t="n">
        <v>1100</v>
      </c>
      <c r="AY28" s="192" t="n">
        <v>1202.25</v>
      </c>
      <c r="AZ28" s="192" t="n">
        <v>987</v>
      </c>
      <c r="BA28" s="192" t="n">
        <v>977.5</v>
      </c>
      <c r="BB28" s="192" t="n">
        <v>731.5</v>
      </c>
      <c r="BC28" s="192" t="n">
        <v>858</v>
      </c>
      <c r="BD28" s="192" t="n">
        <v>905.31</v>
      </c>
      <c r="BE28" s="192" t="n">
        <v>845</v>
      </c>
      <c r="BF28" s="192" t="n">
        <v>873.08</v>
      </c>
      <c r="BG28" s="192" t="n">
        <v>778.58</v>
      </c>
      <c r="BH28" s="192" t="n">
        <v>639</v>
      </c>
      <c r="BI28" s="192" t="n">
        <v>721.82</v>
      </c>
      <c r="BJ28" s="192" t="n">
        <v>1031.52</v>
      </c>
      <c r="BK28" s="192" t="n">
        <v>1217.48</v>
      </c>
      <c r="BL28" s="192" t="n">
        <v>977.34</v>
      </c>
      <c r="BM28" s="192" t="n">
        <v>896.28</v>
      </c>
      <c r="BN28" s="192" t="n">
        <v>824.25</v>
      </c>
      <c r="BO28" s="192" t="n">
        <v>912.64</v>
      </c>
      <c r="BP28" s="192" t="n">
        <v>907.2</v>
      </c>
      <c r="BQ28" s="192" t="n">
        <v>849.4</v>
      </c>
      <c r="BR28" s="192" t="n">
        <v>892.17</v>
      </c>
      <c r="BS28" s="192" t="n">
        <v>768.18</v>
      </c>
      <c r="BT28" s="192" t="n">
        <v>706.44</v>
      </c>
      <c r="BU28" s="192" t="n">
        <v>756.36</v>
      </c>
      <c r="BV28" s="192" t="n">
        <v>967.2</v>
      </c>
      <c r="BW28" s="192" t="n">
        <v>1235.1</v>
      </c>
      <c r="BX28" s="192" t="n">
        <v>969.36</v>
      </c>
      <c r="BY28" s="192" t="n">
        <v>899.85</v>
      </c>
      <c r="BZ28" s="192" t="n">
        <v>837.9</v>
      </c>
      <c r="CA28" s="192" t="n">
        <v>845.67</v>
      </c>
      <c r="CB28" s="192" t="n">
        <v>912.66</v>
      </c>
      <c r="CC28" s="192" t="n">
        <v>855.8</v>
      </c>
      <c r="CD28" s="192" t="n">
        <v>907.35</v>
      </c>
      <c r="CE28" s="192" t="n">
        <v>749</v>
      </c>
      <c r="CF28" s="192" t="n">
        <v>765.16</v>
      </c>
      <c r="CG28" s="192" t="n">
        <v>779.9</v>
      </c>
      <c r="CH28" s="192" t="n">
        <v>963</v>
      </c>
      <c r="CI28" s="192" t="n">
        <v>1219</v>
      </c>
      <c r="CJ28" s="192" t="n">
        <v>923</v>
      </c>
      <c r="CK28" s="192" t="n">
        <v>949.08</v>
      </c>
      <c r="CL28" s="192" t="n">
        <v>849.87</v>
      </c>
      <c r="CM28" s="192" t="n">
        <v>816.2</v>
      </c>
      <c r="CN28" s="192" t="n">
        <v>961.84</v>
      </c>
      <c r="CO28" s="192" t="n">
        <v>862.4</v>
      </c>
      <c r="CP28" s="192" t="n">
        <v>881.98</v>
      </c>
      <c r="CQ28" s="192" t="n">
        <v>803.67</v>
      </c>
      <c r="CR28" s="192" t="n">
        <v>788.48</v>
      </c>
      <c r="CS28" s="192" t="n">
        <v>765.45</v>
      </c>
      <c r="CT28" s="192" t="n">
        <v>1008</v>
      </c>
      <c r="CU28" s="192" t="n">
        <v>1205.43</v>
      </c>
      <c r="CV28" s="192" t="n">
        <v>877.42</v>
      </c>
      <c r="CW28" s="192" t="n">
        <v>999.35</v>
      </c>
      <c r="CX28" s="192" t="n">
        <v>861.63</v>
      </c>
      <c r="CY28" s="192" t="n">
        <v>826.6</v>
      </c>
      <c r="CZ28" s="192" t="n">
        <v>971.08</v>
      </c>
      <c r="DA28" s="192" t="n">
        <v>914.97</v>
      </c>
      <c r="DB28" s="192" t="n">
        <v>855.75</v>
      </c>
      <c r="DC28" s="192" t="n">
        <v>859.32</v>
      </c>
      <c r="DD28" s="192" t="n">
        <v>772.8</v>
      </c>
      <c r="DE28" s="192" t="n">
        <v>784.77</v>
      </c>
      <c r="DF28" s="192" t="n">
        <v>1058.64</v>
      </c>
      <c r="DG28" s="192" t="n">
        <v>1096.62</v>
      </c>
      <c r="DH28" s="192" t="n">
        <v>975.03</v>
      </c>
      <c r="DI28" s="192" t="n">
        <v>1009.47</v>
      </c>
      <c r="DJ28" s="192" t="n">
        <v>790.97</v>
      </c>
      <c r="DK28" s="192" t="n">
        <v>922.24</v>
      </c>
      <c r="DL28" s="192" t="n">
        <v>935.55</v>
      </c>
      <c r="DM28" s="192" t="n">
        <v>880.6</v>
      </c>
      <c r="DN28" s="192" t="n">
        <v>911.02</v>
      </c>
      <c r="DO28" s="192" t="n">
        <v>876.26</v>
      </c>
      <c r="DP28" s="192" t="n">
        <v>754.6</v>
      </c>
      <c r="DQ28" s="192" t="n">
        <v>841.72</v>
      </c>
      <c r="DR28" s="192" t="n">
        <v>1061.72</v>
      </c>
      <c r="DS28" s="192" t="n">
        <v>1093.68</v>
      </c>
      <c r="DT28" s="192" t="n">
        <v>980.49</v>
      </c>
      <c r="DU28" s="192" t="n">
        <v>975.26</v>
      </c>
      <c r="DV28" s="192" t="n">
        <v>844.6</v>
      </c>
      <c r="DW28" s="192" t="n">
        <v>934.78</v>
      </c>
      <c r="DX28" s="192" t="n">
        <v>899.6</v>
      </c>
      <c r="DY28" s="192" t="n">
        <v>889.8</v>
      </c>
      <c r="DZ28" s="192" t="n">
        <v>967.15</v>
      </c>
      <c r="EA28" s="192" t="n">
        <v>892.76</v>
      </c>
      <c r="EB28" s="192" t="n">
        <v>772.6</v>
      </c>
      <c r="EC28" s="192" t="n">
        <v>860.64</v>
      </c>
      <c r="ED28" s="192" t="n">
        <v>1017.03</v>
      </c>
      <c r="EE28" s="192" t="n">
        <v>1143.78</v>
      </c>
      <c r="EF28" s="192" t="n">
        <v>986.37</v>
      </c>
      <c r="EG28" s="192" t="n">
        <v>940.17</v>
      </c>
      <c r="EH28" s="192" t="n">
        <v>899.22</v>
      </c>
      <c r="EI28" s="192" t="n">
        <v>990.61</v>
      </c>
    </row>
    <row r="29" customFormat="false" ht="13.7" hidden="false" customHeight="true" outlineLevel="0" collapsed="false">
      <c r="A29" s="164" t="s">
        <v>178</v>
      </c>
      <c r="B29" s="165"/>
      <c r="C29" s="159" t="n">
        <v>-1.93916666666667</v>
      </c>
      <c r="D29" s="159" t="n">
        <v>-1.25</v>
      </c>
      <c r="E29" s="166" t="n">
        <v>-1.50994918699188</v>
      </c>
      <c r="F29" s="159" t="n">
        <v>-0.25</v>
      </c>
      <c r="G29" s="159" t="n">
        <v>0</v>
      </c>
      <c r="H29" s="159" t="n">
        <v>-0.5</v>
      </c>
      <c r="I29" s="159" t="n">
        <v>-0.75</v>
      </c>
      <c r="J29" s="159" t="n">
        <v>-0.5</v>
      </c>
      <c r="K29" s="159" t="n">
        <v>-1</v>
      </c>
      <c r="L29" s="159" t="n">
        <v>-0.5</v>
      </c>
      <c r="M29" s="159" t="n">
        <v>-0.25</v>
      </c>
      <c r="N29" s="159" t="n">
        <v>-0.5</v>
      </c>
      <c r="O29" s="159" t="n">
        <v>-1</v>
      </c>
      <c r="P29" s="159" t="n">
        <v>0</v>
      </c>
      <c r="Q29" s="159" t="n">
        <v>0</v>
      </c>
      <c r="R29" s="159" t="n">
        <v>0</v>
      </c>
      <c r="S29" s="159" t="n">
        <v>0</v>
      </c>
      <c r="T29" s="159" t="n">
        <v>0</v>
      </c>
      <c r="U29" s="159" t="n">
        <v>0</v>
      </c>
      <c r="V29" s="166" t="n">
        <v>-0.315686274509808</v>
      </c>
      <c r="W29" s="159" t="n">
        <v>-0.0617647058823536</v>
      </c>
      <c r="X29" s="159" t="n">
        <v>-0.0572483221476503</v>
      </c>
      <c r="Y29" s="159" t="n">
        <v>-0.0641568627451079</v>
      </c>
      <c r="Z29" s="159" t="n">
        <v>-0.0615490196078525</v>
      </c>
      <c r="AA29" s="159" t="n">
        <v>-0.0625000000000071</v>
      </c>
      <c r="AB29" s="168" t="n">
        <v>-0.111971601900933</v>
      </c>
      <c r="AC29" s="162"/>
      <c r="AD29" s="162"/>
      <c r="AE29" s="163"/>
      <c r="AF29" s="159" t="n">
        <v>924</v>
      </c>
      <c r="AG29" s="192" t="n">
        <v>768</v>
      </c>
      <c r="AH29" s="192" t="n">
        <v>735</v>
      </c>
      <c r="AI29" s="192" t="n">
        <v>704</v>
      </c>
      <c r="AJ29" s="192" t="n">
        <v>693</v>
      </c>
      <c r="AK29" s="192" t="n">
        <v>645</v>
      </c>
      <c r="AL29" s="192" t="n">
        <v>1034</v>
      </c>
      <c r="AM29" s="192" t="n">
        <v>1221</v>
      </c>
      <c r="AN29" s="192" t="n">
        <v>950</v>
      </c>
      <c r="AO29" s="192" t="n">
        <v>920</v>
      </c>
      <c r="AP29" s="192" t="n">
        <v>760</v>
      </c>
      <c r="AQ29" s="192" t="n">
        <v>819</v>
      </c>
      <c r="AR29" s="192" t="n">
        <v>957</v>
      </c>
      <c r="AS29" s="192" t="n">
        <v>855</v>
      </c>
      <c r="AT29" s="192" t="n">
        <v>808.5</v>
      </c>
      <c r="AU29" s="192" t="n">
        <v>825</v>
      </c>
      <c r="AV29" s="192" t="n">
        <v>703.5</v>
      </c>
      <c r="AW29" s="192" t="n">
        <v>729.75</v>
      </c>
      <c r="AX29" s="192" t="n">
        <v>1199</v>
      </c>
      <c r="AY29" s="192" t="n">
        <v>1275.75</v>
      </c>
      <c r="AZ29" s="192" t="n">
        <v>1060.5</v>
      </c>
      <c r="BA29" s="192" t="n">
        <v>1017.75</v>
      </c>
      <c r="BB29" s="192" t="n">
        <v>741</v>
      </c>
      <c r="BC29" s="192" t="n">
        <v>863.5</v>
      </c>
      <c r="BD29" s="192" t="n">
        <v>921.06</v>
      </c>
      <c r="BE29" s="192" t="n">
        <v>864.4</v>
      </c>
      <c r="BF29" s="192" t="n">
        <v>910.11</v>
      </c>
      <c r="BG29" s="192" t="n">
        <v>851.84</v>
      </c>
      <c r="BH29" s="192" t="n">
        <v>705.8</v>
      </c>
      <c r="BI29" s="192" t="n">
        <v>799.92</v>
      </c>
      <c r="BJ29" s="192" t="n">
        <v>1119.3</v>
      </c>
      <c r="BK29" s="192" t="n">
        <v>1290.52</v>
      </c>
      <c r="BL29" s="192" t="n">
        <v>1047.27</v>
      </c>
      <c r="BM29" s="192" t="n">
        <v>934.71</v>
      </c>
      <c r="BN29" s="192" t="n">
        <v>840</v>
      </c>
      <c r="BO29" s="192" t="n">
        <v>925.06</v>
      </c>
      <c r="BP29" s="192" t="n">
        <v>927.15</v>
      </c>
      <c r="BQ29" s="192" t="n">
        <v>872</v>
      </c>
      <c r="BR29" s="192" t="n">
        <v>931.27</v>
      </c>
      <c r="BS29" s="192" t="n">
        <v>834.96</v>
      </c>
      <c r="BT29" s="192" t="n">
        <v>773.22</v>
      </c>
      <c r="BU29" s="192" t="n">
        <v>830.5</v>
      </c>
      <c r="BV29" s="192" t="n">
        <v>1045.4</v>
      </c>
      <c r="BW29" s="192" t="n">
        <v>1308.24</v>
      </c>
      <c r="BX29" s="192" t="n">
        <v>1036.35</v>
      </c>
      <c r="BY29" s="192" t="n">
        <v>939.96</v>
      </c>
      <c r="BZ29" s="192" t="n">
        <v>858.9</v>
      </c>
      <c r="CA29" s="192" t="n">
        <v>862.89</v>
      </c>
      <c r="CB29" s="192" t="n">
        <v>942.48</v>
      </c>
      <c r="CC29" s="192" t="n">
        <v>887.6</v>
      </c>
      <c r="CD29" s="192" t="n">
        <v>955.19</v>
      </c>
      <c r="CE29" s="192" t="n">
        <v>817.2</v>
      </c>
      <c r="CF29" s="192" t="n">
        <v>839.96</v>
      </c>
      <c r="CG29" s="192" t="n">
        <v>858.66</v>
      </c>
      <c r="CH29" s="192" t="n">
        <v>1046.4</v>
      </c>
      <c r="CI29" s="192" t="n">
        <v>1300.42</v>
      </c>
      <c r="CJ29" s="192" t="n">
        <v>993</v>
      </c>
      <c r="CK29" s="192" t="n">
        <v>999.9</v>
      </c>
      <c r="CL29" s="192" t="n">
        <v>880.32</v>
      </c>
      <c r="CM29" s="192" t="n">
        <v>841.8</v>
      </c>
      <c r="CN29" s="192" t="n">
        <v>1003.42</v>
      </c>
      <c r="CO29" s="192" t="n">
        <v>903.2</v>
      </c>
      <c r="CP29" s="192" t="n">
        <v>936.1</v>
      </c>
      <c r="CQ29" s="192" t="n">
        <v>880.74</v>
      </c>
      <c r="CR29" s="192" t="n">
        <v>868.56</v>
      </c>
      <c r="CS29" s="192" t="n">
        <v>845.46</v>
      </c>
      <c r="CT29" s="192" t="n">
        <v>1101.03</v>
      </c>
      <c r="CU29" s="192" t="n">
        <v>1294.67</v>
      </c>
      <c r="CV29" s="192" t="n">
        <v>949.62</v>
      </c>
      <c r="CW29" s="192" t="n">
        <v>1061.22</v>
      </c>
      <c r="CX29" s="192" t="n">
        <v>901.11</v>
      </c>
      <c r="CY29" s="192" t="n">
        <v>861.4</v>
      </c>
      <c r="CZ29" s="192" t="n">
        <v>1019.48</v>
      </c>
      <c r="DA29" s="192" t="n">
        <v>964.32</v>
      </c>
      <c r="DB29" s="192" t="n">
        <v>913.08</v>
      </c>
      <c r="DC29" s="192" t="n">
        <v>944.24</v>
      </c>
      <c r="DD29" s="192" t="n">
        <v>853.02</v>
      </c>
      <c r="DE29" s="192" t="n">
        <v>868.35</v>
      </c>
      <c r="DF29" s="192" t="n">
        <v>1160.06</v>
      </c>
      <c r="DG29" s="192" t="n">
        <v>1183.14</v>
      </c>
      <c r="DH29" s="192" t="n">
        <v>1059.45</v>
      </c>
      <c r="DI29" s="192" t="n">
        <v>1077.55</v>
      </c>
      <c r="DJ29" s="192" t="n">
        <v>832.96</v>
      </c>
      <c r="DK29" s="192" t="n">
        <v>967.78</v>
      </c>
      <c r="DL29" s="192" t="n">
        <v>990.78</v>
      </c>
      <c r="DM29" s="192" t="n">
        <v>935.8</v>
      </c>
      <c r="DN29" s="192" t="n">
        <v>979</v>
      </c>
      <c r="DO29" s="192" t="n">
        <v>967.34</v>
      </c>
      <c r="DP29" s="192" t="n">
        <v>836.4</v>
      </c>
      <c r="DQ29" s="192" t="n">
        <v>935.22</v>
      </c>
      <c r="DR29" s="192" t="n">
        <v>1169.74</v>
      </c>
      <c r="DS29" s="192" t="n">
        <v>1187.55</v>
      </c>
      <c r="DT29" s="192" t="n">
        <v>1071.63</v>
      </c>
      <c r="DU29" s="192" t="n">
        <v>1048.74</v>
      </c>
      <c r="DV29" s="192" t="n">
        <v>896.8</v>
      </c>
      <c r="DW29" s="192" t="n">
        <v>989.78</v>
      </c>
      <c r="DX29" s="192" t="n">
        <v>960.4</v>
      </c>
      <c r="DY29" s="192" t="n">
        <v>953</v>
      </c>
      <c r="DZ29" s="192" t="n">
        <v>1046.96</v>
      </c>
      <c r="EA29" s="192" t="n">
        <v>990.44</v>
      </c>
      <c r="EB29" s="192" t="n">
        <v>860.2</v>
      </c>
      <c r="EC29" s="192" t="n">
        <v>960.3</v>
      </c>
      <c r="ED29" s="192" t="n">
        <v>1126.44</v>
      </c>
      <c r="EE29" s="192" t="n">
        <v>1249.6</v>
      </c>
      <c r="EF29" s="192" t="n">
        <v>1084.23</v>
      </c>
      <c r="EG29" s="192" t="n">
        <v>1018.08</v>
      </c>
      <c r="EH29" s="192" t="n">
        <v>962.64</v>
      </c>
      <c r="EI29" s="192" t="n">
        <v>1057.31</v>
      </c>
    </row>
    <row r="30" customFormat="false" ht="13.7" hidden="false" customHeight="true" outlineLevel="0" collapsed="false">
      <c r="A30" s="164" t="s">
        <v>77</v>
      </c>
      <c r="B30" s="136"/>
      <c r="C30" s="159" t="n">
        <v>-2.25956666666666</v>
      </c>
      <c r="D30" s="159" t="n">
        <v>-1</v>
      </c>
      <c r="E30" s="166" t="n">
        <v>-1.55222723577236</v>
      </c>
      <c r="F30" s="159" t="n">
        <v>-0.725000000000001</v>
      </c>
      <c r="G30" s="159" t="n">
        <v>-0.25</v>
      </c>
      <c r="H30" s="159" t="n">
        <v>-1.2</v>
      </c>
      <c r="I30" s="159" t="n">
        <v>-0.375</v>
      </c>
      <c r="J30" s="159" t="n">
        <v>-0.25</v>
      </c>
      <c r="K30" s="159" t="n">
        <v>-0.5</v>
      </c>
      <c r="L30" s="159" t="n">
        <v>-0.5</v>
      </c>
      <c r="M30" s="159" t="n">
        <v>-0.5</v>
      </c>
      <c r="N30" s="159" t="n">
        <v>0</v>
      </c>
      <c r="O30" s="159" t="n">
        <v>0</v>
      </c>
      <c r="P30" s="159" t="n">
        <v>0</v>
      </c>
      <c r="Q30" s="159" t="n">
        <v>0</v>
      </c>
      <c r="R30" s="159" t="n">
        <v>1</v>
      </c>
      <c r="S30" s="159" t="n">
        <v>1</v>
      </c>
      <c r="T30" s="159" t="n">
        <v>1</v>
      </c>
      <c r="U30" s="159" t="n">
        <v>1</v>
      </c>
      <c r="V30" s="166" t="n">
        <v>-0.0107843137254875</v>
      </c>
      <c r="W30" s="159" t="n">
        <v>0.624509803921569</v>
      </c>
      <c r="X30" s="159" t="n">
        <v>0.793456375838929</v>
      </c>
      <c r="Y30" s="159" t="n">
        <v>0.764627450980392</v>
      </c>
      <c r="Z30" s="159" t="n">
        <v>0.672019607843126</v>
      </c>
      <c r="AA30" s="159" t="n">
        <v>0.362265624999999</v>
      </c>
      <c r="AB30" s="168" t="n">
        <v>0.544367050568788</v>
      </c>
      <c r="AC30" s="162"/>
      <c r="AD30" s="162"/>
      <c r="AE30" s="163"/>
      <c r="AF30" s="159" t="n">
        <v>902</v>
      </c>
      <c r="AG30" s="192" t="n">
        <v>786</v>
      </c>
      <c r="AH30" s="192" t="n">
        <v>798</v>
      </c>
      <c r="AI30" s="192" t="n">
        <v>726</v>
      </c>
      <c r="AJ30" s="192" t="n">
        <v>720.5</v>
      </c>
      <c r="AK30" s="192" t="n">
        <v>785</v>
      </c>
      <c r="AL30" s="192" t="n">
        <v>1127.5</v>
      </c>
      <c r="AM30" s="192" t="n">
        <v>1265</v>
      </c>
      <c r="AN30" s="192" t="n">
        <v>1005</v>
      </c>
      <c r="AO30" s="192" t="n">
        <v>948.75</v>
      </c>
      <c r="AP30" s="192" t="n">
        <v>845</v>
      </c>
      <c r="AQ30" s="192" t="n">
        <v>908.25</v>
      </c>
      <c r="AR30" s="192" t="n">
        <v>979</v>
      </c>
      <c r="AS30" s="192" t="n">
        <v>850</v>
      </c>
      <c r="AT30" s="192" t="n">
        <v>850.5</v>
      </c>
      <c r="AU30" s="192" t="n">
        <v>819.5</v>
      </c>
      <c r="AV30" s="192" t="n">
        <v>792.75</v>
      </c>
      <c r="AW30" s="192" t="n">
        <v>897.75</v>
      </c>
      <c r="AX30" s="192" t="n">
        <v>1210</v>
      </c>
      <c r="AY30" s="192" t="n">
        <v>1333.5</v>
      </c>
      <c r="AZ30" s="192" t="n">
        <v>1228.5</v>
      </c>
      <c r="BA30" s="192" t="n">
        <v>937.25</v>
      </c>
      <c r="BB30" s="192" t="n">
        <v>812.25</v>
      </c>
      <c r="BC30" s="192" t="n">
        <v>984.5</v>
      </c>
      <c r="BD30" s="192" t="n">
        <v>946.05</v>
      </c>
      <c r="BE30" s="192" t="n">
        <v>860.2</v>
      </c>
      <c r="BF30" s="192" t="n">
        <v>942.54</v>
      </c>
      <c r="BG30" s="192" t="n">
        <v>828.96</v>
      </c>
      <c r="BH30" s="192" t="n">
        <v>763.4</v>
      </c>
      <c r="BI30" s="192" t="n">
        <v>950.84</v>
      </c>
      <c r="BJ30" s="192" t="n">
        <v>1167.18</v>
      </c>
      <c r="BK30" s="192" t="n">
        <v>1411.52</v>
      </c>
      <c r="BL30" s="192" t="n">
        <v>1240.89</v>
      </c>
      <c r="BM30" s="192" t="n">
        <v>864.15</v>
      </c>
      <c r="BN30" s="192" t="n">
        <v>906.36</v>
      </c>
      <c r="BO30" s="192" t="n">
        <v>1038.68</v>
      </c>
      <c r="BP30" s="192" t="n">
        <v>953.19</v>
      </c>
      <c r="BQ30" s="192" t="n">
        <v>866.8</v>
      </c>
      <c r="BR30" s="192" t="n">
        <v>949.67</v>
      </c>
      <c r="BS30" s="192" t="n">
        <v>797.16</v>
      </c>
      <c r="BT30" s="192" t="n">
        <v>807.66</v>
      </c>
      <c r="BU30" s="192" t="n">
        <v>957.88</v>
      </c>
      <c r="BV30" s="192" t="n">
        <v>1120</v>
      </c>
      <c r="BW30" s="192" t="n">
        <v>1486.72</v>
      </c>
      <c r="BX30" s="192" t="n">
        <v>1250.13</v>
      </c>
      <c r="BY30" s="192" t="n">
        <v>870.66</v>
      </c>
      <c r="BZ30" s="192" t="n">
        <v>913.08</v>
      </c>
      <c r="CA30" s="192" t="n">
        <v>955.5</v>
      </c>
      <c r="CB30" s="192" t="n">
        <v>960.33</v>
      </c>
      <c r="CC30" s="192" t="n">
        <v>873.2</v>
      </c>
      <c r="CD30" s="192" t="n">
        <v>956.8</v>
      </c>
      <c r="CE30" s="192" t="n">
        <v>765</v>
      </c>
      <c r="CF30" s="192" t="n">
        <v>852.5</v>
      </c>
      <c r="CG30" s="192" t="n">
        <v>965.14</v>
      </c>
      <c r="CH30" s="192" t="n">
        <v>1128.4</v>
      </c>
      <c r="CI30" s="192" t="n">
        <v>1497.76</v>
      </c>
      <c r="CJ30" s="192" t="n">
        <v>1199.6</v>
      </c>
      <c r="CK30" s="192" t="n">
        <v>918.94</v>
      </c>
      <c r="CL30" s="192" t="n">
        <v>920.01</v>
      </c>
      <c r="CM30" s="192" t="n">
        <v>916.8</v>
      </c>
      <c r="CN30" s="192" t="n">
        <v>1014.42</v>
      </c>
      <c r="CO30" s="192" t="n">
        <v>880.4</v>
      </c>
      <c r="CP30" s="192" t="n">
        <v>922.46</v>
      </c>
      <c r="CQ30" s="192" t="n">
        <v>809.34</v>
      </c>
      <c r="CR30" s="192" t="n">
        <v>858.88</v>
      </c>
      <c r="CS30" s="192" t="n">
        <v>927.99</v>
      </c>
      <c r="CT30" s="192" t="n">
        <v>1193.43</v>
      </c>
      <c r="CU30" s="192" t="n">
        <v>1508.34</v>
      </c>
      <c r="CV30" s="192" t="n">
        <v>1147.41</v>
      </c>
      <c r="CW30" s="192" t="n">
        <v>967.15</v>
      </c>
      <c r="CX30" s="192" t="n">
        <v>925.89</v>
      </c>
      <c r="CY30" s="192" t="n">
        <v>922.6</v>
      </c>
      <c r="CZ30" s="192" t="n">
        <v>1020.36</v>
      </c>
      <c r="DA30" s="192" t="n">
        <v>929.67</v>
      </c>
      <c r="DB30" s="192" t="n">
        <v>885.36</v>
      </c>
      <c r="DC30" s="192" t="n">
        <v>852.5</v>
      </c>
      <c r="DD30" s="192" t="n">
        <v>824.25</v>
      </c>
      <c r="DE30" s="192" t="n">
        <v>933.03</v>
      </c>
      <c r="DF30" s="192" t="n">
        <v>1256.86</v>
      </c>
      <c r="DG30" s="192" t="n">
        <v>1384.32</v>
      </c>
      <c r="DH30" s="192" t="n">
        <v>1274.49</v>
      </c>
      <c r="DI30" s="192" t="n">
        <v>971.75</v>
      </c>
      <c r="DJ30" s="192" t="n">
        <v>841.7</v>
      </c>
      <c r="DK30" s="192" t="n">
        <v>1019.7</v>
      </c>
      <c r="DL30" s="192" t="n">
        <v>977.97</v>
      </c>
      <c r="DM30" s="192" t="n">
        <v>889</v>
      </c>
      <c r="DN30" s="192" t="n">
        <v>931.48</v>
      </c>
      <c r="DO30" s="192" t="n">
        <v>856.24</v>
      </c>
      <c r="DP30" s="192" t="n">
        <v>788.4</v>
      </c>
      <c r="DQ30" s="192" t="n">
        <v>981.42</v>
      </c>
      <c r="DR30" s="192" t="n">
        <v>1262.14</v>
      </c>
      <c r="DS30" s="192" t="n">
        <v>1389.99</v>
      </c>
      <c r="DT30" s="192" t="n">
        <v>1279.95</v>
      </c>
      <c r="DU30" s="192" t="n">
        <v>933.46</v>
      </c>
      <c r="DV30" s="192" t="n">
        <v>889.8</v>
      </c>
      <c r="DW30" s="192" t="n">
        <v>1023.88</v>
      </c>
      <c r="DX30" s="192" t="n">
        <v>935.4</v>
      </c>
      <c r="DY30" s="192" t="n">
        <v>892.8</v>
      </c>
      <c r="DZ30" s="192" t="n">
        <v>977.73</v>
      </c>
      <c r="EA30" s="192" t="n">
        <v>859.76</v>
      </c>
      <c r="EB30" s="192" t="n">
        <v>791.6</v>
      </c>
      <c r="EC30" s="192" t="n">
        <v>985.6</v>
      </c>
      <c r="ED30" s="192" t="n">
        <v>1209.81</v>
      </c>
      <c r="EE30" s="192" t="n">
        <v>1462.34</v>
      </c>
      <c r="EF30" s="192" t="n">
        <v>1285.2</v>
      </c>
      <c r="EG30" s="192" t="n">
        <v>894.81</v>
      </c>
      <c r="EH30" s="192" t="n">
        <v>938.07</v>
      </c>
      <c r="EI30" s="192" t="n">
        <v>1075.02</v>
      </c>
    </row>
    <row r="31" customFormat="false" ht="13.7" hidden="false" customHeight="true" outlineLevel="0" collapsed="false">
      <c r="A31" s="164" t="s">
        <v>180</v>
      </c>
      <c r="B31" s="136"/>
      <c r="C31" s="159" t="n">
        <v>0.0398749910990404</v>
      </c>
      <c r="D31" s="159" t="n">
        <v>-0.950000000000003</v>
      </c>
      <c r="E31" s="166" t="n">
        <v>-0.255757619144468</v>
      </c>
      <c r="F31" s="159" t="n">
        <v>-0.450000000000003</v>
      </c>
      <c r="G31" s="159" t="n">
        <v>-0.25</v>
      </c>
      <c r="H31" s="159" t="n">
        <v>-0.649999999999999</v>
      </c>
      <c r="I31" s="159" t="n">
        <v>0</v>
      </c>
      <c r="J31" s="159" t="n">
        <v>0.5</v>
      </c>
      <c r="K31" s="159" t="n">
        <v>-0.5</v>
      </c>
      <c r="L31" s="159" t="n">
        <v>-0.5</v>
      </c>
      <c r="M31" s="159" t="n">
        <v>-0.5</v>
      </c>
      <c r="N31" s="159" t="n">
        <v>0</v>
      </c>
      <c r="O31" s="159" t="n">
        <v>0</v>
      </c>
      <c r="P31" s="159" t="n">
        <v>0</v>
      </c>
      <c r="Q31" s="159" t="n">
        <v>0</v>
      </c>
      <c r="R31" s="159" t="n">
        <v>0.333333333333336</v>
      </c>
      <c r="S31" s="159" t="n">
        <v>0.5</v>
      </c>
      <c r="T31" s="159" t="n">
        <v>0.25</v>
      </c>
      <c r="U31" s="159" t="n">
        <v>0.25</v>
      </c>
      <c r="V31" s="166" t="n">
        <v>-0.0715686274509864</v>
      </c>
      <c r="W31" s="159" t="n">
        <v>0.277450980392153</v>
      </c>
      <c r="X31" s="159" t="n">
        <v>0.382885906040272</v>
      </c>
      <c r="Y31" s="159" t="n">
        <v>0.415411764705873</v>
      </c>
      <c r="Z31" s="159" t="n">
        <v>0.327137254901935</v>
      </c>
      <c r="AA31" s="159" t="n">
        <v>0.00808593749999886</v>
      </c>
      <c r="AB31" s="168" t="n">
        <v>0.258859475356289</v>
      </c>
      <c r="AC31" s="162"/>
      <c r="AD31" s="162"/>
      <c r="AE31" s="163"/>
      <c r="AF31" s="159" t="n">
        <v>858</v>
      </c>
      <c r="AG31" s="192" t="n">
        <v>762</v>
      </c>
      <c r="AH31" s="192" t="n">
        <v>798</v>
      </c>
      <c r="AI31" s="192" t="n">
        <v>726</v>
      </c>
      <c r="AJ31" s="192" t="n">
        <v>720.5</v>
      </c>
      <c r="AK31" s="192" t="n">
        <v>785</v>
      </c>
      <c r="AL31" s="192" t="n">
        <v>1116.5</v>
      </c>
      <c r="AM31" s="192" t="n">
        <v>1265</v>
      </c>
      <c r="AN31" s="192" t="n">
        <v>1005</v>
      </c>
      <c r="AO31" s="192" t="n">
        <v>937.25</v>
      </c>
      <c r="AP31" s="192" t="n">
        <v>795</v>
      </c>
      <c r="AQ31" s="192" t="n">
        <v>876.75</v>
      </c>
      <c r="AR31" s="192" t="n">
        <v>929.5</v>
      </c>
      <c r="AS31" s="192" t="n">
        <v>815</v>
      </c>
      <c r="AT31" s="192" t="n">
        <v>840</v>
      </c>
      <c r="AU31" s="192" t="n">
        <v>819.5</v>
      </c>
      <c r="AV31" s="192" t="n">
        <v>792.75</v>
      </c>
      <c r="AW31" s="192" t="n">
        <v>897.75</v>
      </c>
      <c r="AX31" s="192" t="n">
        <v>1210</v>
      </c>
      <c r="AY31" s="192" t="n">
        <v>1333.5</v>
      </c>
      <c r="AZ31" s="192" t="n">
        <v>1086.75</v>
      </c>
      <c r="BA31" s="192" t="n">
        <v>937.25</v>
      </c>
      <c r="BB31" s="192" t="n">
        <v>774.25</v>
      </c>
      <c r="BC31" s="192" t="n">
        <v>924</v>
      </c>
      <c r="BD31" s="192" t="n">
        <v>898.59</v>
      </c>
      <c r="BE31" s="192" t="n">
        <v>825.2</v>
      </c>
      <c r="BF31" s="192" t="n">
        <v>931.04</v>
      </c>
      <c r="BG31" s="192" t="n">
        <v>829.18</v>
      </c>
      <c r="BH31" s="192" t="n">
        <v>763.6</v>
      </c>
      <c r="BI31" s="192" t="n">
        <v>951.06</v>
      </c>
      <c r="BJ31" s="192" t="n">
        <v>1167.6</v>
      </c>
      <c r="BK31" s="192" t="n">
        <v>1411.96</v>
      </c>
      <c r="BL31" s="192" t="n">
        <v>1098.09</v>
      </c>
      <c r="BM31" s="192" t="n">
        <v>864.36</v>
      </c>
      <c r="BN31" s="192" t="n">
        <v>864.15</v>
      </c>
      <c r="BO31" s="192" t="n">
        <v>975.2</v>
      </c>
      <c r="BP31" s="192" t="n">
        <v>905.52</v>
      </c>
      <c r="BQ31" s="192" t="n">
        <v>831.6</v>
      </c>
      <c r="BR31" s="192" t="n">
        <v>938.4</v>
      </c>
      <c r="BS31" s="192" t="n">
        <v>797.58</v>
      </c>
      <c r="BT31" s="192" t="n">
        <v>808.08</v>
      </c>
      <c r="BU31" s="192" t="n">
        <v>958.54</v>
      </c>
      <c r="BV31" s="192" t="n">
        <v>1120.6</v>
      </c>
      <c r="BW31" s="192" t="n">
        <v>1487.41</v>
      </c>
      <c r="BX31" s="192" t="n">
        <v>1106.49</v>
      </c>
      <c r="BY31" s="192" t="n">
        <v>871.08</v>
      </c>
      <c r="BZ31" s="192" t="n">
        <v>870.87</v>
      </c>
      <c r="CA31" s="192" t="n">
        <v>897.33</v>
      </c>
      <c r="CB31" s="192" t="n">
        <v>912.45</v>
      </c>
      <c r="CC31" s="192" t="n">
        <v>838</v>
      </c>
      <c r="CD31" s="192" t="n">
        <v>945.53</v>
      </c>
      <c r="CE31" s="192" t="n">
        <v>765.6</v>
      </c>
      <c r="CF31" s="192" t="n">
        <v>853.16</v>
      </c>
      <c r="CG31" s="192" t="n">
        <v>965.8</v>
      </c>
      <c r="CH31" s="192" t="n">
        <v>1129.2</v>
      </c>
      <c r="CI31" s="192" t="n">
        <v>1498.91</v>
      </c>
      <c r="CJ31" s="192" t="n">
        <v>1062</v>
      </c>
      <c r="CK31" s="192" t="n">
        <v>919.6</v>
      </c>
      <c r="CL31" s="192" t="n">
        <v>877.59</v>
      </c>
      <c r="CM31" s="192" t="n">
        <v>861</v>
      </c>
      <c r="CN31" s="192" t="n">
        <v>964.26</v>
      </c>
      <c r="CO31" s="192" t="n">
        <v>845</v>
      </c>
      <c r="CP31" s="192" t="n">
        <v>911.9</v>
      </c>
      <c r="CQ31" s="192" t="n">
        <v>810.18</v>
      </c>
      <c r="CR31" s="192" t="n">
        <v>859.76</v>
      </c>
      <c r="CS31" s="192" t="n">
        <v>929.04</v>
      </c>
      <c r="CT31" s="192" t="n">
        <v>1194.69</v>
      </c>
      <c r="CU31" s="192" t="n">
        <v>1509.95</v>
      </c>
      <c r="CV31" s="192" t="n">
        <v>1015.93</v>
      </c>
      <c r="CW31" s="192" t="n">
        <v>968.07</v>
      </c>
      <c r="CX31" s="192" t="n">
        <v>883.47</v>
      </c>
      <c r="CY31" s="192" t="n">
        <v>866.8</v>
      </c>
      <c r="CZ31" s="192" t="n">
        <v>969.76</v>
      </c>
      <c r="DA31" s="192" t="n">
        <v>892.29</v>
      </c>
      <c r="DB31" s="192" t="n">
        <v>875.49</v>
      </c>
      <c r="DC31" s="192" t="n">
        <v>853.6</v>
      </c>
      <c r="DD31" s="192" t="n">
        <v>825.3</v>
      </c>
      <c r="DE31" s="192" t="n">
        <v>934.08</v>
      </c>
      <c r="DF31" s="192" t="n">
        <v>1258.18</v>
      </c>
      <c r="DG31" s="192" t="n">
        <v>1385.79</v>
      </c>
      <c r="DH31" s="192" t="n">
        <v>1128.75</v>
      </c>
      <c r="DI31" s="192" t="n">
        <v>972.9</v>
      </c>
      <c r="DJ31" s="192" t="n">
        <v>803.32</v>
      </c>
      <c r="DK31" s="192" t="n">
        <v>958.1</v>
      </c>
      <c r="DL31" s="192" t="n">
        <v>929.88</v>
      </c>
      <c r="DM31" s="192" t="n">
        <v>853.6</v>
      </c>
      <c r="DN31" s="192" t="n">
        <v>921.14</v>
      </c>
      <c r="DO31" s="192" t="n">
        <v>857.34</v>
      </c>
      <c r="DP31" s="192" t="n">
        <v>789.4</v>
      </c>
      <c r="DQ31" s="192" t="n">
        <v>982.74</v>
      </c>
      <c r="DR31" s="192" t="n">
        <v>1263.68</v>
      </c>
      <c r="DS31" s="192" t="n">
        <v>1391.67</v>
      </c>
      <c r="DT31" s="192" t="n">
        <v>1133.58</v>
      </c>
      <c r="DU31" s="192" t="n">
        <v>934.56</v>
      </c>
      <c r="DV31" s="192" t="n">
        <v>849.2</v>
      </c>
      <c r="DW31" s="192" t="n">
        <v>962.06</v>
      </c>
      <c r="DX31" s="192" t="n">
        <v>889.4</v>
      </c>
      <c r="DY31" s="192" t="n">
        <v>857.2</v>
      </c>
      <c r="DZ31" s="192" t="n">
        <v>967.15</v>
      </c>
      <c r="EA31" s="192" t="n">
        <v>861.08</v>
      </c>
      <c r="EB31" s="192" t="n">
        <v>792.8</v>
      </c>
      <c r="EC31" s="192" t="n">
        <v>986.92</v>
      </c>
      <c r="ED31" s="192" t="n">
        <v>1211.28</v>
      </c>
      <c r="EE31" s="192" t="n">
        <v>1464.32</v>
      </c>
      <c r="EF31" s="192" t="n">
        <v>1138.41</v>
      </c>
      <c r="EG31" s="192" t="n">
        <v>895.86</v>
      </c>
      <c r="EH31" s="192" t="n">
        <v>895.44</v>
      </c>
      <c r="EI31" s="192" t="n">
        <v>1010.16</v>
      </c>
    </row>
    <row r="32" customFormat="false" ht="13.7" hidden="false" customHeight="true" outlineLevel="0" collapsed="false">
      <c r="A32" s="164" t="s">
        <v>78</v>
      </c>
      <c r="B32" s="165"/>
      <c r="C32" s="159" t="n">
        <v>-1.40616666666667</v>
      </c>
      <c r="D32" s="159" t="n">
        <v>-0.950000000000003</v>
      </c>
      <c r="E32" s="166" t="n">
        <v>-1.12810772357724</v>
      </c>
      <c r="F32" s="159" t="n">
        <v>-0.450000000000003</v>
      </c>
      <c r="G32" s="159" t="n">
        <v>-0.25</v>
      </c>
      <c r="H32" s="159" t="n">
        <v>-0.649999999999999</v>
      </c>
      <c r="I32" s="159" t="n">
        <v>0.125</v>
      </c>
      <c r="J32" s="159" t="n">
        <v>0.5</v>
      </c>
      <c r="K32" s="159" t="n">
        <v>-0.25</v>
      </c>
      <c r="L32" s="159" t="n">
        <v>-0.25</v>
      </c>
      <c r="M32" s="159" t="n">
        <v>-0.25</v>
      </c>
      <c r="N32" s="159" t="n">
        <v>0</v>
      </c>
      <c r="O32" s="159" t="n">
        <v>0</v>
      </c>
      <c r="P32" s="159" t="n">
        <v>0</v>
      </c>
      <c r="Q32" s="159" t="n">
        <v>0</v>
      </c>
      <c r="R32" s="159" t="n">
        <v>0.25</v>
      </c>
      <c r="S32" s="159" t="n">
        <v>0.25</v>
      </c>
      <c r="T32" s="159" t="n">
        <v>0.25</v>
      </c>
      <c r="U32" s="159" t="n">
        <v>0.25</v>
      </c>
      <c r="V32" s="166" t="n">
        <v>-0.0313725490196077</v>
      </c>
      <c r="W32" s="159" t="n">
        <v>0.311764705882354</v>
      </c>
      <c r="X32" s="159" t="n">
        <v>0.420637583892606</v>
      </c>
      <c r="Y32" s="159" t="n">
        <v>0.462039215686275</v>
      </c>
      <c r="Z32" s="159" t="n">
        <v>0.363333333333323</v>
      </c>
      <c r="AA32" s="159" t="n">
        <v>0.0539062500000043</v>
      </c>
      <c r="AB32" s="168" t="n">
        <v>0.280720096605194</v>
      </c>
      <c r="AC32" s="162"/>
      <c r="AD32" s="162"/>
      <c r="AE32" s="163"/>
      <c r="AF32" s="159" t="n">
        <v>858</v>
      </c>
      <c r="AG32" s="192" t="n">
        <v>762</v>
      </c>
      <c r="AH32" s="192" t="n">
        <v>798</v>
      </c>
      <c r="AI32" s="192" t="n">
        <v>775.5</v>
      </c>
      <c r="AJ32" s="192" t="n">
        <v>808.5</v>
      </c>
      <c r="AK32" s="192" t="n">
        <v>855</v>
      </c>
      <c r="AL32" s="192" t="n">
        <v>1116.5</v>
      </c>
      <c r="AM32" s="192" t="n">
        <v>1292.5</v>
      </c>
      <c r="AN32" s="192" t="n">
        <v>1005</v>
      </c>
      <c r="AO32" s="192" t="n">
        <v>937.25</v>
      </c>
      <c r="AP32" s="192" t="n">
        <v>795</v>
      </c>
      <c r="AQ32" s="192" t="n">
        <v>876.75</v>
      </c>
      <c r="AR32" s="192" t="n">
        <v>929.5</v>
      </c>
      <c r="AS32" s="192" t="n">
        <v>815</v>
      </c>
      <c r="AT32" s="192" t="n">
        <v>840</v>
      </c>
      <c r="AU32" s="192" t="n">
        <v>880</v>
      </c>
      <c r="AV32" s="192" t="n">
        <v>855.75</v>
      </c>
      <c r="AW32" s="192" t="n">
        <v>981.75</v>
      </c>
      <c r="AX32" s="192" t="n">
        <v>1298</v>
      </c>
      <c r="AY32" s="192" t="n">
        <v>1359.75</v>
      </c>
      <c r="AZ32" s="192" t="n">
        <v>1086.75</v>
      </c>
      <c r="BA32" s="192" t="n">
        <v>943</v>
      </c>
      <c r="BB32" s="192" t="n">
        <v>774.25</v>
      </c>
      <c r="BC32" s="192" t="n">
        <v>924</v>
      </c>
      <c r="BD32" s="192" t="n">
        <v>898.17</v>
      </c>
      <c r="BE32" s="192" t="n">
        <v>824.8</v>
      </c>
      <c r="BF32" s="192" t="n">
        <v>930.81</v>
      </c>
      <c r="BG32" s="192" t="n">
        <v>890.12</v>
      </c>
      <c r="BH32" s="192" t="n">
        <v>824.2</v>
      </c>
      <c r="BI32" s="192" t="n">
        <v>1039.72</v>
      </c>
      <c r="BJ32" s="192" t="n">
        <v>1252.23</v>
      </c>
      <c r="BK32" s="192" t="n">
        <v>1439.24</v>
      </c>
      <c r="BL32" s="192" t="n">
        <v>1097.67</v>
      </c>
      <c r="BM32" s="192" t="n">
        <v>869.4</v>
      </c>
      <c r="BN32" s="192" t="n">
        <v>863.94</v>
      </c>
      <c r="BO32" s="192" t="n">
        <v>974.97</v>
      </c>
      <c r="BP32" s="192" t="n">
        <v>905.1</v>
      </c>
      <c r="BQ32" s="192" t="n">
        <v>831</v>
      </c>
      <c r="BR32" s="192" t="n">
        <v>937.94</v>
      </c>
      <c r="BS32" s="192" t="n">
        <v>856.17</v>
      </c>
      <c r="BT32" s="192" t="n">
        <v>871.92</v>
      </c>
      <c r="BU32" s="192" t="n">
        <v>1047.64</v>
      </c>
      <c r="BV32" s="192" t="n">
        <v>1201.6</v>
      </c>
      <c r="BW32" s="192" t="n">
        <v>1515.93</v>
      </c>
      <c r="BX32" s="192" t="n">
        <v>1106.07</v>
      </c>
      <c r="BY32" s="192" t="n">
        <v>875.91</v>
      </c>
      <c r="BZ32" s="192" t="n">
        <v>870.45</v>
      </c>
      <c r="CA32" s="192" t="n">
        <v>896.91</v>
      </c>
      <c r="CB32" s="192" t="n">
        <v>911.82</v>
      </c>
      <c r="CC32" s="192" t="n">
        <v>837.4</v>
      </c>
      <c r="CD32" s="192" t="n">
        <v>944.84</v>
      </c>
      <c r="CE32" s="192" t="n">
        <v>821.4</v>
      </c>
      <c r="CF32" s="192" t="n">
        <v>920.26</v>
      </c>
      <c r="CG32" s="192" t="n">
        <v>1055.34</v>
      </c>
      <c r="CH32" s="192" t="n">
        <v>1210.6</v>
      </c>
      <c r="CI32" s="192" t="n">
        <v>1527.43</v>
      </c>
      <c r="CJ32" s="192" t="n">
        <v>1061.2</v>
      </c>
      <c r="CK32" s="192" t="n">
        <v>924.66</v>
      </c>
      <c r="CL32" s="192" t="n">
        <v>876.96</v>
      </c>
      <c r="CM32" s="192" t="n">
        <v>860.6</v>
      </c>
      <c r="CN32" s="192" t="n">
        <v>963.16</v>
      </c>
      <c r="CO32" s="192" t="n">
        <v>844.2</v>
      </c>
      <c r="CP32" s="192" t="n">
        <v>911.02</v>
      </c>
      <c r="CQ32" s="192" t="n">
        <v>869.19</v>
      </c>
      <c r="CR32" s="192" t="n">
        <v>927.3</v>
      </c>
      <c r="CS32" s="192" t="n">
        <v>1014.93</v>
      </c>
      <c r="CT32" s="192" t="n">
        <v>1280.37</v>
      </c>
      <c r="CU32" s="192" t="n">
        <v>1538.24</v>
      </c>
      <c r="CV32" s="192" t="n">
        <v>1015.17</v>
      </c>
      <c r="CW32" s="192" t="n">
        <v>973.13</v>
      </c>
      <c r="CX32" s="192" t="n">
        <v>882.63</v>
      </c>
      <c r="CY32" s="192" t="n">
        <v>866</v>
      </c>
      <c r="CZ32" s="192" t="n">
        <v>968.66</v>
      </c>
      <c r="DA32" s="192" t="n">
        <v>891.45</v>
      </c>
      <c r="DB32" s="192" t="n">
        <v>874.44</v>
      </c>
      <c r="DC32" s="192" t="n">
        <v>915.64</v>
      </c>
      <c r="DD32" s="192" t="n">
        <v>889.77</v>
      </c>
      <c r="DE32" s="192" t="n">
        <v>1020.39</v>
      </c>
      <c r="DF32" s="192" t="n">
        <v>1348.16</v>
      </c>
      <c r="DG32" s="192" t="n">
        <v>1411.62</v>
      </c>
      <c r="DH32" s="192" t="n">
        <v>1127.49</v>
      </c>
      <c r="DI32" s="192" t="n">
        <v>977.96</v>
      </c>
      <c r="DJ32" s="192" t="n">
        <v>802.37</v>
      </c>
      <c r="DK32" s="192" t="n">
        <v>957</v>
      </c>
      <c r="DL32" s="192" t="n">
        <v>928.62</v>
      </c>
      <c r="DM32" s="192" t="n">
        <v>852.4</v>
      </c>
      <c r="DN32" s="192" t="n">
        <v>920.04</v>
      </c>
      <c r="DO32" s="192" t="n">
        <v>919.38</v>
      </c>
      <c r="DP32" s="192" t="n">
        <v>851</v>
      </c>
      <c r="DQ32" s="192" t="n">
        <v>1073.38</v>
      </c>
      <c r="DR32" s="192" t="n">
        <v>1353.88</v>
      </c>
      <c r="DS32" s="192" t="n">
        <v>1417.5</v>
      </c>
      <c r="DT32" s="192" t="n">
        <v>1132.32</v>
      </c>
      <c r="DU32" s="192" t="n">
        <v>939.18</v>
      </c>
      <c r="DV32" s="192" t="n">
        <v>848.2</v>
      </c>
      <c r="DW32" s="192" t="n">
        <v>961.18</v>
      </c>
      <c r="DX32" s="192" t="n">
        <v>888</v>
      </c>
      <c r="DY32" s="192" t="n">
        <v>856</v>
      </c>
      <c r="DZ32" s="192" t="n">
        <v>965.77</v>
      </c>
      <c r="EA32" s="192" t="n">
        <v>923.34</v>
      </c>
      <c r="EB32" s="192" t="n">
        <v>854.6</v>
      </c>
      <c r="EC32" s="192" t="n">
        <v>1078</v>
      </c>
      <c r="ED32" s="192" t="n">
        <v>1297.8</v>
      </c>
      <c r="EE32" s="192" t="n">
        <v>1491.16</v>
      </c>
      <c r="EF32" s="192" t="n">
        <v>1136.94</v>
      </c>
      <c r="EG32" s="192" t="n">
        <v>900.27</v>
      </c>
      <c r="EH32" s="192" t="n">
        <v>894.39</v>
      </c>
      <c r="EI32" s="192" t="n">
        <v>1009.01</v>
      </c>
    </row>
    <row r="33" customFormat="false" ht="13.7" hidden="false" customHeight="true" outlineLevel="0" collapsed="false">
      <c r="A33" s="164" t="s">
        <v>182</v>
      </c>
      <c r="B33" s="136"/>
      <c r="C33" s="159" t="n">
        <v>-0.850333333333335</v>
      </c>
      <c r="D33" s="159" t="n">
        <v>-1</v>
      </c>
      <c r="E33" s="166" t="n">
        <v>-0.868361788617889</v>
      </c>
      <c r="F33" s="159" t="n">
        <v>-0.875</v>
      </c>
      <c r="G33" s="159" t="n">
        <v>-1</v>
      </c>
      <c r="H33" s="159" t="n">
        <v>-0.75</v>
      </c>
      <c r="I33" s="159" t="n">
        <v>-1</v>
      </c>
      <c r="J33" s="159" t="n">
        <v>-1</v>
      </c>
      <c r="K33" s="159" t="n">
        <v>-1</v>
      </c>
      <c r="L33" s="159" t="n">
        <v>-1</v>
      </c>
      <c r="M33" s="159" t="n">
        <v>-1</v>
      </c>
      <c r="N33" s="159" t="n">
        <v>0</v>
      </c>
      <c r="O33" s="159" t="n">
        <v>0</v>
      </c>
      <c r="P33" s="159" t="n">
        <v>0</v>
      </c>
      <c r="Q33" s="159" t="n">
        <v>0</v>
      </c>
      <c r="R33" s="159" t="n">
        <v>0</v>
      </c>
      <c r="S33" s="159" t="n">
        <v>0</v>
      </c>
      <c r="T33" s="159" t="n">
        <v>0</v>
      </c>
      <c r="U33" s="159" t="n">
        <v>0</v>
      </c>
      <c r="V33" s="166" t="n">
        <v>-0.478431372549018</v>
      </c>
      <c r="W33" s="159" t="n">
        <v>0.187254901960785</v>
      </c>
      <c r="X33" s="159" t="n">
        <v>0.25040268456376</v>
      </c>
      <c r="Y33" s="159" t="n">
        <v>0.288470588235292</v>
      </c>
      <c r="Z33" s="159" t="n">
        <v>0.413549019607842</v>
      </c>
      <c r="AA33" s="159" t="n">
        <v>0.539375</v>
      </c>
      <c r="AB33" s="168" t="n">
        <v>0.25464319281793</v>
      </c>
      <c r="AC33" s="162"/>
      <c r="AD33" s="162"/>
      <c r="AE33" s="163"/>
      <c r="AF33" s="159" t="n">
        <v>797.5</v>
      </c>
      <c r="AG33" s="192" t="n">
        <v>720</v>
      </c>
      <c r="AH33" s="192" t="n">
        <v>745.5</v>
      </c>
      <c r="AI33" s="192" t="n">
        <v>770</v>
      </c>
      <c r="AJ33" s="192" t="n">
        <v>814</v>
      </c>
      <c r="AK33" s="192" t="n">
        <v>890</v>
      </c>
      <c r="AL33" s="192" t="n">
        <v>1210</v>
      </c>
      <c r="AM33" s="192" t="n">
        <v>1430</v>
      </c>
      <c r="AN33" s="192" t="n">
        <v>1040</v>
      </c>
      <c r="AO33" s="192" t="n">
        <v>885.5</v>
      </c>
      <c r="AP33" s="192" t="n">
        <v>730</v>
      </c>
      <c r="AQ33" s="192" t="n">
        <v>777</v>
      </c>
      <c r="AR33" s="192" t="n">
        <v>836</v>
      </c>
      <c r="AS33" s="192" t="n">
        <v>760</v>
      </c>
      <c r="AT33" s="192" t="n">
        <v>787.5</v>
      </c>
      <c r="AU33" s="192" t="n">
        <v>803</v>
      </c>
      <c r="AV33" s="192" t="n">
        <v>787.5</v>
      </c>
      <c r="AW33" s="192" t="n">
        <v>929.25</v>
      </c>
      <c r="AX33" s="192" t="n">
        <v>1232</v>
      </c>
      <c r="AY33" s="192" t="n">
        <v>1375.5</v>
      </c>
      <c r="AZ33" s="192" t="n">
        <v>1123.5</v>
      </c>
      <c r="BA33" s="192" t="n">
        <v>897</v>
      </c>
      <c r="BB33" s="192" t="n">
        <v>722</v>
      </c>
      <c r="BC33" s="192" t="n">
        <v>825</v>
      </c>
      <c r="BD33" s="192" t="n">
        <v>814.59</v>
      </c>
      <c r="BE33" s="192" t="n">
        <v>775.8</v>
      </c>
      <c r="BF33" s="192" t="n">
        <v>881.59</v>
      </c>
      <c r="BG33" s="192" t="n">
        <v>822.8</v>
      </c>
      <c r="BH33" s="192" t="n">
        <v>766.6</v>
      </c>
      <c r="BI33" s="192" t="n">
        <v>981.2</v>
      </c>
      <c r="BJ33" s="192" t="n">
        <v>1165.71</v>
      </c>
      <c r="BK33" s="192" t="n">
        <v>1415.26</v>
      </c>
      <c r="BL33" s="192" t="n">
        <v>1116.99</v>
      </c>
      <c r="BM33" s="192" t="n">
        <v>834.12</v>
      </c>
      <c r="BN33" s="192" t="n">
        <v>814.59</v>
      </c>
      <c r="BO33" s="192" t="n">
        <v>881.59</v>
      </c>
      <c r="BP33" s="192" t="n">
        <v>821.94</v>
      </c>
      <c r="BQ33" s="192" t="n">
        <v>782.8</v>
      </c>
      <c r="BR33" s="192" t="n">
        <v>889.64</v>
      </c>
      <c r="BS33" s="192" t="n">
        <v>792.54</v>
      </c>
      <c r="BT33" s="192" t="n">
        <v>812.28</v>
      </c>
      <c r="BU33" s="192" t="n">
        <v>990</v>
      </c>
      <c r="BV33" s="192" t="n">
        <v>1120.2</v>
      </c>
      <c r="BW33" s="192" t="n">
        <v>1492.93</v>
      </c>
      <c r="BX33" s="192" t="n">
        <v>1127.07</v>
      </c>
      <c r="BY33" s="192" t="n">
        <v>841.68</v>
      </c>
      <c r="BZ33" s="192" t="n">
        <v>822.15</v>
      </c>
      <c r="CA33" s="192" t="n">
        <v>812.28</v>
      </c>
      <c r="CB33" s="192" t="n">
        <v>829.5</v>
      </c>
      <c r="CC33" s="192" t="n">
        <v>790</v>
      </c>
      <c r="CD33" s="192" t="n">
        <v>897.69</v>
      </c>
      <c r="CE33" s="192" t="n">
        <v>761.6</v>
      </c>
      <c r="CF33" s="192" t="n">
        <v>858.66</v>
      </c>
      <c r="CG33" s="192" t="n">
        <v>999.02</v>
      </c>
      <c r="CH33" s="192" t="n">
        <v>1130.4</v>
      </c>
      <c r="CI33" s="192" t="n">
        <v>1506.5</v>
      </c>
      <c r="CJ33" s="192" t="n">
        <v>1083.2</v>
      </c>
      <c r="CK33" s="192" t="n">
        <v>889.9</v>
      </c>
      <c r="CL33" s="192" t="n">
        <v>829.5</v>
      </c>
      <c r="CM33" s="192" t="n">
        <v>780.6</v>
      </c>
      <c r="CN33" s="192" t="n">
        <v>876.7</v>
      </c>
      <c r="CO33" s="192" t="n">
        <v>797</v>
      </c>
      <c r="CP33" s="192" t="n">
        <v>866.36</v>
      </c>
      <c r="CQ33" s="192" t="n">
        <v>806.82</v>
      </c>
      <c r="CR33" s="192" t="n">
        <v>866.36</v>
      </c>
      <c r="CS33" s="192" t="n">
        <v>962.22</v>
      </c>
      <c r="CT33" s="192" t="n">
        <v>1197.63</v>
      </c>
      <c r="CU33" s="192" t="n">
        <v>1520.07</v>
      </c>
      <c r="CV33" s="192" t="n">
        <v>1038.16</v>
      </c>
      <c r="CW33" s="192" t="n">
        <v>938.63</v>
      </c>
      <c r="CX33" s="192" t="n">
        <v>837.06</v>
      </c>
      <c r="CY33" s="192" t="n">
        <v>787.6</v>
      </c>
      <c r="CZ33" s="192" t="n">
        <v>884.62</v>
      </c>
      <c r="DA33" s="192" t="n">
        <v>844.41</v>
      </c>
      <c r="DB33" s="192" t="n">
        <v>834.33</v>
      </c>
      <c r="DC33" s="192" t="n">
        <v>852.72</v>
      </c>
      <c r="DD33" s="192" t="n">
        <v>834.33</v>
      </c>
      <c r="DE33" s="192" t="n">
        <v>970.62</v>
      </c>
      <c r="DF33" s="192" t="n">
        <v>1265.66</v>
      </c>
      <c r="DG33" s="192" t="n">
        <v>1400.28</v>
      </c>
      <c r="DH33" s="192" t="n">
        <v>1157.73</v>
      </c>
      <c r="DI33" s="192" t="n">
        <v>946.91</v>
      </c>
      <c r="DJ33" s="192" t="n">
        <v>763.99</v>
      </c>
      <c r="DK33" s="192" t="n">
        <v>874.06</v>
      </c>
      <c r="DL33" s="192" t="n">
        <v>851.76</v>
      </c>
      <c r="DM33" s="192" t="n">
        <v>811.2</v>
      </c>
      <c r="DN33" s="192" t="n">
        <v>881.76</v>
      </c>
      <c r="DO33" s="192" t="n">
        <v>860.42</v>
      </c>
      <c r="DP33" s="192" t="n">
        <v>801.6</v>
      </c>
      <c r="DQ33" s="192" t="n">
        <v>1025.86</v>
      </c>
      <c r="DR33" s="192" t="n">
        <v>1276.88</v>
      </c>
      <c r="DS33" s="192" t="n">
        <v>1412.46</v>
      </c>
      <c r="DT33" s="192" t="n">
        <v>1167.81</v>
      </c>
      <c r="DU33" s="192" t="n">
        <v>913.66</v>
      </c>
      <c r="DV33" s="192" t="n">
        <v>811.2</v>
      </c>
      <c r="DW33" s="192" t="n">
        <v>881.76</v>
      </c>
      <c r="DX33" s="192" t="n">
        <v>818.4</v>
      </c>
      <c r="DY33" s="192" t="n">
        <v>818.4</v>
      </c>
      <c r="DZ33" s="192" t="n">
        <v>929.89</v>
      </c>
      <c r="EA33" s="192" t="n">
        <v>867.9</v>
      </c>
      <c r="EB33" s="192" t="n">
        <v>808.6</v>
      </c>
      <c r="EC33" s="192" t="n">
        <v>1034.88</v>
      </c>
      <c r="ED33" s="192" t="n">
        <v>1229.34</v>
      </c>
      <c r="EE33" s="192" t="n">
        <v>1492.7</v>
      </c>
      <c r="EF33" s="192" t="n">
        <v>1178.1</v>
      </c>
      <c r="EG33" s="192" t="n">
        <v>879.9</v>
      </c>
      <c r="EH33" s="192" t="n">
        <v>859.32</v>
      </c>
      <c r="EI33" s="192" t="n">
        <v>929.89</v>
      </c>
    </row>
    <row r="34" customFormat="false" ht="13.7" hidden="false" customHeight="true" outlineLevel="0" collapsed="false">
      <c r="A34" s="170" t="s">
        <v>183</v>
      </c>
      <c r="B34" s="171"/>
      <c r="C34" s="172" t="n">
        <v>-0.850333333333332</v>
      </c>
      <c r="D34" s="172" t="n">
        <v>-1</v>
      </c>
      <c r="E34" s="173" t="n">
        <v>-0.868361788617882</v>
      </c>
      <c r="F34" s="172" t="n">
        <v>-0.875</v>
      </c>
      <c r="G34" s="172" t="n">
        <v>-1</v>
      </c>
      <c r="H34" s="172" t="n">
        <v>-0.75</v>
      </c>
      <c r="I34" s="172" t="n">
        <v>-1</v>
      </c>
      <c r="J34" s="172" t="n">
        <v>-1</v>
      </c>
      <c r="K34" s="172" t="n">
        <v>-1</v>
      </c>
      <c r="L34" s="172" t="n">
        <v>-1</v>
      </c>
      <c r="M34" s="172" t="n">
        <v>-1</v>
      </c>
      <c r="N34" s="172" t="n">
        <v>0</v>
      </c>
      <c r="O34" s="172" t="n">
        <v>0</v>
      </c>
      <c r="P34" s="172" t="n">
        <v>0</v>
      </c>
      <c r="Q34" s="172" t="n">
        <v>0</v>
      </c>
      <c r="R34" s="172" t="n">
        <v>0</v>
      </c>
      <c r="S34" s="172" t="n">
        <v>0</v>
      </c>
      <c r="T34" s="172" t="n">
        <v>0</v>
      </c>
      <c r="U34" s="172" t="n">
        <v>0</v>
      </c>
      <c r="V34" s="173" t="n">
        <v>-0.478431372549018</v>
      </c>
      <c r="W34" s="172" t="n">
        <v>0.187254901960785</v>
      </c>
      <c r="X34" s="172" t="n">
        <v>0.250402684563753</v>
      </c>
      <c r="Y34" s="172" t="n">
        <v>0.288470588235299</v>
      </c>
      <c r="Z34" s="172" t="n">
        <v>0.413549019607835</v>
      </c>
      <c r="AA34" s="172" t="n">
        <v>0.539374999999993</v>
      </c>
      <c r="AB34" s="175" t="n">
        <v>0.255591769615378</v>
      </c>
      <c r="AC34" s="162"/>
      <c r="AD34" s="162"/>
      <c r="AE34" s="163"/>
      <c r="AF34" s="159" t="n">
        <v>830.5</v>
      </c>
      <c r="AG34" s="192" t="n">
        <v>745</v>
      </c>
      <c r="AH34" s="192" t="n">
        <v>771.75</v>
      </c>
      <c r="AI34" s="192" t="n">
        <v>814</v>
      </c>
      <c r="AJ34" s="192" t="n">
        <v>880</v>
      </c>
      <c r="AK34" s="192" t="n">
        <v>990</v>
      </c>
      <c r="AL34" s="192" t="n">
        <v>1364</v>
      </c>
      <c r="AM34" s="192" t="n">
        <v>1650</v>
      </c>
      <c r="AN34" s="192" t="n">
        <v>1180</v>
      </c>
      <c r="AO34" s="192" t="n">
        <v>943</v>
      </c>
      <c r="AP34" s="192" t="n">
        <v>770</v>
      </c>
      <c r="AQ34" s="192" t="n">
        <v>819</v>
      </c>
      <c r="AR34" s="192" t="n">
        <v>880</v>
      </c>
      <c r="AS34" s="192" t="n">
        <v>800</v>
      </c>
      <c r="AT34" s="192" t="n">
        <v>829.5</v>
      </c>
      <c r="AU34" s="192" t="n">
        <v>847</v>
      </c>
      <c r="AV34" s="192" t="n">
        <v>829.5</v>
      </c>
      <c r="AW34" s="192" t="n">
        <v>1023.75</v>
      </c>
      <c r="AX34" s="192" t="n">
        <v>1364</v>
      </c>
      <c r="AY34" s="192" t="n">
        <v>1543.5</v>
      </c>
      <c r="AZ34" s="192" t="n">
        <v>1249.5</v>
      </c>
      <c r="BA34" s="192" t="n">
        <v>948.75</v>
      </c>
      <c r="BB34" s="192" t="n">
        <v>755.25</v>
      </c>
      <c r="BC34" s="192" t="n">
        <v>858</v>
      </c>
      <c r="BD34" s="192" t="n">
        <v>860.79</v>
      </c>
      <c r="BE34" s="192" t="n">
        <v>819.8</v>
      </c>
      <c r="BF34" s="192" t="n">
        <v>932.19</v>
      </c>
      <c r="BG34" s="192" t="n">
        <v>871.2</v>
      </c>
      <c r="BH34" s="192" t="n">
        <v>810.6</v>
      </c>
      <c r="BI34" s="192" t="n">
        <v>1076.46</v>
      </c>
      <c r="BJ34" s="192" t="n">
        <v>1283.31</v>
      </c>
      <c r="BK34" s="192" t="n">
        <v>1575.86</v>
      </c>
      <c r="BL34" s="192" t="n">
        <v>1234.59</v>
      </c>
      <c r="BM34" s="192" t="n">
        <v>884.73</v>
      </c>
      <c r="BN34" s="192" t="n">
        <v>856.17</v>
      </c>
      <c r="BO34" s="192" t="n">
        <v>922.3</v>
      </c>
      <c r="BP34" s="192" t="n">
        <v>870.66</v>
      </c>
      <c r="BQ34" s="192" t="n">
        <v>829.2</v>
      </c>
      <c r="BR34" s="192" t="n">
        <v>943</v>
      </c>
      <c r="BS34" s="192" t="n">
        <v>841.26</v>
      </c>
      <c r="BT34" s="192" t="n">
        <v>861</v>
      </c>
      <c r="BU34" s="192" t="n">
        <v>1080.86</v>
      </c>
      <c r="BV34" s="192" t="n">
        <v>1224.2</v>
      </c>
      <c r="BW34" s="192" t="n">
        <v>1645.65</v>
      </c>
      <c r="BX34" s="192" t="n">
        <v>1236.27</v>
      </c>
      <c r="BY34" s="192" t="n">
        <v>894.18</v>
      </c>
      <c r="BZ34" s="192" t="n">
        <v>867.09</v>
      </c>
      <c r="CA34" s="192" t="n">
        <v>853.44</v>
      </c>
      <c r="CB34" s="192" t="n">
        <v>880.32</v>
      </c>
      <c r="CC34" s="192" t="n">
        <v>838.4</v>
      </c>
      <c r="CD34" s="192" t="n">
        <v>953.35</v>
      </c>
      <c r="CE34" s="192" t="n">
        <v>810</v>
      </c>
      <c r="CF34" s="192" t="n">
        <v>911.9</v>
      </c>
      <c r="CG34" s="192" t="n">
        <v>1086.14</v>
      </c>
      <c r="CH34" s="192" t="n">
        <v>1227.6</v>
      </c>
      <c r="CI34" s="192" t="n">
        <v>1646.34</v>
      </c>
      <c r="CJ34" s="192" t="n">
        <v>1180.4</v>
      </c>
      <c r="CK34" s="192" t="n">
        <v>946.44</v>
      </c>
      <c r="CL34" s="192" t="n">
        <v>876.96</v>
      </c>
      <c r="CM34" s="192" t="n">
        <v>822.8</v>
      </c>
      <c r="CN34" s="192" t="n">
        <v>930.6</v>
      </c>
      <c r="CO34" s="192" t="n">
        <v>846</v>
      </c>
      <c r="CP34" s="192" t="n">
        <v>920.26</v>
      </c>
      <c r="CQ34" s="192" t="n">
        <v>858.48</v>
      </c>
      <c r="CR34" s="192" t="n">
        <v>920.26</v>
      </c>
      <c r="CS34" s="192" t="n">
        <v>1042.86</v>
      </c>
      <c r="CT34" s="192" t="n">
        <v>1295.07</v>
      </c>
      <c r="CU34" s="192" t="n">
        <v>1652.09</v>
      </c>
      <c r="CV34" s="192" t="n">
        <v>1126.32</v>
      </c>
      <c r="CW34" s="192" t="n">
        <v>997.97</v>
      </c>
      <c r="CX34" s="192" t="n">
        <v>885.57</v>
      </c>
      <c r="CY34" s="192" t="n">
        <v>831</v>
      </c>
      <c r="CZ34" s="192" t="n">
        <v>938.74</v>
      </c>
      <c r="DA34" s="192" t="n">
        <v>896.07</v>
      </c>
      <c r="DB34" s="192" t="n">
        <v>885.99</v>
      </c>
      <c r="DC34" s="192" t="n">
        <v>907.06</v>
      </c>
      <c r="DD34" s="192" t="n">
        <v>886.2</v>
      </c>
      <c r="DE34" s="192" t="n">
        <v>1049.16</v>
      </c>
      <c r="DF34" s="192" t="n">
        <v>1364</v>
      </c>
      <c r="DG34" s="192" t="n">
        <v>1515.36</v>
      </c>
      <c r="DH34" s="192" t="n">
        <v>1251.6</v>
      </c>
      <c r="DI34" s="192" t="n">
        <v>1006.25</v>
      </c>
      <c r="DJ34" s="192" t="n">
        <v>808.26</v>
      </c>
      <c r="DK34" s="192" t="n">
        <v>922.46</v>
      </c>
      <c r="DL34" s="192" t="n">
        <v>903.63</v>
      </c>
      <c r="DM34" s="192" t="n">
        <v>860.6</v>
      </c>
      <c r="DN34" s="192" t="n">
        <v>936.1</v>
      </c>
      <c r="DO34" s="192" t="n">
        <v>914.76</v>
      </c>
      <c r="DP34" s="192" t="n">
        <v>851</v>
      </c>
      <c r="DQ34" s="192" t="n">
        <v>1106.16</v>
      </c>
      <c r="DR34" s="192" t="n">
        <v>1371.48</v>
      </c>
      <c r="DS34" s="192" t="n">
        <v>1522.29</v>
      </c>
      <c r="DT34" s="192" t="n">
        <v>1258.32</v>
      </c>
      <c r="DU34" s="192" t="n">
        <v>970.2</v>
      </c>
      <c r="DV34" s="192" t="n">
        <v>858</v>
      </c>
      <c r="DW34" s="192" t="n">
        <v>930.6</v>
      </c>
      <c r="DX34" s="192" t="n">
        <v>866.8</v>
      </c>
      <c r="DY34" s="192" t="n">
        <v>866.8</v>
      </c>
      <c r="DZ34" s="192" t="n">
        <v>985.78</v>
      </c>
      <c r="EA34" s="192" t="n">
        <v>921.36</v>
      </c>
      <c r="EB34" s="192" t="n">
        <v>857.2</v>
      </c>
      <c r="EC34" s="192" t="n">
        <v>1111.88</v>
      </c>
      <c r="ED34" s="192" t="n">
        <v>1315.23</v>
      </c>
      <c r="EE34" s="192" t="n">
        <v>1601.38</v>
      </c>
      <c r="EF34" s="192" t="n">
        <v>1264.2</v>
      </c>
      <c r="EG34" s="192" t="n">
        <v>932.82</v>
      </c>
      <c r="EH34" s="192" t="n">
        <v>907.83</v>
      </c>
      <c r="EI34" s="192" t="n">
        <v>980.49</v>
      </c>
    </row>
    <row r="35" customFormat="false" ht="13.7" hidden="false" customHeight="true" outlineLevel="0" collapsed="false">
      <c r="A35" s="193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7"/>
      <c r="AC35" s="162"/>
      <c r="AD35" s="162"/>
      <c r="AE35" s="163"/>
      <c r="AF35" s="159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2"/>
      <c r="BR35" s="192"/>
      <c r="BS35" s="192"/>
      <c r="BT35" s="192"/>
      <c r="BU35" s="192"/>
      <c r="BV35" s="192"/>
      <c r="BW35" s="192"/>
      <c r="BX35" s="192"/>
      <c r="BY35" s="192"/>
      <c r="BZ35" s="192"/>
      <c r="CA35" s="192"/>
      <c r="CB35" s="192"/>
      <c r="CC35" s="192"/>
      <c r="CD35" s="192"/>
      <c r="CE35" s="192"/>
      <c r="CF35" s="192"/>
      <c r="CG35" s="192"/>
      <c r="CH35" s="192"/>
      <c r="CI35" s="192"/>
      <c r="CJ35" s="192"/>
      <c r="CK35" s="192"/>
      <c r="CL35" s="192"/>
      <c r="CM35" s="192"/>
      <c r="CN35" s="192"/>
      <c r="CO35" s="192"/>
      <c r="CP35" s="192"/>
      <c r="CQ35" s="192"/>
      <c r="CR35" s="192"/>
      <c r="CS35" s="192"/>
      <c r="CT35" s="192"/>
      <c r="CU35" s="192"/>
      <c r="CV35" s="192"/>
      <c r="CW35" s="192"/>
      <c r="CX35" s="192"/>
      <c r="CY35" s="192"/>
      <c r="CZ35" s="192"/>
      <c r="DA35" s="192"/>
      <c r="DB35" s="192"/>
      <c r="DC35" s="192"/>
      <c r="DD35" s="192"/>
      <c r="DE35" s="192"/>
      <c r="DF35" s="192"/>
      <c r="DG35" s="192"/>
      <c r="DH35" s="192"/>
      <c r="DI35" s="192"/>
      <c r="DJ35" s="192"/>
      <c r="DK35" s="192"/>
      <c r="DL35" s="192"/>
      <c r="DM35" s="192"/>
      <c r="DN35" s="192"/>
      <c r="DO35" s="192"/>
      <c r="DP35" s="192"/>
      <c r="DQ35" s="192"/>
      <c r="DR35" s="192"/>
      <c r="DS35" s="192"/>
      <c r="DT35" s="192"/>
      <c r="DU35" s="192"/>
      <c r="DV35" s="192"/>
      <c r="DW35" s="192"/>
      <c r="DX35" s="192"/>
      <c r="DY35" s="192"/>
      <c r="DZ35" s="192"/>
      <c r="EA35" s="192"/>
      <c r="EB35" s="192"/>
      <c r="EC35" s="192"/>
      <c r="ED35" s="192"/>
      <c r="EE35" s="192"/>
      <c r="EF35" s="192"/>
      <c r="EG35" s="192"/>
      <c r="EH35" s="192"/>
      <c r="EI35" s="192"/>
    </row>
    <row r="36" customFormat="false" ht="13.7" hidden="true" customHeight="true" outlineLevel="0" collapsed="false">
      <c r="A36" s="194" t="s">
        <v>186</v>
      </c>
      <c r="B36" s="17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61"/>
      <c r="AC36" s="162"/>
      <c r="AD36" s="162"/>
      <c r="AE36" s="163"/>
      <c r="AF36" s="159"/>
      <c r="AG36" s="192"/>
      <c r="AH36" s="192"/>
      <c r="AI36" s="192"/>
      <c r="AJ36" s="192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2"/>
      <c r="BF36" s="192"/>
      <c r="BG36" s="192"/>
      <c r="BH36" s="192"/>
      <c r="BI36" s="192"/>
      <c r="BJ36" s="192"/>
      <c r="BK36" s="192"/>
      <c r="BL36" s="192"/>
      <c r="BM36" s="192"/>
      <c r="BN36" s="192"/>
      <c r="BO36" s="192"/>
      <c r="BP36" s="192"/>
      <c r="BQ36" s="192"/>
      <c r="BR36" s="192"/>
      <c r="BS36" s="192"/>
      <c r="BT36" s="192"/>
      <c r="BU36" s="192"/>
      <c r="BV36" s="192"/>
      <c r="BW36" s="192"/>
      <c r="BX36" s="192"/>
      <c r="BY36" s="192"/>
      <c r="BZ36" s="192"/>
      <c r="CA36" s="192"/>
      <c r="CB36" s="192"/>
      <c r="CC36" s="192"/>
      <c r="CD36" s="192"/>
      <c r="CE36" s="192"/>
      <c r="CF36" s="192"/>
      <c r="CG36" s="192"/>
      <c r="CH36" s="192"/>
      <c r="CI36" s="192"/>
      <c r="CJ36" s="192"/>
      <c r="CK36" s="192"/>
      <c r="CL36" s="192"/>
      <c r="CM36" s="192"/>
      <c r="CN36" s="192"/>
      <c r="CO36" s="192"/>
      <c r="CP36" s="192"/>
      <c r="CQ36" s="192"/>
      <c r="CR36" s="192"/>
      <c r="CS36" s="192"/>
      <c r="CT36" s="192"/>
      <c r="CU36" s="192"/>
      <c r="CV36" s="192"/>
      <c r="CW36" s="192"/>
      <c r="CX36" s="192"/>
      <c r="CY36" s="192"/>
      <c r="CZ36" s="192"/>
      <c r="DA36" s="192"/>
      <c r="DB36" s="192"/>
      <c r="DC36" s="192"/>
      <c r="DD36" s="192"/>
      <c r="DE36" s="192"/>
      <c r="DF36" s="192"/>
      <c r="DG36" s="192"/>
      <c r="DH36" s="192"/>
      <c r="DI36" s="192"/>
      <c r="DJ36" s="192"/>
      <c r="DK36" s="192"/>
      <c r="DL36" s="192"/>
      <c r="DM36" s="192"/>
      <c r="DN36" s="192"/>
      <c r="DO36" s="192"/>
      <c r="DP36" s="192"/>
      <c r="DQ36" s="192"/>
      <c r="DR36" s="192"/>
      <c r="DS36" s="192"/>
      <c r="DT36" s="192"/>
      <c r="DU36" s="192"/>
      <c r="DV36" s="192"/>
      <c r="DW36" s="192"/>
      <c r="DX36" s="192"/>
      <c r="DY36" s="192"/>
      <c r="DZ36" s="192"/>
      <c r="EA36" s="192"/>
      <c r="EB36" s="192"/>
      <c r="EC36" s="192"/>
      <c r="ED36" s="192"/>
      <c r="EE36" s="192"/>
      <c r="EF36" s="192"/>
      <c r="EG36" s="192"/>
      <c r="EH36" s="192"/>
      <c r="EI36" s="192"/>
    </row>
    <row r="37" customFormat="false" ht="13.7" hidden="false" customHeight="true" outlineLevel="0" collapsed="false">
      <c r="A37" s="179" t="s">
        <v>186</v>
      </c>
      <c r="B37" s="180"/>
      <c r="C37" s="181" t="n">
        <v>-5.61049934514367</v>
      </c>
      <c r="D37" s="181" t="n">
        <v>0</v>
      </c>
      <c r="E37" s="182" t="n">
        <v>-2.68937159215728</v>
      </c>
      <c r="F37" s="181" t="n">
        <v>0.35000045776367</v>
      </c>
      <c r="G37" s="181" t="n">
        <v>0.24000305175781</v>
      </c>
      <c r="H37" s="181" t="n">
        <v>0.45999786376953</v>
      </c>
      <c r="I37" s="181" t="n">
        <v>0.300001373291011</v>
      </c>
      <c r="J37" s="181" t="n">
        <v>0.330002746582025</v>
      </c>
      <c r="K37" s="181" t="n">
        <v>0.269999999999996</v>
      </c>
      <c r="L37" s="181" t="n">
        <v>0.1900016784668</v>
      </c>
      <c r="M37" s="181" t="n">
        <v>0.10999664306641</v>
      </c>
      <c r="N37" s="181" t="n">
        <v>0.080972780465892</v>
      </c>
      <c r="O37" s="181" t="n">
        <v>0.0799583382441753</v>
      </c>
      <c r="P37" s="181" t="n">
        <v>0.0819872226876086</v>
      </c>
      <c r="Q37" s="181" t="n">
        <v>0.0802116377081816</v>
      </c>
      <c r="R37" s="181" t="n">
        <v>0.139837787438694</v>
      </c>
      <c r="S37" s="181" t="n">
        <v>0.0871697347955589</v>
      </c>
      <c r="T37" s="181" t="n">
        <v>0.209953698283826</v>
      </c>
      <c r="U37" s="181" t="n">
        <v>0.122389929236661</v>
      </c>
      <c r="V37" s="182" t="n">
        <v>0.186946091586236</v>
      </c>
      <c r="W37" s="181" t="n">
        <v>1.55030762483917</v>
      </c>
      <c r="X37" s="181" t="n">
        <v>2.88288983215841</v>
      </c>
      <c r="Y37" s="181" t="n">
        <v>1.78516349210449</v>
      </c>
      <c r="Z37" s="181" t="n">
        <v>-0.299807100299141</v>
      </c>
      <c r="AA37" s="181" t="n">
        <v>-0.261324812678446</v>
      </c>
      <c r="AB37" s="184" t="n">
        <v>0.512246616741905</v>
      </c>
      <c r="AC37" s="162"/>
      <c r="AD37" s="162"/>
      <c r="AE37" s="163"/>
      <c r="AF37" s="159" t="n">
        <v>1574.5400402832</v>
      </c>
      <c r="AG37" s="192" t="n">
        <v>1423.99995727539</v>
      </c>
      <c r="AH37" s="192" t="n">
        <v>1449.82011383057</v>
      </c>
      <c r="AI37" s="192" t="n">
        <v>1417.55390686035</v>
      </c>
      <c r="AJ37" s="192" t="n">
        <v>1432.62439697266</v>
      </c>
      <c r="AK37" s="192" t="n">
        <v>1319.48775024414</v>
      </c>
      <c r="AL37" s="192" t="n">
        <v>1186.96522892022</v>
      </c>
      <c r="AM37" s="192" t="n">
        <v>1203.63721995816</v>
      </c>
      <c r="AN37" s="192" t="n">
        <v>1094.22588541751</v>
      </c>
      <c r="AO37" s="192" t="n">
        <v>1373.13544866108</v>
      </c>
      <c r="AP37" s="192" t="n">
        <v>1300.2095176067</v>
      </c>
      <c r="AQ37" s="192" t="n">
        <v>1446.67353620939</v>
      </c>
      <c r="AR37" s="192" t="n">
        <v>1249.81444187942</v>
      </c>
      <c r="AS37" s="192" t="n">
        <v>1108.65293676285</v>
      </c>
      <c r="AT37" s="192" t="n">
        <v>1128.32325499615</v>
      </c>
      <c r="AU37" s="192" t="n">
        <v>1132.05054033898</v>
      </c>
      <c r="AV37" s="192" t="n">
        <v>1080.65949544893</v>
      </c>
      <c r="AW37" s="192" t="n">
        <v>1089.26500999692</v>
      </c>
      <c r="AX37" s="192" t="n">
        <v>1153.70598547544</v>
      </c>
      <c r="AY37" s="192" t="n">
        <v>1113.23475452291</v>
      </c>
      <c r="AZ37" s="192" t="n">
        <v>1115.63386780771</v>
      </c>
      <c r="BA37" s="192" t="n">
        <v>1232.36544770038</v>
      </c>
      <c r="BB37" s="192" t="n">
        <v>1082.32836127758</v>
      </c>
      <c r="BC37" s="192" t="n">
        <v>1307.55260066738</v>
      </c>
      <c r="BD37" s="192" t="n">
        <v>1206.26893165327</v>
      </c>
      <c r="BE37" s="192" t="n">
        <v>1121.44097160359</v>
      </c>
      <c r="BF37" s="192" t="n">
        <v>1239.975130214</v>
      </c>
      <c r="BG37" s="192" t="n">
        <v>1123.26114533532</v>
      </c>
      <c r="BH37" s="192" t="n">
        <v>1022.73575980131</v>
      </c>
      <c r="BI37" s="192" t="n">
        <v>1138.01632700883</v>
      </c>
      <c r="BJ37" s="192" t="n">
        <v>1101.02711942466</v>
      </c>
      <c r="BK37" s="192" t="n">
        <v>1166.57052730441</v>
      </c>
      <c r="BL37" s="192" t="n">
        <v>1111.73881240403</v>
      </c>
      <c r="BM37" s="192" t="n">
        <v>1111.94069769325</v>
      </c>
      <c r="BN37" s="192" t="n">
        <v>1177.38527052114</v>
      </c>
      <c r="BO37" s="192" t="n">
        <v>1335.99713993075</v>
      </c>
      <c r="BP37" s="192" t="n">
        <v>1177.13290757492</v>
      </c>
      <c r="BQ37" s="192" t="n">
        <v>1094.90774902686</v>
      </c>
      <c r="BR37" s="192" t="n">
        <v>1211.76639253757</v>
      </c>
      <c r="BS37" s="192" t="n">
        <v>1046.18543779562</v>
      </c>
      <c r="BT37" s="192" t="n">
        <v>1047.6966936404</v>
      </c>
      <c r="BU37" s="192" t="n">
        <v>1109.8716091112</v>
      </c>
      <c r="BV37" s="192" t="n">
        <v>1022.25450954384</v>
      </c>
      <c r="BW37" s="192" t="n">
        <v>1188.54842674089</v>
      </c>
      <c r="BX37" s="192" t="n">
        <v>1083.40076999797</v>
      </c>
      <c r="BY37" s="192" t="n">
        <v>1083.49770293983</v>
      </c>
      <c r="BZ37" s="192" t="n">
        <v>1148.736472813</v>
      </c>
      <c r="CA37" s="192" t="n">
        <v>1189.51901029189</v>
      </c>
      <c r="CB37" s="192" t="n">
        <v>1052.80861239132</v>
      </c>
      <c r="CC37" s="192" t="n">
        <v>980.404522903029</v>
      </c>
      <c r="CD37" s="192" t="n">
        <v>1086.70338070407</v>
      </c>
      <c r="CE37" s="192" t="n">
        <v>895.366331977238</v>
      </c>
      <c r="CF37" s="192" t="n">
        <v>986.722195762711</v>
      </c>
      <c r="CG37" s="192" t="n">
        <v>997.929021488261</v>
      </c>
      <c r="CH37" s="192" t="n">
        <v>919.209615469011</v>
      </c>
      <c r="CI37" s="192" t="n">
        <v>1068.85683742638</v>
      </c>
      <c r="CJ37" s="192" t="n">
        <v>928.333393676151</v>
      </c>
      <c r="CK37" s="192" t="n">
        <v>1021.64974065571</v>
      </c>
      <c r="CL37" s="192" t="n">
        <v>1032.68794468868</v>
      </c>
      <c r="CM37" s="192" t="n">
        <v>1017.39959411265</v>
      </c>
      <c r="CN37" s="192" t="n">
        <v>1136.32207465177</v>
      </c>
      <c r="CO37" s="192" t="n">
        <v>1010.38474704171</v>
      </c>
      <c r="CP37" s="192" t="n">
        <v>1072.00368551139</v>
      </c>
      <c r="CQ37" s="192" t="n">
        <v>968.004721186966</v>
      </c>
      <c r="CR37" s="192" t="n">
        <v>1015.63085495414</v>
      </c>
      <c r="CS37" s="192" t="n">
        <v>979.89204933688</v>
      </c>
      <c r="CT37" s="192" t="n">
        <v>992.218293790663</v>
      </c>
      <c r="CU37" s="192" t="n">
        <v>1098.14013675551</v>
      </c>
      <c r="CV37" s="192" t="n">
        <v>905.785559871937</v>
      </c>
      <c r="CW37" s="192" t="n">
        <v>1096.59553189096</v>
      </c>
      <c r="CX37" s="192" t="n">
        <v>1058.40824678017</v>
      </c>
      <c r="CY37" s="192" t="n">
        <v>1042.01847857812</v>
      </c>
      <c r="CZ37" s="192" t="n">
        <v>1164.14258229007</v>
      </c>
      <c r="DA37" s="192" t="n">
        <v>1087.4341795658</v>
      </c>
      <c r="DB37" s="192" t="n">
        <v>1049.76570445248</v>
      </c>
      <c r="DC37" s="192" t="n">
        <v>1040.35626512836</v>
      </c>
      <c r="DD37" s="192" t="n">
        <v>994.535184466217</v>
      </c>
      <c r="DE37" s="192" t="n">
        <v>1004.98019242695</v>
      </c>
      <c r="DF37" s="192" t="n">
        <v>1065.77179254808</v>
      </c>
      <c r="DG37" s="192" t="n">
        <v>1027.77790932599</v>
      </c>
      <c r="DH37" s="192" t="n">
        <v>1026.26268576545</v>
      </c>
      <c r="DI37" s="192" t="n">
        <v>1124.12580391325</v>
      </c>
      <c r="DJ37" s="192" t="n">
        <v>976.731192436404</v>
      </c>
      <c r="DK37" s="192" t="n">
        <v>1168.88740667056</v>
      </c>
      <c r="DL37" s="192" t="n">
        <v>1134.13339713097</v>
      </c>
      <c r="DM37" s="192" t="n">
        <v>1057.95057116545</v>
      </c>
      <c r="DN37" s="192" t="n">
        <v>1124.695269042</v>
      </c>
      <c r="DO37" s="192" t="n">
        <v>1055.66331982545</v>
      </c>
      <c r="DP37" s="192" t="n">
        <v>961.596528684519</v>
      </c>
      <c r="DQ37" s="192" t="n">
        <v>1069.33089057915</v>
      </c>
      <c r="DR37" s="192" t="n">
        <v>1082.91420770737</v>
      </c>
      <c r="DS37" s="192" t="n">
        <v>1044.79270664811</v>
      </c>
      <c r="DT37" s="192" t="n">
        <v>1043.87572299371</v>
      </c>
      <c r="DU37" s="192" t="n">
        <v>1094.33116197318</v>
      </c>
      <c r="DV37" s="192" t="n">
        <v>1055.6122843611</v>
      </c>
      <c r="DW37" s="192" t="n">
        <v>1199.64289358218</v>
      </c>
      <c r="DX37" s="192" t="n">
        <v>1109.0411020943</v>
      </c>
      <c r="DY37" s="192" t="n">
        <v>1086.84779289701</v>
      </c>
      <c r="DZ37" s="192" t="n">
        <v>1208.87917805312</v>
      </c>
      <c r="EA37" s="192" t="n">
        <v>1076.78979141093</v>
      </c>
      <c r="EB37" s="192" t="n">
        <v>980.954853767196</v>
      </c>
      <c r="EC37" s="192" t="n">
        <v>1090.88072724769</v>
      </c>
      <c r="ED37" s="192" t="n">
        <v>1054.52037397592</v>
      </c>
      <c r="EE37" s="192" t="n">
        <v>1116.62921176452</v>
      </c>
      <c r="EF37" s="192" t="n">
        <v>1065.10143036438</v>
      </c>
      <c r="EG37" s="192" t="n">
        <v>1065.96958440895</v>
      </c>
      <c r="EH37" s="192" t="n">
        <v>1122.22280440939</v>
      </c>
      <c r="EI37" s="192" t="n">
        <v>1269.86549646993</v>
      </c>
    </row>
    <row r="38" customFormat="false" ht="36" hidden="false" customHeight="true" outlineLevel="0" collapsed="false">
      <c r="A38" s="176"/>
      <c r="B38" s="136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7"/>
      <c r="U38" s="157"/>
      <c r="V38" s="157"/>
      <c r="W38" s="157"/>
      <c r="X38" s="157"/>
      <c r="Y38" s="157"/>
      <c r="Z38" s="157"/>
      <c r="AA38" s="157"/>
      <c r="AB38" s="157"/>
      <c r="AC38" s="162"/>
      <c r="AD38" s="162"/>
      <c r="AE38" s="163"/>
      <c r="AF38" s="159" t="n">
        <v>0</v>
      </c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</row>
    <row r="39" customFormat="false" ht="11.25" hidden="true" customHeight="true" outlineLevel="0" collapsed="false">
      <c r="A39" s="185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68"/>
      <c r="AC39" s="162"/>
      <c r="AD39" s="162"/>
      <c r="AE39" s="163"/>
      <c r="AF39" s="159" t="n">
        <v>0</v>
      </c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</row>
    <row r="40" customFormat="false" ht="11.25" hidden="true" customHeight="true" outlineLevel="0" collapsed="false">
      <c r="A40" s="185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68"/>
      <c r="AC40" s="162"/>
      <c r="AD40" s="162"/>
      <c r="AE40" s="163"/>
      <c r="AF40" s="159" t="n">
        <v>0</v>
      </c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</row>
    <row r="41" customFormat="false" ht="11.25" hidden="true" customHeight="true" outlineLevel="0" collapsed="false">
      <c r="A41" s="185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68"/>
      <c r="AC41" s="162"/>
      <c r="AD41" s="162"/>
      <c r="AE41" s="163"/>
      <c r="AF41" s="159" t="n">
        <v>0</v>
      </c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</row>
    <row r="42" customFormat="false" ht="11.25" hidden="true" customHeight="true" outlineLevel="0" collapsed="false">
      <c r="A42" s="185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68"/>
      <c r="AC42" s="162"/>
      <c r="AD42" s="162"/>
      <c r="AE42" s="163"/>
      <c r="AF42" s="159" t="n">
        <v>0</v>
      </c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</row>
    <row r="43" customFormat="false" ht="11.25" hidden="true" customHeight="true" outlineLevel="0" collapsed="false">
      <c r="A43" s="185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68"/>
      <c r="AC43" s="162"/>
      <c r="AD43" s="162"/>
      <c r="AE43" s="163"/>
      <c r="AF43" s="159" t="n">
        <v>0</v>
      </c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</row>
    <row r="44" customFormat="false" ht="12" hidden="true" customHeight="true" outlineLevel="0" collapsed="false">
      <c r="A44" s="186"/>
      <c r="B44" s="136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5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11.25" hidden="true" customHeight="true" outlineLevel="0" collapsed="false">
      <c r="A45" s="190"/>
      <c r="B45" s="136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6"/>
      <c r="CH45" s="136"/>
      <c r="CI45" s="13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36"/>
      <c r="EH45" s="136"/>
      <c r="EI45" s="136"/>
      <c r="EJ45" s="136"/>
      <c r="EK45" s="136"/>
      <c r="EL45" s="136"/>
      <c r="EM45" s="136"/>
      <c r="EN45" s="136"/>
      <c r="EO45" s="136"/>
      <c r="EP45" s="136"/>
      <c r="EQ45" s="136"/>
      <c r="ER45" s="136"/>
      <c r="ES45" s="136"/>
      <c r="ET45" s="136"/>
      <c r="EU45" s="136"/>
      <c r="EV45" s="136"/>
      <c r="EW45" s="136"/>
      <c r="EX45" s="136"/>
      <c r="EY45" s="136"/>
      <c r="EZ45" s="136"/>
      <c r="FA45" s="136"/>
      <c r="FB45" s="136"/>
      <c r="FC45" s="136"/>
      <c r="FD45" s="136"/>
      <c r="FE45" s="136"/>
      <c r="FF45" s="136"/>
      <c r="FG45" s="136"/>
      <c r="FH45" s="136"/>
      <c r="FI45" s="136"/>
      <c r="FJ45" s="136"/>
      <c r="FK45" s="136"/>
      <c r="FL45" s="136"/>
      <c r="FM45" s="136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B45" s="136"/>
      <c r="HC45" s="136"/>
      <c r="HD45" s="136"/>
      <c r="HE45" s="136"/>
      <c r="HF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  <c r="HQ45" s="136"/>
      <c r="HR45" s="136"/>
      <c r="HS45" s="136"/>
      <c r="HT45" s="136"/>
      <c r="HU45" s="136"/>
      <c r="HV45" s="136"/>
      <c r="HW45" s="136"/>
      <c r="HX45" s="136"/>
      <c r="HY45" s="136"/>
      <c r="HZ45" s="136"/>
      <c r="IA45" s="136"/>
      <c r="IB45" s="136"/>
      <c r="IC45" s="136"/>
      <c r="ID45" s="136"/>
      <c r="IE45" s="136"/>
      <c r="IF45" s="136"/>
      <c r="IG45" s="136"/>
      <c r="IH45" s="136"/>
      <c r="II45" s="136"/>
      <c r="IJ45" s="136"/>
      <c r="IK45" s="136"/>
      <c r="IL45" s="136"/>
      <c r="IM45" s="136"/>
      <c r="IN45" s="136"/>
      <c r="IO45" s="136"/>
      <c r="IP45" s="136"/>
      <c r="IQ45" s="136"/>
      <c r="IR45" s="136"/>
      <c r="IS45" s="136"/>
      <c r="IT45" s="136"/>
      <c r="IU45" s="136"/>
      <c r="IV45" s="136"/>
      <c r="IW45" s="136"/>
    </row>
    <row r="46" customFormat="false" ht="12" hidden="true" customHeight="false" outlineLevel="0" collapsed="false">
      <c r="A46" s="195" t="n">
        <v>37195</v>
      </c>
      <c r="B46" s="136" t="s">
        <v>177</v>
      </c>
      <c r="C46" s="159"/>
      <c r="D46" s="159"/>
      <c r="E46" s="159"/>
      <c r="F46" s="171"/>
      <c r="G46" s="159"/>
      <c r="H46" s="159"/>
      <c r="I46" s="171"/>
      <c r="J46" s="159"/>
      <c r="K46" s="159"/>
      <c r="L46" s="159"/>
      <c r="M46" s="159"/>
      <c r="N46" s="171"/>
      <c r="O46" s="159"/>
      <c r="P46" s="159"/>
      <c r="Q46" s="159"/>
      <c r="R46" s="171"/>
      <c r="S46" s="159"/>
      <c r="T46" s="159"/>
      <c r="U46" s="159"/>
      <c r="V46" s="159"/>
      <c r="W46" s="159"/>
      <c r="X46" s="159"/>
      <c r="Y46" s="159"/>
      <c r="Z46" s="159"/>
      <c r="AA46" s="172"/>
      <c r="AB46" s="159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36"/>
      <c r="BV46" s="136"/>
      <c r="BW46" s="136"/>
      <c r="BX46" s="136"/>
      <c r="BY46" s="136"/>
      <c r="BZ46" s="136"/>
      <c r="CA46" s="136"/>
      <c r="CB46" s="136"/>
      <c r="CC46" s="136"/>
      <c r="CD46" s="136"/>
      <c r="CE46" s="136"/>
      <c r="CF46" s="136"/>
      <c r="CG46" s="136"/>
      <c r="CH46" s="136"/>
      <c r="CI46" s="136"/>
      <c r="CJ46" s="136"/>
      <c r="CK46" s="136"/>
      <c r="CL46" s="136"/>
      <c r="CM46" s="136"/>
      <c r="CN46" s="136"/>
      <c r="CO46" s="136"/>
      <c r="CP46" s="136"/>
      <c r="CQ46" s="136"/>
      <c r="CR46" s="136"/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136"/>
      <c r="DF46" s="136"/>
      <c r="DG46" s="136"/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36"/>
      <c r="EG46" s="136"/>
      <c r="EH46" s="136"/>
      <c r="EI46" s="136"/>
      <c r="EJ46" s="136"/>
      <c r="EK46" s="136"/>
      <c r="EL46" s="136"/>
      <c r="EM46" s="136"/>
      <c r="EN46" s="136"/>
      <c r="EO46" s="136"/>
      <c r="EP46" s="136"/>
      <c r="EQ46" s="136"/>
      <c r="ER46" s="136"/>
      <c r="ES46" s="136"/>
      <c r="ET46" s="136"/>
      <c r="EU46" s="136"/>
      <c r="EV46" s="136"/>
      <c r="EW46" s="136"/>
      <c r="EX46" s="136"/>
      <c r="EY46" s="136"/>
      <c r="EZ46" s="136"/>
      <c r="FA46" s="136"/>
      <c r="FB46" s="136"/>
      <c r="FC46" s="136"/>
      <c r="FD46" s="136"/>
      <c r="FE46" s="136"/>
      <c r="FF46" s="136"/>
      <c r="FG46" s="136"/>
      <c r="FH46" s="136"/>
      <c r="FI46" s="136"/>
      <c r="FJ46" s="136"/>
      <c r="FK46" s="136"/>
      <c r="FL46" s="136"/>
      <c r="FM46" s="136"/>
      <c r="FN46" s="136"/>
      <c r="FO46" s="136"/>
      <c r="FP46" s="136"/>
      <c r="FQ46" s="136"/>
      <c r="FR46" s="136"/>
      <c r="FS46" s="136"/>
      <c r="FT46" s="136"/>
      <c r="FU46" s="136"/>
      <c r="FV46" s="136"/>
      <c r="FW46" s="136"/>
      <c r="FX46" s="136"/>
      <c r="FY46" s="136"/>
      <c r="FZ46" s="136"/>
      <c r="GA46" s="136"/>
      <c r="GB46" s="136"/>
      <c r="GC46" s="136"/>
      <c r="GD46" s="136"/>
      <c r="GE46" s="136"/>
      <c r="GF46" s="136"/>
      <c r="GG46" s="136"/>
      <c r="GH46" s="136"/>
      <c r="GI46" s="136"/>
      <c r="GJ46" s="136"/>
      <c r="GK46" s="136"/>
      <c r="GL46" s="136"/>
      <c r="GM46" s="136"/>
      <c r="GN46" s="136"/>
      <c r="GO46" s="136"/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B46" s="136"/>
      <c r="HC46" s="136"/>
      <c r="HD46" s="136"/>
      <c r="HE46" s="136"/>
      <c r="HF46" s="136"/>
      <c r="HG46" s="136"/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  <c r="IF46" s="136"/>
      <c r="IG46" s="136"/>
      <c r="IH46" s="136"/>
      <c r="II46" s="136"/>
      <c r="IJ46" s="136"/>
      <c r="IK46" s="136"/>
      <c r="IL46" s="136"/>
      <c r="IM46" s="136"/>
      <c r="IN46" s="136"/>
      <c r="IO46" s="136"/>
      <c r="IP46" s="136"/>
      <c r="IQ46" s="136"/>
      <c r="IR46" s="136"/>
      <c r="IS46" s="136"/>
      <c r="IT46" s="136"/>
      <c r="IU46" s="136"/>
      <c r="IV46" s="136"/>
      <c r="IW46" s="136"/>
    </row>
    <row r="47" customFormat="false" ht="11.25" hidden="true" customHeight="true" outlineLevel="0" collapsed="false">
      <c r="A47" s="194" t="s">
        <v>76</v>
      </c>
      <c r="B47" s="165" t="s">
        <v>177</v>
      </c>
      <c r="C47" s="196" t="n">
        <v>34.804</v>
      </c>
      <c r="D47" s="196" t="n">
        <v>41.75</v>
      </c>
      <c r="E47" s="157" t="n">
        <v>38.1922926829268</v>
      </c>
      <c r="F47" s="157" t="n">
        <v>40.5</v>
      </c>
      <c r="G47" s="157" t="n">
        <v>42</v>
      </c>
      <c r="H47" s="157" t="n">
        <v>39</v>
      </c>
      <c r="I47" s="157" t="n">
        <v>33.25</v>
      </c>
      <c r="J47" s="157" t="n">
        <v>35.5</v>
      </c>
      <c r="K47" s="157" t="n">
        <v>31</v>
      </c>
      <c r="L47" s="157" t="n">
        <v>29.5</v>
      </c>
      <c r="M47" s="157" t="n">
        <v>30</v>
      </c>
      <c r="N47" s="157" t="n">
        <v>49</v>
      </c>
      <c r="O47" s="157" t="n">
        <v>45</v>
      </c>
      <c r="P47" s="157" t="n">
        <v>53</v>
      </c>
      <c r="Q47" s="157" t="n">
        <v>44</v>
      </c>
      <c r="R47" s="157" t="n">
        <v>39</v>
      </c>
      <c r="S47" s="157" t="n">
        <v>40</v>
      </c>
      <c r="T47" s="157" t="n">
        <v>38</v>
      </c>
      <c r="U47" s="157" t="n">
        <v>39</v>
      </c>
      <c r="V47" s="196" t="n">
        <v>38.8843137254902</v>
      </c>
      <c r="W47" s="196" t="n">
        <v>41.0352941176471</v>
      </c>
      <c r="X47" s="196" t="n">
        <v>41.5964429530201</v>
      </c>
      <c r="Y47" s="196" t="n">
        <v>41.7686274509804</v>
      </c>
      <c r="Z47" s="196" t="n">
        <v>42.8403921568627</v>
      </c>
      <c r="AA47" s="197" t="n">
        <v>44.045859375</v>
      </c>
      <c r="AB47" s="160" t="n">
        <v>41.9871073108166</v>
      </c>
      <c r="AE47" s="136"/>
      <c r="AF47" s="136" t="n">
        <v>42</v>
      </c>
      <c r="AG47" s="136" t="n">
        <v>39</v>
      </c>
      <c r="AH47" s="136" t="n">
        <v>35.5</v>
      </c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6"/>
      <c r="BW47" s="136"/>
      <c r="BX47" s="136"/>
      <c r="BY47" s="136"/>
      <c r="BZ47" s="136"/>
      <c r="CA47" s="136"/>
      <c r="CB47" s="136"/>
      <c r="CC47" s="136"/>
      <c r="CD47" s="136"/>
      <c r="CE47" s="136"/>
      <c r="CF47" s="136"/>
      <c r="CG47" s="136"/>
      <c r="CH47" s="136"/>
      <c r="CI47" s="136"/>
      <c r="CJ47" s="136"/>
      <c r="CK47" s="136"/>
      <c r="CL47" s="136"/>
      <c r="CM47" s="136"/>
      <c r="CN47" s="136"/>
      <c r="CO47" s="136"/>
      <c r="CP47" s="136"/>
      <c r="CQ47" s="136"/>
      <c r="CR47" s="136"/>
      <c r="CS47" s="136"/>
      <c r="CT47" s="136"/>
      <c r="CU47" s="136"/>
      <c r="CV47" s="136"/>
      <c r="CW47" s="136"/>
      <c r="CX47" s="136"/>
      <c r="CY47" s="136"/>
      <c r="CZ47" s="136"/>
      <c r="DA47" s="136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36"/>
      <c r="DR47" s="136"/>
      <c r="DS47" s="136"/>
      <c r="DT47" s="136"/>
      <c r="DU47" s="136"/>
      <c r="DV47" s="136"/>
      <c r="DW47" s="136"/>
      <c r="DX47" s="136"/>
      <c r="DY47" s="136"/>
      <c r="DZ47" s="136"/>
      <c r="EA47" s="136"/>
      <c r="EB47" s="136"/>
      <c r="EC47" s="136"/>
      <c r="ED47" s="136"/>
      <c r="EE47" s="136"/>
      <c r="EF47" s="136"/>
      <c r="EG47" s="136"/>
      <c r="EH47" s="136"/>
      <c r="EI47" s="136"/>
      <c r="EJ47" s="136"/>
      <c r="EK47" s="136"/>
      <c r="EL47" s="136"/>
      <c r="EM47" s="136"/>
      <c r="EN47" s="136"/>
      <c r="EO47" s="136"/>
      <c r="EP47" s="136"/>
      <c r="EQ47" s="136"/>
      <c r="ER47" s="136"/>
      <c r="ES47" s="136"/>
      <c r="ET47" s="136"/>
      <c r="EU47" s="136"/>
      <c r="EV47" s="136"/>
      <c r="EW47" s="136"/>
      <c r="EX47" s="136"/>
      <c r="EY47" s="136"/>
      <c r="EZ47" s="136"/>
      <c r="FA47" s="136"/>
      <c r="FB47" s="136"/>
      <c r="FC47" s="136"/>
      <c r="FD47" s="136"/>
      <c r="FE47" s="136"/>
      <c r="FF47" s="136"/>
      <c r="FG47" s="136"/>
      <c r="FH47" s="136"/>
      <c r="FI47" s="136"/>
      <c r="FJ47" s="136"/>
      <c r="FK47" s="136"/>
      <c r="FL47" s="136"/>
      <c r="FM47" s="136"/>
      <c r="FN47" s="136"/>
      <c r="FO47" s="136"/>
      <c r="FP47" s="136"/>
      <c r="FQ47" s="136"/>
      <c r="FR47" s="136"/>
      <c r="FS47" s="136"/>
      <c r="FT47" s="136"/>
      <c r="FU47" s="136"/>
      <c r="FV47" s="136"/>
      <c r="FW47" s="136"/>
      <c r="FX47" s="136"/>
      <c r="FY47" s="136"/>
      <c r="FZ47" s="136"/>
      <c r="GA47" s="136"/>
      <c r="GB47" s="136"/>
      <c r="GC47" s="136"/>
      <c r="GD47" s="136"/>
      <c r="GE47" s="136"/>
      <c r="GF47" s="136"/>
      <c r="GG47" s="136"/>
      <c r="GH47" s="136"/>
      <c r="GI47" s="136"/>
      <c r="GJ47" s="136"/>
      <c r="GK47" s="136"/>
      <c r="GL47" s="136"/>
      <c r="GM47" s="136"/>
      <c r="GN47" s="136"/>
      <c r="GO47" s="136"/>
      <c r="GP47" s="136"/>
      <c r="GQ47" s="136"/>
      <c r="GR47" s="136"/>
      <c r="GS47" s="136"/>
      <c r="GT47" s="136"/>
      <c r="GU47" s="136"/>
      <c r="GV47" s="136"/>
      <c r="GW47" s="136"/>
      <c r="GX47" s="136"/>
      <c r="GY47" s="136"/>
      <c r="GZ47" s="136"/>
      <c r="HA47" s="136"/>
      <c r="HB47" s="136"/>
      <c r="HC47" s="136"/>
      <c r="HD47" s="136"/>
      <c r="HE47" s="136"/>
      <c r="HF47" s="136"/>
      <c r="HG47" s="136"/>
      <c r="HH47" s="136"/>
      <c r="HI47" s="136"/>
      <c r="HJ47" s="136"/>
      <c r="HK47" s="136"/>
      <c r="HL47" s="136"/>
      <c r="HM47" s="136"/>
      <c r="HN47" s="136"/>
      <c r="HO47" s="136"/>
      <c r="HP47" s="136"/>
      <c r="HQ47" s="136"/>
      <c r="HR47" s="136"/>
      <c r="HS47" s="136"/>
      <c r="HT47" s="136"/>
      <c r="HU47" s="136"/>
      <c r="HV47" s="136"/>
      <c r="HW47" s="136"/>
      <c r="HX47" s="136"/>
      <c r="HY47" s="136"/>
      <c r="HZ47" s="136"/>
      <c r="IA47" s="136"/>
      <c r="IB47" s="136"/>
      <c r="IC47" s="136"/>
      <c r="ID47" s="136"/>
      <c r="IE47" s="136"/>
      <c r="IF47" s="136"/>
      <c r="IG47" s="136"/>
      <c r="IH47" s="136"/>
      <c r="II47" s="136"/>
      <c r="IJ47" s="136"/>
      <c r="IK47" s="136"/>
      <c r="IL47" s="136"/>
      <c r="IM47" s="136"/>
      <c r="IN47" s="136"/>
      <c r="IO47" s="136"/>
      <c r="IP47" s="136"/>
      <c r="IQ47" s="136"/>
      <c r="IR47" s="136"/>
      <c r="IS47" s="136"/>
      <c r="IT47" s="136"/>
      <c r="IU47" s="136"/>
      <c r="IV47" s="136"/>
      <c r="IW47" s="136"/>
    </row>
    <row r="48" customFormat="false" ht="11.25" hidden="true" customHeight="true" outlineLevel="0" collapsed="false">
      <c r="A48" s="185" t="s">
        <v>178</v>
      </c>
      <c r="B48" s="136" t="s">
        <v>179</v>
      </c>
      <c r="C48" s="197" t="n">
        <v>35.06</v>
      </c>
      <c r="D48" s="197" t="n">
        <v>42</v>
      </c>
      <c r="E48" s="159" t="n">
        <v>38.4453658536585</v>
      </c>
      <c r="F48" s="159" t="n">
        <v>40.45</v>
      </c>
      <c r="G48" s="159" t="n">
        <v>42</v>
      </c>
      <c r="H48" s="159" t="n">
        <v>38.9</v>
      </c>
      <c r="I48" s="159" t="n">
        <v>34.25</v>
      </c>
      <c r="J48" s="159" t="n">
        <v>35.5</v>
      </c>
      <c r="K48" s="159" t="n">
        <v>33</v>
      </c>
      <c r="L48" s="159" t="n">
        <v>32</v>
      </c>
      <c r="M48" s="159" t="n">
        <v>32.5</v>
      </c>
      <c r="N48" s="159" t="n">
        <v>51.75</v>
      </c>
      <c r="O48" s="159" t="n">
        <v>48</v>
      </c>
      <c r="P48" s="159" t="n">
        <v>55.5</v>
      </c>
      <c r="Q48" s="159" t="n">
        <v>47.5</v>
      </c>
      <c r="R48" s="159" t="n">
        <v>39</v>
      </c>
      <c r="S48" s="159" t="n">
        <v>40</v>
      </c>
      <c r="T48" s="159" t="n">
        <v>38</v>
      </c>
      <c r="U48" s="159" t="n">
        <v>39</v>
      </c>
      <c r="V48" s="197" t="n">
        <v>40.2098039215686</v>
      </c>
      <c r="W48" s="197" t="n">
        <v>43.3411764705882</v>
      </c>
      <c r="X48" s="197" t="n">
        <v>43.7120805369128</v>
      </c>
      <c r="Y48" s="197" t="n">
        <v>44.0674509803922</v>
      </c>
      <c r="Z48" s="197" t="n">
        <v>45.9651470588236</v>
      </c>
      <c r="AA48" s="197" t="n">
        <v>47.990625</v>
      </c>
      <c r="AB48" s="167" t="n">
        <v>44.6837280889269</v>
      </c>
      <c r="AE48" s="136"/>
      <c r="AF48" s="136" t="n">
        <v>42</v>
      </c>
      <c r="AG48" s="136" t="n">
        <v>38.9</v>
      </c>
      <c r="AH48" s="136" t="n">
        <v>35.5</v>
      </c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36"/>
      <c r="EG48" s="136"/>
      <c r="EH48" s="136"/>
      <c r="EI48" s="136"/>
      <c r="EJ48" s="136"/>
      <c r="EK48" s="136"/>
      <c r="EL48" s="136"/>
      <c r="EM48" s="136"/>
      <c r="EN48" s="136"/>
      <c r="EO48" s="136"/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6"/>
      <c r="FB48" s="136"/>
      <c r="FC48" s="136"/>
      <c r="FD48" s="136"/>
      <c r="FE48" s="136"/>
      <c r="FF48" s="136"/>
      <c r="FG48" s="136"/>
      <c r="FH48" s="136"/>
      <c r="FI48" s="136"/>
      <c r="FJ48" s="136"/>
      <c r="FK48" s="136"/>
      <c r="FL48" s="136"/>
      <c r="FM48" s="136"/>
      <c r="FN48" s="136"/>
      <c r="FO48" s="136"/>
      <c r="FP48" s="136"/>
      <c r="FQ48" s="136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  <c r="HG48" s="136"/>
      <c r="HH48" s="136"/>
      <c r="HI48" s="136"/>
      <c r="HJ48" s="136"/>
      <c r="HK48" s="136"/>
      <c r="HL48" s="136"/>
      <c r="HM48" s="136"/>
      <c r="HN48" s="136"/>
      <c r="HO48" s="136"/>
      <c r="HP48" s="136"/>
      <c r="HQ48" s="136"/>
      <c r="HR48" s="136"/>
      <c r="HS48" s="136"/>
      <c r="HT48" s="136"/>
      <c r="HU48" s="136"/>
      <c r="HV48" s="136"/>
      <c r="HW48" s="136"/>
      <c r="HX48" s="136"/>
      <c r="HY48" s="136"/>
      <c r="HZ48" s="136"/>
      <c r="IA48" s="136"/>
      <c r="IB48" s="136"/>
      <c r="IC48" s="136"/>
      <c r="ID48" s="136"/>
      <c r="IE48" s="136"/>
      <c r="IF48" s="136"/>
      <c r="IG48" s="136"/>
      <c r="IH48" s="136"/>
      <c r="II48" s="136"/>
      <c r="IJ48" s="136"/>
      <c r="IK48" s="136"/>
      <c r="IL48" s="136"/>
      <c r="IM48" s="136"/>
      <c r="IN48" s="136"/>
      <c r="IO48" s="136"/>
      <c r="IP48" s="136"/>
      <c r="IQ48" s="136"/>
      <c r="IR48" s="136"/>
      <c r="IS48" s="136"/>
      <c r="IT48" s="136"/>
      <c r="IU48" s="136"/>
      <c r="IV48" s="136"/>
      <c r="IW48" s="136"/>
    </row>
    <row r="49" customFormat="false" ht="11.25" hidden="true" customHeight="true" outlineLevel="0" collapsed="false">
      <c r="A49" s="185" t="s">
        <v>77</v>
      </c>
      <c r="B49" s="136"/>
      <c r="C49" s="197" t="n">
        <v>35.1404</v>
      </c>
      <c r="D49" s="197" t="n">
        <v>41.5</v>
      </c>
      <c r="E49" s="159" t="n">
        <v>38.242643902439</v>
      </c>
      <c r="F49" s="159" t="n">
        <v>40.875</v>
      </c>
      <c r="G49" s="159" t="n">
        <v>41.25</v>
      </c>
      <c r="H49" s="159" t="n">
        <v>40.5</v>
      </c>
      <c r="I49" s="159" t="n">
        <v>35.875</v>
      </c>
      <c r="J49" s="159" t="n">
        <v>38.25</v>
      </c>
      <c r="K49" s="159" t="n">
        <v>33.5</v>
      </c>
      <c r="L49" s="159" t="n">
        <v>33.25</v>
      </c>
      <c r="M49" s="159" t="n">
        <v>39.75</v>
      </c>
      <c r="N49" s="159" t="n">
        <v>54.375</v>
      </c>
      <c r="O49" s="159" t="n">
        <v>51.25</v>
      </c>
      <c r="P49" s="159" t="n">
        <v>57.5</v>
      </c>
      <c r="Q49" s="159" t="n">
        <v>50.25</v>
      </c>
      <c r="R49" s="159" t="n">
        <v>41.25</v>
      </c>
      <c r="S49" s="159" t="n">
        <v>40.25</v>
      </c>
      <c r="T49" s="159" t="n">
        <v>41.25</v>
      </c>
      <c r="U49" s="159" t="n">
        <v>42.25</v>
      </c>
      <c r="V49" s="197" t="n">
        <v>42.4303921568627</v>
      </c>
      <c r="W49" s="197" t="n">
        <v>45.2401960784314</v>
      </c>
      <c r="X49" s="197" t="n">
        <v>45.3164765100671</v>
      </c>
      <c r="Y49" s="197" t="n">
        <v>46.0136078431373</v>
      </c>
      <c r="Z49" s="197" t="n">
        <v>46.8088725490196</v>
      </c>
      <c r="AA49" s="197" t="n">
        <v>47.71640625</v>
      </c>
      <c r="AB49" s="167" t="n">
        <v>45.8918975630611</v>
      </c>
      <c r="AE49" s="136"/>
      <c r="AF49" s="136" t="n">
        <v>41.25</v>
      </c>
      <c r="AG49" s="136" t="n">
        <v>40.5</v>
      </c>
      <c r="AH49" s="136" t="n">
        <v>38.25</v>
      </c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  <c r="CG49" s="136"/>
      <c r="CH49" s="136"/>
      <c r="CI49" s="136"/>
      <c r="CJ49" s="136"/>
      <c r="CK49" s="136"/>
      <c r="CL49" s="136"/>
      <c r="CM49" s="136"/>
      <c r="CN49" s="136"/>
      <c r="CO49" s="136"/>
      <c r="CP49" s="136"/>
      <c r="CQ49" s="136"/>
      <c r="CR49" s="136"/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136"/>
      <c r="DF49" s="136"/>
      <c r="DG49" s="136"/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36"/>
      <c r="EG49" s="136"/>
      <c r="EH49" s="136"/>
      <c r="EI49" s="136"/>
      <c r="EJ49" s="136"/>
      <c r="EK49" s="136"/>
      <c r="EL49" s="136"/>
      <c r="EM49" s="136"/>
      <c r="EN49" s="136"/>
      <c r="EO49" s="136"/>
      <c r="EP49" s="136"/>
      <c r="EQ49" s="136"/>
      <c r="ER49" s="136"/>
      <c r="ES49" s="136"/>
      <c r="ET49" s="136"/>
      <c r="EU49" s="136"/>
      <c r="EV49" s="136"/>
      <c r="EW49" s="136"/>
      <c r="EX49" s="136"/>
      <c r="EY49" s="136"/>
      <c r="EZ49" s="136"/>
      <c r="FA49" s="136"/>
      <c r="FB49" s="136"/>
      <c r="FC49" s="136"/>
      <c r="FD49" s="136"/>
      <c r="FE49" s="136"/>
      <c r="FF49" s="136"/>
      <c r="FG49" s="136"/>
      <c r="FH49" s="136"/>
      <c r="FI49" s="136"/>
      <c r="FJ49" s="136"/>
      <c r="FK49" s="136"/>
      <c r="FL49" s="136"/>
      <c r="FM49" s="136"/>
      <c r="FN49" s="136"/>
      <c r="FO49" s="136"/>
      <c r="FP49" s="136"/>
      <c r="FQ49" s="136"/>
      <c r="FR49" s="136"/>
      <c r="FS49" s="136"/>
      <c r="FT49" s="136"/>
      <c r="FU49" s="136"/>
      <c r="FV49" s="136"/>
      <c r="FW49" s="136"/>
      <c r="FX49" s="136"/>
      <c r="FY49" s="136"/>
      <c r="FZ49" s="136"/>
      <c r="GA49" s="136"/>
      <c r="GB49" s="136"/>
      <c r="GC49" s="136"/>
      <c r="GD49" s="136"/>
      <c r="GE49" s="136"/>
      <c r="GF49" s="136"/>
      <c r="GG49" s="136"/>
      <c r="GH49" s="136"/>
      <c r="GI49" s="136"/>
      <c r="GJ49" s="136"/>
      <c r="GK49" s="136"/>
      <c r="GL49" s="136"/>
      <c r="GM49" s="136"/>
      <c r="GN49" s="136"/>
      <c r="GO49" s="136"/>
      <c r="GP49" s="136"/>
      <c r="GQ49" s="136"/>
      <c r="GR49" s="136"/>
      <c r="GS49" s="136"/>
      <c r="GT49" s="136"/>
      <c r="GU49" s="136"/>
      <c r="GV49" s="136"/>
      <c r="GW49" s="136"/>
      <c r="GX49" s="136"/>
      <c r="GY49" s="136"/>
      <c r="GZ49" s="136"/>
      <c r="HA49" s="136"/>
      <c r="HB49" s="136"/>
      <c r="HC49" s="136"/>
      <c r="HD49" s="136"/>
      <c r="HE49" s="136"/>
      <c r="HF49" s="136"/>
      <c r="HG49" s="136"/>
      <c r="HH49" s="136"/>
      <c r="HI49" s="136"/>
      <c r="HJ49" s="136"/>
      <c r="HK49" s="136"/>
      <c r="HL49" s="136"/>
      <c r="HM49" s="136"/>
      <c r="HN49" s="136"/>
      <c r="HO49" s="136"/>
      <c r="HP49" s="136"/>
      <c r="HQ49" s="136"/>
      <c r="HR49" s="136"/>
      <c r="HS49" s="136"/>
      <c r="HT49" s="136"/>
      <c r="HU49" s="136"/>
      <c r="HV49" s="136"/>
      <c r="HW49" s="136"/>
      <c r="HX49" s="136"/>
      <c r="HY49" s="136"/>
      <c r="HZ49" s="136"/>
      <c r="IA49" s="136"/>
      <c r="IB49" s="136"/>
      <c r="IC49" s="136"/>
      <c r="ID49" s="136"/>
      <c r="IE49" s="136"/>
      <c r="IF49" s="136"/>
      <c r="IG49" s="136"/>
      <c r="IH49" s="136"/>
      <c r="II49" s="136"/>
      <c r="IJ49" s="136"/>
      <c r="IK49" s="136"/>
      <c r="IL49" s="136"/>
      <c r="IM49" s="136"/>
      <c r="IN49" s="136"/>
      <c r="IO49" s="136"/>
      <c r="IP49" s="136"/>
      <c r="IQ49" s="136"/>
      <c r="IR49" s="136"/>
      <c r="IS49" s="136"/>
      <c r="IT49" s="136"/>
      <c r="IU49" s="136"/>
      <c r="IV49" s="136"/>
      <c r="IW49" s="136"/>
    </row>
    <row r="50" customFormat="false" ht="11.25" hidden="true" customHeight="true" outlineLevel="0" collapsed="false">
      <c r="A50" s="185" t="s">
        <v>180</v>
      </c>
      <c r="B50" s="165"/>
      <c r="C50" s="197" t="n">
        <v>21.9069994049072</v>
      </c>
      <c r="D50" s="197" t="n">
        <v>38.25</v>
      </c>
      <c r="E50" s="159" t="n">
        <v>29.8791948171476</v>
      </c>
      <c r="F50" s="159" t="n">
        <v>39</v>
      </c>
      <c r="G50" s="159" t="n">
        <v>39.25</v>
      </c>
      <c r="H50" s="159" t="n">
        <v>38.75</v>
      </c>
      <c r="I50" s="159" t="n">
        <v>35.5</v>
      </c>
      <c r="J50" s="159" t="n">
        <v>37.5</v>
      </c>
      <c r="K50" s="159" t="n">
        <v>33.5</v>
      </c>
      <c r="L50" s="159" t="n">
        <v>33.25</v>
      </c>
      <c r="M50" s="159" t="n">
        <v>39.75</v>
      </c>
      <c r="N50" s="159" t="n">
        <v>54.125</v>
      </c>
      <c r="O50" s="159" t="n">
        <v>50.75</v>
      </c>
      <c r="P50" s="159" t="n">
        <v>57.5</v>
      </c>
      <c r="Q50" s="159" t="n">
        <v>50.25</v>
      </c>
      <c r="R50" s="159" t="n">
        <v>40.4166666666667</v>
      </c>
      <c r="S50" s="159" t="n">
        <v>40.25</v>
      </c>
      <c r="T50" s="159" t="n">
        <v>39.5</v>
      </c>
      <c r="U50" s="159" t="n">
        <v>41.5</v>
      </c>
      <c r="V50" s="197" t="n">
        <v>41.8166666666667</v>
      </c>
      <c r="W50" s="197" t="n">
        <v>44.2725490196078</v>
      </c>
      <c r="X50" s="197" t="n">
        <v>44.3055369127517</v>
      </c>
      <c r="Y50" s="197" t="n">
        <v>45.0492941176471</v>
      </c>
      <c r="Z50" s="197" t="n">
        <v>45.8633529411765</v>
      </c>
      <c r="AA50" s="197" t="n">
        <v>46.7498046875</v>
      </c>
      <c r="AB50" s="167" t="n">
        <v>44.8429529660125</v>
      </c>
      <c r="AE50" s="136"/>
      <c r="AF50" s="136" t="n">
        <v>39.25</v>
      </c>
      <c r="AG50" s="136" t="n">
        <v>38.75</v>
      </c>
      <c r="AH50" s="136" t="n">
        <v>37.5</v>
      </c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136"/>
      <c r="CU50" s="136"/>
      <c r="CV50" s="136"/>
      <c r="CW50" s="136"/>
      <c r="CX50" s="136"/>
      <c r="CY50" s="136"/>
      <c r="CZ50" s="136"/>
      <c r="DA50" s="136"/>
      <c r="DB50" s="136"/>
      <c r="DC50" s="136"/>
      <c r="DD50" s="136"/>
      <c r="DE50" s="136"/>
      <c r="DF50" s="136"/>
      <c r="DG50" s="136"/>
      <c r="DH50" s="136"/>
      <c r="DI50" s="136"/>
      <c r="DJ50" s="136"/>
      <c r="DK50" s="136"/>
      <c r="DL50" s="136"/>
      <c r="DM50" s="136"/>
      <c r="DN50" s="136"/>
      <c r="DO50" s="136"/>
      <c r="DP50" s="136"/>
      <c r="DQ50" s="136"/>
      <c r="DR50" s="136"/>
      <c r="DS50" s="136"/>
      <c r="DT50" s="136"/>
      <c r="DU50" s="136"/>
      <c r="DV50" s="136"/>
      <c r="DW50" s="136"/>
      <c r="DX50" s="136"/>
      <c r="DY50" s="136"/>
      <c r="DZ50" s="136"/>
      <c r="EA50" s="136"/>
      <c r="EB50" s="136"/>
      <c r="EC50" s="136"/>
      <c r="ED50" s="136"/>
      <c r="EE50" s="136"/>
      <c r="EF50" s="136"/>
      <c r="EG50" s="136"/>
      <c r="EH50" s="136"/>
      <c r="EI50" s="136"/>
      <c r="EJ50" s="136"/>
      <c r="EK50" s="136"/>
      <c r="EL50" s="136"/>
      <c r="EM50" s="136"/>
      <c r="EN50" s="136"/>
      <c r="EO50" s="136"/>
      <c r="EP50" s="136"/>
      <c r="EQ50" s="136"/>
      <c r="ER50" s="136"/>
      <c r="ES50" s="136"/>
      <c r="ET50" s="136"/>
      <c r="EU50" s="136"/>
      <c r="EV50" s="136"/>
      <c r="EW50" s="136"/>
      <c r="EX50" s="136"/>
      <c r="EY50" s="136"/>
      <c r="EZ50" s="136"/>
      <c r="FA50" s="136"/>
      <c r="FB50" s="136"/>
      <c r="FC50" s="136"/>
      <c r="FD50" s="136"/>
      <c r="FE50" s="136"/>
      <c r="FF50" s="136"/>
      <c r="FG50" s="136"/>
      <c r="FH50" s="136"/>
      <c r="FI50" s="136"/>
      <c r="FJ50" s="136"/>
      <c r="FK50" s="136"/>
      <c r="FL50" s="136"/>
      <c r="FM50" s="136"/>
      <c r="FN50" s="136"/>
      <c r="FO50" s="136"/>
      <c r="FP50" s="136"/>
      <c r="FQ50" s="136"/>
      <c r="FR50" s="136"/>
      <c r="FS50" s="136"/>
      <c r="FT50" s="136"/>
      <c r="FU50" s="136"/>
      <c r="FV50" s="136"/>
      <c r="FW50" s="136"/>
      <c r="FX50" s="136"/>
      <c r="FY50" s="136"/>
      <c r="FZ50" s="136"/>
      <c r="GA50" s="136"/>
      <c r="GB50" s="136"/>
      <c r="GC50" s="136"/>
      <c r="GD50" s="136"/>
      <c r="GE50" s="136"/>
      <c r="GF50" s="136"/>
      <c r="GG50" s="136"/>
      <c r="GH50" s="136"/>
      <c r="GI50" s="136"/>
      <c r="GJ50" s="136"/>
      <c r="GK50" s="136"/>
      <c r="GL50" s="136"/>
      <c r="GM50" s="136"/>
      <c r="GN50" s="136"/>
      <c r="GO50" s="136"/>
      <c r="GP50" s="136"/>
      <c r="GQ50" s="136"/>
      <c r="GR50" s="136"/>
      <c r="GS50" s="136"/>
      <c r="GT50" s="136"/>
      <c r="GU50" s="136"/>
      <c r="GV50" s="136"/>
      <c r="GW50" s="136"/>
      <c r="GX50" s="136"/>
      <c r="GY50" s="136"/>
      <c r="GZ50" s="136"/>
      <c r="HA50" s="136"/>
      <c r="HB50" s="136"/>
      <c r="HC50" s="136"/>
      <c r="HD50" s="136"/>
      <c r="HE50" s="136"/>
      <c r="HF50" s="136"/>
      <c r="HG50" s="136"/>
      <c r="HH50" s="136"/>
      <c r="HI50" s="136"/>
      <c r="HJ50" s="136"/>
      <c r="HK50" s="136"/>
      <c r="HL50" s="136"/>
      <c r="HM50" s="136"/>
      <c r="HN50" s="136"/>
      <c r="HO50" s="136"/>
      <c r="HP50" s="136"/>
      <c r="HQ50" s="136"/>
      <c r="HR50" s="136"/>
      <c r="HS50" s="136"/>
      <c r="HT50" s="136"/>
      <c r="HU50" s="136"/>
      <c r="HV50" s="136"/>
      <c r="HW50" s="136"/>
      <c r="HX50" s="136"/>
      <c r="HY50" s="136"/>
      <c r="HZ50" s="136"/>
      <c r="IA50" s="136"/>
      <c r="IB50" s="136"/>
      <c r="IC50" s="136"/>
      <c r="ID50" s="136"/>
      <c r="IE50" s="136"/>
      <c r="IF50" s="136"/>
      <c r="IG50" s="136"/>
      <c r="IH50" s="136"/>
      <c r="II50" s="136"/>
      <c r="IJ50" s="136"/>
      <c r="IK50" s="136"/>
      <c r="IL50" s="136"/>
      <c r="IM50" s="136"/>
      <c r="IN50" s="136"/>
      <c r="IO50" s="136"/>
      <c r="IP50" s="136"/>
      <c r="IQ50" s="136"/>
      <c r="IR50" s="136"/>
      <c r="IS50" s="136"/>
      <c r="IT50" s="136"/>
      <c r="IU50" s="136"/>
      <c r="IV50" s="136"/>
      <c r="IW50" s="136"/>
    </row>
    <row r="51" customFormat="false" ht="11.25" hidden="true" customHeight="true" outlineLevel="0" collapsed="false">
      <c r="A51" s="185" t="s">
        <v>78</v>
      </c>
      <c r="B51" s="136" t="s">
        <v>181</v>
      </c>
      <c r="C51" s="197" t="n">
        <v>34.152</v>
      </c>
      <c r="D51" s="197" t="n">
        <v>38.25</v>
      </c>
      <c r="E51" s="159" t="n">
        <v>36.1510243902439</v>
      </c>
      <c r="F51" s="159" t="n">
        <v>39</v>
      </c>
      <c r="G51" s="159" t="n">
        <v>39.25</v>
      </c>
      <c r="H51" s="159" t="n">
        <v>38.75</v>
      </c>
      <c r="I51" s="159" t="n">
        <v>36.5</v>
      </c>
      <c r="J51" s="159" t="n">
        <v>37.5</v>
      </c>
      <c r="K51" s="159" t="n">
        <v>35.5</v>
      </c>
      <c r="L51" s="159" t="n">
        <v>37</v>
      </c>
      <c r="M51" s="159" t="n">
        <v>43</v>
      </c>
      <c r="N51" s="159" t="n">
        <v>54.75</v>
      </c>
      <c r="O51" s="159" t="n">
        <v>50.75</v>
      </c>
      <c r="P51" s="159" t="n">
        <v>58.75</v>
      </c>
      <c r="Q51" s="159" t="n">
        <v>50.25</v>
      </c>
      <c r="R51" s="159" t="n">
        <v>40.5</v>
      </c>
      <c r="S51" s="159" t="n">
        <v>40.5</v>
      </c>
      <c r="T51" s="159" t="n">
        <v>39.5</v>
      </c>
      <c r="U51" s="159" t="n">
        <v>41.5</v>
      </c>
      <c r="V51" s="197" t="n">
        <v>42.6980392156863</v>
      </c>
      <c r="W51" s="197" t="n">
        <v>45.5225490196078</v>
      </c>
      <c r="X51" s="197" t="n">
        <v>45.3557718120806</v>
      </c>
      <c r="Y51" s="197" t="n">
        <v>46.2698823529412</v>
      </c>
      <c r="Z51" s="197" t="n">
        <v>47.107137254902</v>
      </c>
      <c r="AA51" s="197" t="n">
        <v>47.97453125</v>
      </c>
      <c r="AB51" s="167" t="n">
        <v>46.1289191962377</v>
      </c>
      <c r="AE51" s="136"/>
      <c r="AF51" s="136" t="n">
        <v>39.25</v>
      </c>
      <c r="AG51" s="136" t="n">
        <v>38.75</v>
      </c>
      <c r="AH51" s="136" t="n">
        <v>37.5</v>
      </c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136"/>
      <c r="CK51" s="136"/>
      <c r="CL51" s="136"/>
      <c r="CM51" s="136"/>
      <c r="CN51" s="136"/>
      <c r="CO51" s="136"/>
      <c r="CP51" s="136"/>
      <c r="CQ51" s="136"/>
      <c r="CR51" s="136"/>
      <c r="CS51" s="136"/>
      <c r="CT51" s="136"/>
      <c r="CU51" s="136"/>
      <c r="CV51" s="136"/>
      <c r="CW51" s="136"/>
      <c r="CX51" s="136"/>
      <c r="CY51" s="136"/>
      <c r="CZ51" s="136"/>
      <c r="DA51" s="136"/>
      <c r="DB51" s="136"/>
      <c r="DC51" s="136"/>
      <c r="DD51" s="136"/>
      <c r="DE51" s="136"/>
      <c r="DF51" s="136"/>
      <c r="DG51" s="136"/>
      <c r="DH51" s="136"/>
      <c r="DI51" s="136"/>
      <c r="DJ51" s="136"/>
      <c r="DK51" s="136"/>
      <c r="DL51" s="136"/>
      <c r="DM51" s="136"/>
      <c r="DN51" s="136"/>
      <c r="DO51" s="136"/>
      <c r="DP51" s="136"/>
      <c r="DQ51" s="136"/>
      <c r="DR51" s="136"/>
      <c r="DS51" s="136"/>
      <c r="DT51" s="136"/>
      <c r="DU51" s="136"/>
      <c r="DV51" s="136"/>
      <c r="DW51" s="136"/>
      <c r="DX51" s="136"/>
      <c r="DY51" s="136"/>
      <c r="DZ51" s="136"/>
      <c r="EA51" s="136"/>
      <c r="EB51" s="136"/>
      <c r="EC51" s="136"/>
      <c r="ED51" s="136"/>
      <c r="EE51" s="136"/>
      <c r="EF51" s="136"/>
      <c r="EG51" s="136"/>
      <c r="EH51" s="136"/>
      <c r="EI51" s="136"/>
      <c r="EJ51" s="136"/>
      <c r="EK51" s="136"/>
      <c r="EL51" s="136"/>
      <c r="EM51" s="136"/>
      <c r="EN51" s="136"/>
      <c r="EO51" s="136"/>
      <c r="EP51" s="136"/>
      <c r="EQ51" s="136"/>
      <c r="ER51" s="136"/>
      <c r="ES51" s="136"/>
      <c r="ET51" s="136"/>
      <c r="EU51" s="136"/>
      <c r="EV51" s="136"/>
      <c r="EW51" s="136"/>
      <c r="EX51" s="136"/>
      <c r="EY51" s="136"/>
      <c r="EZ51" s="136"/>
      <c r="FA51" s="136"/>
      <c r="FB51" s="136"/>
      <c r="FC51" s="136"/>
      <c r="FD51" s="136"/>
      <c r="FE51" s="136"/>
      <c r="FF51" s="136"/>
      <c r="FG51" s="136"/>
      <c r="FH51" s="136"/>
      <c r="FI51" s="136"/>
      <c r="FJ51" s="136"/>
      <c r="FK51" s="136"/>
      <c r="FL51" s="136"/>
      <c r="FM51" s="136"/>
      <c r="FN51" s="136"/>
      <c r="FO51" s="136"/>
      <c r="FP51" s="136"/>
      <c r="FQ51" s="136"/>
      <c r="FR51" s="136"/>
      <c r="FS51" s="136"/>
      <c r="FT51" s="136"/>
      <c r="FU51" s="136"/>
      <c r="FV51" s="136"/>
      <c r="FW51" s="136"/>
      <c r="FX51" s="136"/>
      <c r="FY51" s="136"/>
      <c r="FZ51" s="136"/>
      <c r="GA51" s="136"/>
      <c r="GB51" s="136"/>
      <c r="GC51" s="136"/>
      <c r="GD51" s="136"/>
      <c r="GE51" s="136"/>
      <c r="GF51" s="136"/>
      <c r="GG51" s="136"/>
      <c r="GH51" s="136"/>
      <c r="GI51" s="136"/>
      <c r="GJ51" s="136"/>
      <c r="GK51" s="136"/>
      <c r="GL51" s="136"/>
      <c r="GM51" s="136"/>
      <c r="GN51" s="136"/>
      <c r="GO51" s="136"/>
      <c r="GP51" s="136"/>
      <c r="GQ51" s="136"/>
      <c r="GR51" s="136"/>
      <c r="GS51" s="136"/>
      <c r="GT51" s="136"/>
      <c r="GU51" s="136"/>
      <c r="GV51" s="136"/>
      <c r="GW51" s="136"/>
      <c r="GX51" s="136"/>
      <c r="GY51" s="136"/>
      <c r="GZ51" s="136"/>
      <c r="HA51" s="136"/>
      <c r="HB51" s="136"/>
      <c r="HC51" s="136"/>
      <c r="HD51" s="136"/>
      <c r="HE51" s="136"/>
      <c r="HF51" s="136"/>
      <c r="HG51" s="136"/>
      <c r="HH51" s="136"/>
      <c r="HI51" s="136"/>
      <c r="HJ51" s="136"/>
      <c r="HK51" s="136"/>
      <c r="HL51" s="136"/>
      <c r="HM51" s="136"/>
      <c r="HN51" s="136"/>
      <c r="HO51" s="136"/>
      <c r="HP51" s="136"/>
      <c r="HQ51" s="136"/>
      <c r="HR51" s="136"/>
      <c r="HS51" s="136"/>
      <c r="HT51" s="136"/>
      <c r="HU51" s="136"/>
      <c r="HV51" s="136"/>
      <c r="HW51" s="136"/>
      <c r="HX51" s="136"/>
      <c r="HY51" s="136"/>
      <c r="HZ51" s="136"/>
      <c r="IA51" s="136"/>
      <c r="IB51" s="136"/>
      <c r="IC51" s="136"/>
      <c r="ID51" s="136"/>
      <c r="IE51" s="136"/>
      <c r="IF51" s="136"/>
      <c r="IG51" s="136"/>
      <c r="IH51" s="136"/>
      <c r="II51" s="136"/>
      <c r="IJ51" s="136"/>
      <c r="IK51" s="136"/>
      <c r="IL51" s="136"/>
      <c r="IM51" s="136"/>
      <c r="IN51" s="136"/>
      <c r="IO51" s="136"/>
      <c r="IP51" s="136"/>
      <c r="IQ51" s="136"/>
      <c r="IR51" s="136"/>
      <c r="IS51" s="136"/>
      <c r="IT51" s="136"/>
      <c r="IU51" s="136"/>
      <c r="IV51" s="136"/>
      <c r="IW51" s="136"/>
    </row>
    <row r="52" customFormat="false" ht="11.25" hidden="true" customHeight="true" outlineLevel="0" collapsed="false">
      <c r="A52" s="198" t="s">
        <v>182</v>
      </c>
      <c r="C52" s="197" t="n">
        <v>32.092</v>
      </c>
      <c r="D52" s="197" t="n">
        <v>36.75</v>
      </c>
      <c r="E52" s="169" t="n">
        <v>34.3641951219512</v>
      </c>
      <c r="F52" s="169" t="n">
        <v>37</v>
      </c>
      <c r="G52" s="159" t="n">
        <v>37.25</v>
      </c>
      <c r="H52" s="159" t="n">
        <v>36.75</v>
      </c>
      <c r="I52" s="169" t="n">
        <v>36.25</v>
      </c>
      <c r="J52" s="159" t="n">
        <v>36.5</v>
      </c>
      <c r="K52" s="159" t="n">
        <v>36</v>
      </c>
      <c r="L52" s="159" t="n">
        <v>38</v>
      </c>
      <c r="M52" s="159" t="n">
        <v>45.5</v>
      </c>
      <c r="N52" s="169" t="n">
        <v>60</v>
      </c>
      <c r="O52" s="159" t="n">
        <v>55</v>
      </c>
      <c r="P52" s="159" t="n">
        <v>65</v>
      </c>
      <c r="Q52" s="159" t="n">
        <v>52</v>
      </c>
      <c r="R52" s="169" t="n">
        <v>37.3333333333333</v>
      </c>
      <c r="S52" s="159" t="n">
        <v>38.5</v>
      </c>
      <c r="T52" s="159" t="n">
        <v>36.5</v>
      </c>
      <c r="U52" s="159" t="n">
        <v>37</v>
      </c>
      <c r="V52" s="197" t="n">
        <v>42.8686274509804</v>
      </c>
      <c r="W52" s="197" t="n">
        <v>43.256862745098</v>
      </c>
      <c r="X52" s="197" t="n">
        <v>42.9562416107383</v>
      </c>
      <c r="Y52" s="197" t="n">
        <v>44.046862745098</v>
      </c>
      <c r="Z52" s="197" t="n">
        <v>44.8582254901961</v>
      </c>
      <c r="AA52" s="197" t="n">
        <v>45.73921875</v>
      </c>
      <c r="AB52" s="167" t="n">
        <v>44.1544514749893</v>
      </c>
      <c r="AE52" s="136"/>
      <c r="AF52" s="136" t="n">
        <v>37.25</v>
      </c>
      <c r="AG52" s="136" t="n">
        <v>36.75</v>
      </c>
      <c r="AH52" s="136" t="n">
        <v>36.5</v>
      </c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36"/>
      <c r="CR52" s="136"/>
      <c r="CS52" s="136"/>
      <c r="CT52" s="136"/>
      <c r="CU52" s="136"/>
      <c r="CV52" s="136"/>
      <c r="CW52" s="136"/>
      <c r="CX52" s="136"/>
      <c r="CY52" s="136"/>
      <c r="CZ52" s="136"/>
      <c r="DA52" s="136"/>
      <c r="DB52" s="136"/>
      <c r="DC52" s="136"/>
      <c r="DD52" s="136"/>
      <c r="DE52" s="136"/>
      <c r="DF52" s="136"/>
      <c r="DG52" s="136"/>
      <c r="DH52" s="136"/>
      <c r="DI52" s="136"/>
      <c r="DJ52" s="136"/>
      <c r="DK52" s="136"/>
      <c r="DL52" s="136"/>
      <c r="DM52" s="136"/>
      <c r="DN52" s="136"/>
      <c r="DO52" s="136"/>
      <c r="DP52" s="136"/>
      <c r="DQ52" s="136"/>
      <c r="DR52" s="136"/>
      <c r="DS52" s="136"/>
      <c r="DT52" s="136"/>
      <c r="DU52" s="136"/>
      <c r="DV52" s="136"/>
      <c r="DW52" s="136"/>
      <c r="DX52" s="136"/>
      <c r="DY52" s="136"/>
      <c r="DZ52" s="136"/>
      <c r="EA52" s="136"/>
      <c r="EB52" s="136"/>
      <c r="EC52" s="136"/>
      <c r="ED52" s="136"/>
      <c r="EE52" s="136"/>
      <c r="EF52" s="136"/>
      <c r="EG52" s="136"/>
      <c r="EH52" s="136"/>
      <c r="EI52" s="136"/>
      <c r="EJ52" s="136"/>
      <c r="EK52" s="136"/>
      <c r="EL52" s="136"/>
      <c r="EM52" s="136"/>
      <c r="EN52" s="136"/>
      <c r="EO52" s="136"/>
      <c r="EP52" s="136"/>
      <c r="EQ52" s="136"/>
      <c r="ER52" s="136"/>
      <c r="ES52" s="136"/>
      <c r="ET52" s="136"/>
      <c r="EU52" s="136"/>
      <c r="EV52" s="136"/>
      <c r="EW52" s="136"/>
      <c r="EX52" s="136"/>
      <c r="EY52" s="136"/>
      <c r="EZ52" s="136"/>
      <c r="FA52" s="136"/>
      <c r="FB52" s="136"/>
      <c r="FC52" s="136"/>
      <c r="FD52" s="136"/>
      <c r="FE52" s="136"/>
      <c r="FF52" s="136"/>
      <c r="FG52" s="136"/>
      <c r="FH52" s="136"/>
      <c r="FI52" s="136"/>
      <c r="FJ52" s="136"/>
      <c r="FK52" s="136"/>
      <c r="FL52" s="136"/>
      <c r="FM52" s="136"/>
      <c r="FN52" s="136"/>
      <c r="FO52" s="136"/>
      <c r="FP52" s="136"/>
      <c r="FQ52" s="136"/>
      <c r="FR52" s="136"/>
      <c r="FS52" s="136"/>
      <c r="FT52" s="136"/>
      <c r="FU52" s="136"/>
      <c r="FV52" s="136"/>
      <c r="FW52" s="136"/>
      <c r="FX52" s="136"/>
      <c r="FY52" s="136"/>
      <c r="FZ52" s="136"/>
      <c r="GA52" s="136"/>
      <c r="GB52" s="136"/>
      <c r="GC52" s="136"/>
      <c r="GD52" s="136"/>
      <c r="GE52" s="136"/>
      <c r="GF52" s="136"/>
      <c r="GG52" s="136"/>
      <c r="GH52" s="136"/>
      <c r="GI52" s="136"/>
      <c r="GJ52" s="136"/>
      <c r="GK52" s="136"/>
      <c r="GL52" s="136"/>
      <c r="GM52" s="136"/>
      <c r="GN52" s="136"/>
      <c r="GO52" s="136"/>
      <c r="GP52" s="136"/>
      <c r="GQ52" s="136"/>
      <c r="GR52" s="136"/>
      <c r="GS52" s="136"/>
      <c r="GT52" s="136"/>
      <c r="GU52" s="136"/>
      <c r="GV52" s="136"/>
      <c r="GW52" s="136"/>
      <c r="GX52" s="136"/>
      <c r="GY52" s="136"/>
      <c r="GZ52" s="136"/>
      <c r="HA52" s="136"/>
      <c r="HB52" s="136"/>
      <c r="HC52" s="136"/>
      <c r="HD52" s="136"/>
      <c r="HE52" s="136"/>
      <c r="HF52" s="136"/>
      <c r="HG52" s="136"/>
      <c r="HH52" s="136"/>
      <c r="HI52" s="136"/>
      <c r="HJ52" s="136"/>
      <c r="HK52" s="136"/>
      <c r="HL52" s="136"/>
      <c r="HM52" s="136"/>
      <c r="HN52" s="136"/>
      <c r="HO52" s="136"/>
      <c r="HP52" s="136"/>
      <c r="HQ52" s="136"/>
      <c r="HR52" s="136"/>
      <c r="HS52" s="136"/>
      <c r="HT52" s="136"/>
      <c r="HU52" s="136"/>
      <c r="HV52" s="136"/>
      <c r="HW52" s="136"/>
      <c r="HX52" s="136"/>
      <c r="HY52" s="136"/>
      <c r="HZ52" s="136"/>
      <c r="IA52" s="136"/>
      <c r="IB52" s="136"/>
      <c r="IC52" s="136"/>
      <c r="ID52" s="136"/>
      <c r="IE52" s="136"/>
      <c r="IF52" s="136"/>
      <c r="IG52" s="136"/>
      <c r="IH52" s="136"/>
      <c r="II52" s="136"/>
      <c r="IJ52" s="136"/>
      <c r="IK52" s="136"/>
      <c r="IL52" s="136"/>
      <c r="IM52" s="136"/>
      <c r="IN52" s="136"/>
      <c r="IO52" s="136"/>
      <c r="IP52" s="136"/>
      <c r="IQ52" s="136"/>
      <c r="IR52" s="136"/>
      <c r="IS52" s="136"/>
      <c r="IT52" s="136"/>
      <c r="IU52" s="136"/>
      <c r="IV52" s="136"/>
      <c r="IW52" s="136"/>
    </row>
    <row r="53" customFormat="false" ht="11.25" hidden="true" customHeight="true" outlineLevel="0" collapsed="false">
      <c r="A53" s="185" t="s">
        <v>183</v>
      </c>
      <c r="B53" s="135" t="n">
        <v>55</v>
      </c>
      <c r="C53" s="197" t="n">
        <v>33.092</v>
      </c>
      <c r="D53" s="197" t="n">
        <v>37.75</v>
      </c>
      <c r="E53" s="197" t="n">
        <v>35.3641951219512</v>
      </c>
      <c r="F53" s="159" t="n">
        <v>38.375</v>
      </c>
      <c r="G53" s="197" t="n">
        <v>38.75</v>
      </c>
      <c r="H53" s="197" t="n">
        <v>38</v>
      </c>
      <c r="I53" s="159" t="n">
        <v>37.875</v>
      </c>
      <c r="J53" s="197" t="n">
        <v>37.75</v>
      </c>
      <c r="K53" s="197" t="n">
        <v>38</v>
      </c>
      <c r="L53" s="197" t="n">
        <v>41</v>
      </c>
      <c r="M53" s="197" t="n">
        <v>50.5</v>
      </c>
      <c r="N53" s="159" t="n">
        <v>68.5</v>
      </c>
      <c r="O53" s="197" t="n">
        <v>62</v>
      </c>
      <c r="P53" s="197" t="n">
        <v>75</v>
      </c>
      <c r="Q53" s="197" t="n">
        <v>59</v>
      </c>
      <c r="R53" s="159" t="n">
        <v>39.5</v>
      </c>
      <c r="S53" s="197" t="n">
        <v>41</v>
      </c>
      <c r="T53" s="197" t="n">
        <v>38.5</v>
      </c>
      <c r="U53" s="197" t="n">
        <v>39</v>
      </c>
      <c r="V53" s="197" t="n">
        <v>46.5852941176471</v>
      </c>
      <c r="W53" s="197" t="n">
        <v>46.5921568627451</v>
      </c>
      <c r="X53" s="197" t="n">
        <v>46.1518120805369</v>
      </c>
      <c r="Y53" s="197" t="n">
        <v>47.3460784313726</v>
      </c>
      <c r="Z53" s="197" t="n">
        <v>48.0192156862745</v>
      </c>
      <c r="AA53" s="197" t="n">
        <v>48.7253515625</v>
      </c>
      <c r="AB53" s="167" t="n">
        <v>47.3722240273621</v>
      </c>
      <c r="AE53" s="136"/>
      <c r="AF53" s="136" t="n">
        <v>38.75</v>
      </c>
      <c r="AG53" s="136" t="n">
        <v>38</v>
      </c>
      <c r="AH53" s="136" t="n">
        <v>37.75</v>
      </c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6"/>
      <c r="BW53" s="136"/>
      <c r="BX53" s="136"/>
      <c r="BY53" s="136"/>
      <c r="BZ53" s="136"/>
      <c r="CA53" s="136"/>
      <c r="CB53" s="136"/>
      <c r="CC53" s="136"/>
      <c r="CD53" s="136"/>
      <c r="CE53" s="136"/>
      <c r="CF53" s="136"/>
      <c r="CG53" s="136"/>
      <c r="CH53" s="136"/>
      <c r="CI53" s="136"/>
      <c r="CJ53" s="136"/>
      <c r="CK53" s="136"/>
      <c r="CL53" s="136"/>
      <c r="CM53" s="136"/>
      <c r="CN53" s="136"/>
      <c r="CO53" s="136"/>
      <c r="CP53" s="136"/>
      <c r="CQ53" s="136"/>
      <c r="CR53" s="136"/>
      <c r="CS53" s="136"/>
      <c r="CT53" s="136"/>
      <c r="CU53" s="136"/>
      <c r="CV53" s="136"/>
      <c r="CW53" s="136"/>
      <c r="CX53" s="136"/>
      <c r="CY53" s="136"/>
      <c r="CZ53" s="136"/>
      <c r="DA53" s="136"/>
      <c r="DB53" s="136"/>
      <c r="DC53" s="136"/>
      <c r="DD53" s="136"/>
      <c r="DE53" s="136"/>
      <c r="DF53" s="136"/>
      <c r="DG53" s="136"/>
      <c r="DH53" s="136"/>
      <c r="DI53" s="136"/>
      <c r="DJ53" s="136"/>
      <c r="DK53" s="136"/>
      <c r="DL53" s="136"/>
      <c r="DM53" s="136"/>
      <c r="DN53" s="136"/>
      <c r="DO53" s="136"/>
      <c r="DP53" s="136"/>
      <c r="DQ53" s="136"/>
      <c r="DR53" s="136"/>
      <c r="DS53" s="136"/>
      <c r="DT53" s="136"/>
      <c r="DU53" s="136"/>
      <c r="DV53" s="136"/>
      <c r="DW53" s="136"/>
      <c r="DX53" s="136"/>
      <c r="DY53" s="136"/>
      <c r="DZ53" s="136"/>
      <c r="EA53" s="136"/>
      <c r="EB53" s="136"/>
      <c r="EC53" s="136"/>
      <c r="ED53" s="136"/>
      <c r="EE53" s="136"/>
      <c r="EF53" s="136"/>
      <c r="EG53" s="136"/>
      <c r="EH53" s="136"/>
      <c r="EI53" s="136"/>
      <c r="EJ53" s="136"/>
      <c r="EK53" s="136"/>
      <c r="EL53" s="136"/>
      <c r="EM53" s="136"/>
      <c r="EN53" s="136"/>
      <c r="EO53" s="136"/>
      <c r="EP53" s="136"/>
      <c r="EQ53" s="136"/>
      <c r="ER53" s="136"/>
      <c r="ES53" s="136"/>
      <c r="ET53" s="136"/>
      <c r="EU53" s="136"/>
      <c r="EV53" s="136"/>
      <c r="EW53" s="136"/>
      <c r="EX53" s="136"/>
      <c r="EY53" s="136"/>
      <c r="EZ53" s="136"/>
      <c r="FA53" s="136"/>
      <c r="FB53" s="136"/>
      <c r="FC53" s="136"/>
      <c r="FD53" s="136"/>
      <c r="FE53" s="136"/>
      <c r="FF53" s="136"/>
      <c r="FG53" s="136"/>
      <c r="FH53" s="136"/>
      <c r="FI53" s="136"/>
      <c r="FJ53" s="136"/>
      <c r="FK53" s="136"/>
      <c r="FL53" s="136"/>
      <c r="FM53" s="136"/>
      <c r="FN53" s="136"/>
      <c r="FO53" s="136"/>
      <c r="FP53" s="136"/>
      <c r="FQ53" s="136"/>
      <c r="FR53" s="136"/>
      <c r="FS53" s="136"/>
      <c r="FT53" s="136"/>
      <c r="FU53" s="136"/>
      <c r="FV53" s="136"/>
      <c r="FW53" s="136"/>
      <c r="FX53" s="136"/>
      <c r="FY53" s="136"/>
      <c r="FZ53" s="136"/>
      <c r="GA53" s="136"/>
      <c r="GB53" s="136"/>
      <c r="GC53" s="136"/>
      <c r="GD53" s="136"/>
      <c r="GE53" s="136"/>
      <c r="GF53" s="136"/>
      <c r="GG53" s="136"/>
      <c r="GH53" s="136"/>
      <c r="GI53" s="136"/>
      <c r="GJ53" s="136"/>
      <c r="GK53" s="136"/>
      <c r="GL53" s="136"/>
      <c r="GM53" s="136"/>
      <c r="GN53" s="136"/>
      <c r="GO53" s="136"/>
      <c r="GP53" s="136"/>
      <c r="GQ53" s="136"/>
      <c r="GR53" s="136"/>
      <c r="GS53" s="136"/>
      <c r="GT53" s="136"/>
      <c r="GU53" s="136"/>
      <c r="GV53" s="136"/>
      <c r="GW53" s="136"/>
      <c r="GX53" s="136"/>
      <c r="GY53" s="136"/>
      <c r="GZ53" s="136"/>
      <c r="HA53" s="136"/>
      <c r="HB53" s="136"/>
      <c r="HC53" s="136"/>
      <c r="HD53" s="136"/>
      <c r="HE53" s="136"/>
      <c r="HF53" s="136"/>
      <c r="HG53" s="136"/>
      <c r="HH53" s="136"/>
      <c r="HI53" s="136"/>
      <c r="HJ53" s="136"/>
      <c r="HK53" s="136"/>
      <c r="HL53" s="136"/>
      <c r="HM53" s="136"/>
      <c r="HN53" s="136"/>
      <c r="HO53" s="136"/>
      <c r="HP53" s="136"/>
      <c r="HQ53" s="136"/>
      <c r="HR53" s="136"/>
      <c r="HS53" s="136"/>
      <c r="HT53" s="136"/>
      <c r="HU53" s="136"/>
      <c r="HV53" s="136"/>
      <c r="HW53" s="136"/>
      <c r="HX53" s="136"/>
      <c r="HY53" s="136"/>
      <c r="HZ53" s="136"/>
      <c r="IA53" s="136"/>
      <c r="IB53" s="136"/>
      <c r="IC53" s="136"/>
      <c r="ID53" s="136"/>
      <c r="IE53" s="136"/>
      <c r="IF53" s="136"/>
      <c r="IG53" s="136"/>
      <c r="IH53" s="136"/>
      <c r="II53" s="136"/>
      <c r="IJ53" s="136"/>
      <c r="IK53" s="136"/>
      <c r="IL53" s="136"/>
      <c r="IM53" s="136"/>
      <c r="IN53" s="136"/>
      <c r="IO53" s="136"/>
      <c r="IP53" s="136"/>
      <c r="IQ53" s="136"/>
      <c r="IR53" s="136"/>
      <c r="IS53" s="136"/>
      <c r="IT53" s="136"/>
      <c r="IU53" s="136"/>
      <c r="IV53" s="136"/>
      <c r="IW53" s="136"/>
    </row>
    <row r="54" customFormat="false" ht="11.25" hidden="true" customHeight="true" outlineLevel="0" collapsed="false">
      <c r="A54" s="185"/>
      <c r="C54" s="197"/>
      <c r="D54" s="197"/>
      <c r="E54" s="197"/>
      <c r="F54" s="159"/>
      <c r="G54" s="197"/>
      <c r="H54" s="197"/>
      <c r="I54" s="159"/>
      <c r="J54" s="197"/>
      <c r="K54" s="197"/>
      <c r="L54" s="197"/>
      <c r="M54" s="197"/>
      <c r="N54" s="159"/>
      <c r="O54" s="197"/>
      <c r="P54" s="197"/>
      <c r="Q54" s="197"/>
      <c r="R54" s="159"/>
      <c r="S54" s="197"/>
      <c r="T54" s="197"/>
      <c r="U54" s="197"/>
      <c r="V54" s="197"/>
      <c r="W54" s="197"/>
      <c r="X54" s="197"/>
      <c r="Y54" s="197"/>
      <c r="Z54" s="197"/>
      <c r="AA54" s="197"/>
      <c r="AB54" s="167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6"/>
      <c r="BW54" s="136"/>
      <c r="BX54" s="136"/>
      <c r="BY54" s="136"/>
      <c r="BZ54" s="136"/>
      <c r="CA54" s="136"/>
      <c r="CB54" s="136"/>
      <c r="CC54" s="136"/>
      <c r="CD54" s="136"/>
      <c r="CE54" s="136"/>
      <c r="CF54" s="136"/>
      <c r="CG54" s="136"/>
      <c r="CH54" s="136"/>
      <c r="CI54" s="136"/>
      <c r="CJ54" s="136"/>
      <c r="CK54" s="136"/>
      <c r="CL54" s="136"/>
      <c r="CM54" s="136"/>
      <c r="CN54" s="136"/>
      <c r="CO54" s="136"/>
      <c r="CP54" s="136"/>
      <c r="CQ54" s="136"/>
      <c r="CR54" s="136"/>
      <c r="CS54" s="136"/>
      <c r="CT54" s="136"/>
      <c r="CU54" s="136"/>
      <c r="CV54" s="136"/>
      <c r="CW54" s="136"/>
      <c r="CX54" s="136"/>
      <c r="CY54" s="136"/>
      <c r="CZ54" s="136"/>
      <c r="DA54" s="136"/>
      <c r="DB54" s="136"/>
      <c r="DC54" s="136"/>
      <c r="DD54" s="136"/>
      <c r="DE54" s="136"/>
      <c r="DF54" s="136"/>
      <c r="DG54" s="136"/>
      <c r="DH54" s="136"/>
      <c r="DI54" s="136"/>
      <c r="DJ54" s="136"/>
      <c r="DK54" s="136"/>
      <c r="DL54" s="136"/>
      <c r="DM54" s="136"/>
      <c r="DN54" s="136"/>
      <c r="DO54" s="136"/>
      <c r="DP54" s="136"/>
      <c r="DQ54" s="136"/>
      <c r="DR54" s="136"/>
      <c r="DS54" s="136"/>
      <c r="DT54" s="136"/>
      <c r="DU54" s="136"/>
      <c r="DV54" s="136"/>
      <c r="DW54" s="136"/>
      <c r="DX54" s="136"/>
      <c r="DY54" s="136"/>
      <c r="DZ54" s="136"/>
      <c r="EA54" s="136"/>
      <c r="EB54" s="136"/>
      <c r="EC54" s="136"/>
      <c r="ED54" s="136"/>
      <c r="EE54" s="136"/>
      <c r="EF54" s="136"/>
      <c r="EG54" s="136"/>
      <c r="EH54" s="136"/>
      <c r="EI54" s="136"/>
      <c r="EJ54" s="136"/>
      <c r="EK54" s="136"/>
      <c r="EL54" s="136"/>
      <c r="EM54" s="136"/>
      <c r="EN54" s="136"/>
      <c r="EO54" s="136"/>
      <c r="EP54" s="136"/>
      <c r="EQ54" s="136"/>
      <c r="ER54" s="136"/>
      <c r="ES54" s="136"/>
      <c r="ET54" s="136"/>
      <c r="EU54" s="136"/>
      <c r="EV54" s="136"/>
      <c r="EW54" s="136"/>
      <c r="EX54" s="136"/>
      <c r="EY54" s="136"/>
      <c r="EZ54" s="136"/>
      <c r="FA54" s="136"/>
      <c r="FB54" s="136"/>
      <c r="FC54" s="136"/>
      <c r="FD54" s="136"/>
      <c r="FE54" s="136"/>
      <c r="FF54" s="136"/>
      <c r="FG54" s="136"/>
      <c r="FH54" s="136"/>
      <c r="FI54" s="136"/>
      <c r="FJ54" s="136"/>
      <c r="FK54" s="136"/>
      <c r="FL54" s="136"/>
      <c r="FM54" s="136"/>
      <c r="FN54" s="136"/>
      <c r="FO54" s="136"/>
      <c r="FP54" s="136"/>
      <c r="FQ54" s="136"/>
      <c r="FR54" s="136"/>
      <c r="FS54" s="136"/>
      <c r="FT54" s="136"/>
      <c r="FU54" s="136"/>
      <c r="FV54" s="136"/>
      <c r="FW54" s="136"/>
      <c r="FX54" s="136"/>
      <c r="FY54" s="136"/>
      <c r="FZ54" s="136"/>
      <c r="GA54" s="136"/>
      <c r="GB54" s="136"/>
      <c r="GC54" s="136"/>
      <c r="GD54" s="136"/>
      <c r="GE54" s="136"/>
      <c r="GF54" s="136"/>
      <c r="GG54" s="136"/>
      <c r="GH54" s="136"/>
      <c r="GI54" s="136"/>
      <c r="GJ54" s="136"/>
      <c r="GK54" s="136"/>
      <c r="GL54" s="136"/>
      <c r="GM54" s="136"/>
      <c r="GN54" s="136"/>
      <c r="GO54" s="136"/>
      <c r="GP54" s="136"/>
      <c r="GQ54" s="136"/>
      <c r="GR54" s="136"/>
      <c r="GS54" s="136"/>
      <c r="GT54" s="136"/>
      <c r="GU54" s="136"/>
      <c r="GV54" s="136"/>
      <c r="GW54" s="136"/>
      <c r="GX54" s="136"/>
      <c r="GY54" s="136"/>
      <c r="GZ54" s="136"/>
      <c r="HA54" s="136"/>
      <c r="HB54" s="136"/>
      <c r="HC54" s="136"/>
      <c r="HD54" s="136"/>
      <c r="HE54" s="136"/>
      <c r="HF54" s="136"/>
      <c r="HG54" s="136"/>
      <c r="HH54" s="136"/>
      <c r="HI54" s="136"/>
      <c r="HJ54" s="136"/>
      <c r="HK54" s="136"/>
      <c r="HL54" s="136"/>
      <c r="HM54" s="136"/>
      <c r="HN54" s="136"/>
      <c r="HO54" s="136"/>
      <c r="HP54" s="136"/>
      <c r="HQ54" s="136"/>
      <c r="HR54" s="136"/>
      <c r="HS54" s="136"/>
      <c r="HT54" s="136"/>
      <c r="HU54" s="136"/>
      <c r="HV54" s="136"/>
      <c r="HW54" s="136"/>
      <c r="HX54" s="136"/>
      <c r="HY54" s="136"/>
      <c r="HZ54" s="136"/>
      <c r="IA54" s="136"/>
      <c r="IB54" s="136"/>
      <c r="IC54" s="136"/>
      <c r="ID54" s="136"/>
      <c r="IE54" s="136"/>
      <c r="IF54" s="136"/>
      <c r="IG54" s="136"/>
      <c r="IH54" s="136"/>
      <c r="II54" s="136"/>
      <c r="IJ54" s="136"/>
      <c r="IK54" s="136"/>
      <c r="IL54" s="136"/>
      <c r="IM54" s="136"/>
      <c r="IN54" s="136"/>
      <c r="IO54" s="136"/>
      <c r="IP54" s="136"/>
      <c r="IQ54" s="136"/>
      <c r="IR54" s="136"/>
      <c r="IS54" s="136"/>
      <c r="IT54" s="136"/>
      <c r="IU54" s="136"/>
      <c r="IV54" s="136"/>
      <c r="IW54" s="136"/>
    </row>
    <row r="55" customFormat="false" ht="11.25" hidden="true" customHeight="true" outlineLevel="0" collapsed="false">
      <c r="A55" s="185" t="s">
        <v>186</v>
      </c>
      <c r="C55" s="197"/>
      <c r="D55" s="197"/>
      <c r="E55" s="197"/>
      <c r="F55" s="159"/>
      <c r="G55" s="197"/>
      <c r="H55" s="197"/>
      <c r="I55" s="159"/>
      <c r="J55" s="197"/>
      <c r="K55" s="197"/>
      <c r="L55" s="197"/>
      <c r="M55" s="197"/>
      <c r="N55" s="159"/>
      <c r="O55" s="197"/>
      <c r="P55" s="197"/>
      <c r="Q55" s="197"/>
      <c r="R55" s="159"/>
      <c r="S55" s="197"/>
      <c r="T55" s="197"/>
      <c r="U55" s="197"/>
      <c r="V55" s="197"/>
      <c r="W55" s="197"/>
      <c r="X55" s="197"/>
      <c r="Y55" s="197"/>
      <c r="Z55" s="197"/>
      <c r="AA55" s="197"/>
      <c r="AB55" s="167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  <c r="GY55" s="136"/>
      <c r="GZ55" s="136"/>
      <c r="HA55" s="136"/>
      <c r="HB55" s="136"/>
      <c r="HC55" s="136"/>
      <c r="HD55" s="136"/>
      <c r="HE55" s="136"/>
      <c r="HF55" s="136"/>
      <c r="HG55" s="136"/>
      <c r="HH55" s="136"/>
      <c r="HI55" s="136"/>
      <c r="HJ55" s="136"/>
      <c r="HK55" s="136"/>
      <c r="HL55" s="136"/>
      <c r="HM55" s="136"/>
      <c r="HN55" s="136"/>
      <c r="HO55" s="136"/>
      <c r="HP55" s="136"/>
      <c r="HQ55" s="136"/>
      <c r="HR55" s="136"/>
      <c r="HS55" s="136"/>
      <c r="HT55" s="136"/>
      <c r="HU55" s="136"/>
      <c r="HV55" s="136"/>
      <c r="HW55" s="136"/>
      <c r="HX55" s="136"/>
      <c r="HY55" s="136"/>
      <c r="HZ55" s="136"/>
      <c r="IA55" s="136"/>
      <c r="IB55" s="136"/>
      <c r="IC55" s="136"/>
      <c r="ID55" s="136"/>
      <c r="IE55" s="136"/>
      <c r="IF55" s="136"/>
      <c r="IG55" s="136"/>
      <c r="IH55" s="136"/>
      <c r="II55" s="136"/>
      <c r="IJ55" s="136"/>
      <c r="IK55" s="136"/>
      <c r="IL55" s="136"/>
      <c r="IM55" s="136"/>
      <c r="IN55" s="136"/>
      <c r="IO55" s="136"/>
      <c r="IP55" s="136"/>
      <c r="IQ55" s="136"/>
      <c r="IR55" s="136"/>
      <c r="IS55" s="136"/>
      <c r="IT55" s="136"/>
      <c r="IU55" s="136"/>
      <c r="IV55" s="136"/>
      <c r="IW55" s="136"/>
    </row>
    <row r="56" customFormat="false" ht="11.25" hidden="true" customHeight="true" outlineLevel="0" collapsed="false">
      <c r="A56" s="185" t="s">
        <v>186</v>
      </c>
      <c r="B56" s="135" t="n">
        <v>44.875</v>
      </c>
      <c r="C56" s="197" t="n">
        <v>51.0479966430664</v>
      </c>
      <c r="D56" s="197" t="n">
        <v>60.5499992370606</v>
      </c>
      <c r="E56" s="197" t="n">
        <v>55.6831198596489</v>
      </c>
      <c r="F56" s="159" t="n">
        <v>71.0349993896484</v>
      </c>
      <c r="G56" s="197" t="n">
        <v>71.3299987792969</v>
      </c>
      <c r="H56" s="197" t="n">
        <v>70.74</v>
      </c>
      <c r="I56" s="159" t="n">
        <v>66.4366593933106</v>
      </c>
      <c r="J56" s="197" t="n">
        <v>68.7090502929688</v>
      </c>
      <c r="K56" s="197" t="n">
        <v>64.1642684936523</v>
      </c>
      <c r="L56" s="197" t="n">
        <v>64.9292890930176</v>
      </c>
      <c r="M56" s="197" t="n">
        <v>65.8643908691406</v>
      </c>
      <c r="N56" s="159" t="n">
        <v>54.2509010576792</v>
      </c>
      <c r="O56" s="197" t="n">
        <v>53.8730066126749</v>
      </c>
      <c r="P56" s="197" t="n">
        <v>54.6287955026835</v>
      </c>
      <c r="Q56" s="197" t="n">
        <v>54.6310826331672</v>
      </c>
      <c r="R56" s="159" t="n">
        <v>64.3939065913745</v>
      </c>
      <c r="S56" s="197" t="n">
        <v>59.6143715113384</v>
      </c>
      <c r="T56" s="197" t="n">
        <v>64.8005221820509</v>
      </c>
      <c r="U56" s="197" t="n">
        <v>68.7668260807342</v>
      </c>
      <c r="V56" s="197" t="n">
        <v>63.4321637211172</v>
      </c>
      <c r="W56" s="197" t="n">
        <v>52.5421892256497</v>
      </c>
      <c r="X56" s="197" t="n">
        <v>51.2392527500441</v>
      </c>
      <c r="Y56" s="197" t="n">
        <v>50.777650947166</v>
      </c>
      <c r="Z56" s="197" t="n">
        <v>49.3378320260719</v>
      </c>
      <c r="AA56" s="197" t="n">
        <v>52.0101621051133</v>
      </c>
      <c r="AB56" s="167" t="n">
        <v>51.952498000826</v>
      </c>
      <c r="AE56" s="136"/>
      <c r="AF56" s="136" t="n">
        <v>71.3299987792969</v>
      </c>
      <c r="AG56" s="136" t="n">
        <v>70.74</v>
      </c>
      <c r="AH56" s="136" t="n">
        <v>68.7090502929688</v>
      </c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6"/>
      <c r="CD56" s="136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36"/>
      <c r="DC56" s="136"/>
      <c r="DD56" s="136"/>
      <c r="DE56" s="136"/>
      <c r="DF56" s="136"/>
      <c r="DG56" s="136"/>
      <c r="DH56" s="136"/>
      <c r="DI56" s="136"/>
      <c r="DJ56" s="136"/>
      <c r="DK56" s="136"/>
      <c r="DL56" s="136"/>
      <c r="DM56" s="136"/>
      <c r="DN56" s="136"/>
      <c r="DO56" s="136"/>
      <c r="DP56" s="136"/>
      <c r="DQ56" s="136"/>
      <c r="DR56" s="136"/>
      <c r="DS56" s="136"/>
      <c r="DT56" s="136"/>
      <c r="DU56" s="136"/>
      <c r="DV56" s="136"/>
      <c r="DW56" s="136"/>
      <c r="DX56" s="136"/>
      <c r="DY56" s="136"/>
      <c r="DZ56" s="136"/>
      <c r="EA56" s="136"/>
      <c r="EB56" s="136"/>
      <c r="EC56" s="136"/>
      <c r="ED56" s="136"/>
      <c r="EE56" s="136"/>
      <c r="EF56" s="136"/>
      <c r="EG56" s="136"/>
      <c r="EH56" s="136"/>
      <c r="EI56" s="136"/>
      <c r="EJ56" s="136"/>
      <c r="EK56" s="136"/>
      <c r="EL56" s="136"/>
      <c r="EM56" s="136"/>
      <c r="EN56" s="136"/>
      <c r="EO56" s="136"/>
      <c r="EP56" s="136"/>
      <c r="EQ56" s="136"/>
      <c r="ER56" s="136"/>
      <c r="ES56" s="136"/>
      <c r="ET56" s="136"/>
      <c r="EU56" s="136"/>
      <c r="EV56" s="136"/>
      <c r="EW56" s="136"/>
      <c r="EX56" s="136"/>
      <c r="EY56" s="136"/>
      <c r="EZ56" s="136"/>
      <c r="FA56" s="136"/>
      <c r="FB56" s="136"/>
      <c r="FC56" s="136"/>
      <c r="FD56" s="136"/>
      <c r="FE56" s="136"/>
      <c r="FF56" s="136"/>
      <c r="FG56" s="136"/>
      <c r="FH56" s="136"/>
      <c r="FI56" s="136"/>
      <c r="FJ56" s="136"/>
      <c r="FK56" s="136"/>
      <c r="FL56" s="136"/>
      <c r="FM56" s="136"/>
      <c r="FN56" s="136"/>
      <c r="FO56" s="136"/>
      <c r="FP56" s="136"/>
      <c r="FQ56" s="136"/>
      <c r="FR56" s="136"/>
      <c r="FS56" s="136"/>
      <c r="FT56" s="136"/>
      <c r="FU56" s="136"/>
      <c r="FV56" s="136"/>
      <c r="FW56" s="136"/>
      <c r="FX56" s="136"/>
      <c r="FY56" s="136"/>
      <c r="FZ56" s="136"/>
      <c r="GA56" s="136"/>
      <c r="GB56" s="136"/>
      <c r="GC56" s="136"/>
      <c r="GD56" s="136"/>
      <c r="GE56" s="136"/>
      <c r="GF56" s="136"/>
      <c r="GG56" s="136"/>
      <c r="GH56" s="136"/>
      <c r="GI56" s="136"/>
      <c r="GJ56" s="136"/>
      <c r="GK56" s="136"/>
      <c r="GL56" s="136"/>
      <c r="GM56" s="136"/>
      <c r="GN56" s="136"/>
      <c r="GO56" s="136"/>
      <c r="GP56" s="136"/>
      <c r="GQ56" s="136"/>
      <c r="GR56" s="136"/>
      <c r="GS56" s="136"/>
      <c r="GT56" s="136"/>
      <c r="GU56" s="136"/>
      <c r="GV56" s="136"/>
      <c r="GW56" s="136"/>
      <c r="GX56" s="136"/>
      <c r="GY56" s="136"/>
      <c r="GZ56" s="136"/>
      <c r="HA56" s="136"/>
      <c r="HB56" s="136"/>
      <c r="HC56" s="136"/>
      <c r="HD56" s="136"/>
      <c r="HE56" s="136"/>
      <c r="HF56" s="136"/>
      <c r="HG56" s="136"/>
      <c r="HH56" s="136"/>
      <c r="HI56" s="136"/>
      <c r="HJ56" s="136"/>
      <c r="HK56" s="136"/>
      <c r="HL56" s="136"/>
      <c r="HM56" s="136"/>
      <c r="HN56" s="136"/>
      <c r="HO56" s="136"/>
      <c r="HP56" s="136"/>
      <c r="HQ56" s="136"/>
      <c r="HR56" s="136"/>
      <c r="HS56" s="136"/>
      <c r="HT56" s="136"/>
      <c r="HU56" s="136"/>
      <c r="HV56" s="136"/>
      <c r="HW56" s="136"/>
      <c r="HX56" s="136"/>
      <c r="HY56" s="136"/>
      <c r="HZ56" s="136"/>
      <c r="IA56" s="136"/>
      <c r="IB56" s="136"/>
      <c r="IC56" s="136"/>
      <c r="ID56" s="136"/>
      <c r="IE56" s="136"/>
      <c r="IF56" s="136"/>
      <c r="IG56" s="136"/>
      <c r="IH56" s="136"/>
      <c r="II56" s="136"/>
      <c r="IJ56" s="136"/>
      <c r="IK56" s="136"/>
      <c r="IL56" s="136"/>
      <c r="IM56" s="136"/>
      <c r="IN56" s="136"/>
      <c r="IO56" s="136"/>
      <c r="IP56" s="136"/>
      <c r="IQ56" s="136"/>
      <c r="IR56" s="136"/>
      <c r="IS56" s="136"/>
      <c r="IT56" s="136"/>
      <c r="IU56" s="136"/>
      <c r="IV56" s="136"/>
      <c r="IW56" s="136"/>
    </row>
    <row r="57" customFormat="false" ht="11.25" hidden="true" customHeight="true" outlineLevel="0" collapsed="false">
      <c r="A57" s="185"/>
      <c r="C57" s="197"/>
      <c r="D57" s="197"/>
      <c r="E57" s="197"/>
      <c r="F57" s="159"/>
      <c r="G57" s="197"/>
      <c r="H57" s="197"/>
      <c r="I57" s="159"/>
      <c r="J57" s="197"/>
      <c r="K57" s="197"/>
      <c r="L57" s="197"/>
      <c r="M57" s="197"/>
      <c r="N57" s="159"/>
      <c r="O57" s="197"/>
      <c r="P57" s="197"/>
      <c r="Q57" s="197"/>
      <c r="R57" s="159"/>
      <c r="S57" s="197"/>
      <c r="T57" s="197"/>
      <c r="U57" s="197"/>
      <c r="V57" s="197"/>
      <c r="W57" s="197"/>
      <c r="X57" s="197"/>
      <c r="Y57" s="197"/>
      <c r="Z57" s="197"/>
      <c r="AA57" s="197"/>
      <c r="AB57" s="167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  <c r="CB57" s="136"/>
      <c r="CC57" s="136"/>
      <c r="CD57" s="136"/>
      <c r="CE57" s="136"/>
      <c r="CF57" s="136"/>
      <c r="CG57" s="136"/>
      <c r="CH57" s="136"/>
      <c r="CI57" s="136"/>
      <c r="CJ57" s="136"/>
      <c r="CK57" s="136"/>
      <c r="CL57" s="136"/>
      <c r="CM57" s="136"/>
      <c r="CN57" s="136"/>
      <c r="CO57" s="136"/>
      <c r="CP57" s="136"/>
      <c r="CQ57" s="136"/>
      <c r="CR57" s="136"/>
      <c r="CS57" s="136"/>
      <c r="CT57" s="136"/>
      <c r="CU57" s="136"/>
      <c r="CV57" s="136"/>
      <c r="CW57" s="136"/>
      <c r="CX57" s="136"/>
      <c r="CY57" s="136"/>
      <c r="CZ57" s="136"/>
      <c r="DA57" s="136"/>
      <c r="DB57" s="136"/>
      <c r="DC57" s="136"/>
      <c r="DD57" s="136"/>
      <c r="DE57" s="136"/>
      <c r="DF57" s="136"/>
      <c r="DG57" s="136"/>
      <c r="DH57" s="136"/>
      <c r="DI57" s="136"/>
      <c r="DJ57" s="136"/>
      <c r="DK57" s="136"/>
      <c r="DL57" s="136"/>
      <c r="DM57" s="136"/>
      <c r="DN57" s="136"/>
      <c r="DO57" s="136"/>
      <c r="DP57" s="136"/>
      <c r="DQ57" s="136"/>
      <c r="DR57" s="136"/>
      <c r="DS57" s="136"/>
      <c r="DT57" s="136"/>
      <c r="DU57" s="136"/>
      <c r="DV57" s="136"/>
      <c r="DW57" s="136"/>
      <c r="DX57" s="136"/>
      <c r="DY57" s="136"/>
      <c r="DZ57" s="136"/>
      <c r="EA57" s="136"/>
      <c r="EB57" s="136"/>
      <c r="EC57" s="136"/>
      <c r="ED57" s="136"/>
      <c r="EE57" s="136"/>
      <c r="EF57" s="136"/>
      <c r="EG57" s="136"/>
      <c r="EH57" s="136"/>
      <c r="EI57" s="136"/>
      <c r="EJ57" s="136"/>
      <c r="EK57" s="136"/>
      <c r="EL57" s="136"/>
      <c r="EM57" s="136"/>
      <c r="EN57" s="136"/>
      <c r="EO57" s="136"/>
      <c r="EP57" s="136"/>
      <c r="EQ57" s="136"/>
      <c r="ER57" s="136"/>
      <c r="ES57" s="136"/>
      <c r="ET57" s="136"/>
      <c r="EU57" s="136"/>
      <c r="EV57" s="136"/>
      <c r="EW57" s="136"/>
      <c r="EX57" s="136"/>
      <c r="EY57" s="136"/>
      <c r="EZ57" s="136"/>
      <c r="FA57" s="136"/>
      <c r="FB57" s="136"/>
      <c r="FC57" s="136"/>
      <c r="FD57" s="136"/>
      <c r="FE57" s="136"/>
      <c r="FF57" s="136"/>
      <c r="FG57" s="136"/>
      <c r="FH57" s="136"/>
      <c r="FI57" s="136"/>
      <c r="FJ57" s="136"/>
      <c r="FK57" s="136"/>
      <c r="FL57" s="136"/>
      <c r="FM57" s="136"/>
      <c r="FN57" s="136"/>
      <c r="FO57" s="136"/>
      <c r="FP57" s="136"/>
      <c r="FQ57" s="136"/>
      <c r="FR57" s="136"/>
      <c r="FS57" s="136"/>
      <c r="FT57" s="136"/>
      <c r="FU57" s="136"/>
      <c r="FV57" s="136"/>
      <c r="FW57" s="136"/>
      <c r="FX57" s="136"/>
      <c r="FY57" s="136"/>
      <c r="FZ57" s="136"/>
      <c r="GA57" s="136"/>
      <c r="GB57" s="136"/>
      <c r="GC57" s="136"/>
      <c r="GD57" s="136"/>
      <c r="GE57" s="136"/>
      <c r="GF57" s="136"/>
      <c r="GG57" s="136"/>
      <c r="GH57" s="136"/>
      <c r="GI57" s="136"/>
      <c r="GJ57" s="136"/>
      <c r="GK57" s="136"/>
      <c r="GL57" s="136"/>
      <c r="GM57" s="136"/>
      <c r="GN57" s="136"/>
      <c r="GO57" s="136"/>
      <c r="GP57" s="136"/>
      <c r="GQ57" s="136"/>
      <c r="GR57" s="136"/>
      <c r="GS57" s="136"/>
      <c r="GT57" s="136"/>
      <c r="GU57" s="136"/>
      <c r="GV57" s="136"/>
      <c r="GW57" s="136"/>
      <c r="GX57" s="136"/>
      <c r="GY57" s="136"/>
      <c r="GZ57" s="136"/>
      <c r="HA57" s="136"/>
      <c r="HB57" s="136"/>
      <c r="HC57" s="136"/>
      <c r="HD57" s="136"/>
      <c r="HE57" s="136"/>
      <c r="HF57" s="136"/>
      <c r="HG57" s="136"/>
      <c r="HH57" s="136"/>
      <c r="HI57" s="136"/>
      <c r="HJ57" s="136"/>
      <c r="HK57" s="136"/>
      <c r="HL57" s="136"/>
      <c r="HM57" s="136"/>
      <c r="HN57" s="136"/>
      <c r="HO57" s="136"/>
      <c r="HP57" s="136"/>
      <c r="HQ57" s="136"/>
      <c r="HR57" s="136"/>
      <c r="HS57" s="136"/>
      <c r="HT57" s="136"/>
      <c r="HU57" s="136"/>
      <c r="HV57" s="136"/>
      <c r="HW57" s="136"/>
      <c r="HX57" s="136"/>
      <c r="HY57" s="136"/>
      <c r="HZ57" s="136"/>
      <c r="IA57" s="136"/>
      <c r="IB57" s="136"/>
      <c r="IC57" s="136"/>
      <c r="ID57" s="136"/>
      <c r="IE57" s="136"/>
      <c r="IF57" s="136"/>
      <c r="IG57" s="136"/>
      <c r="IH57" s="136"/>
      <c r="II57" s="136"/>
      <c r="IJ57" s="136"/>
      <c r="IK57" s="136"/>
      <c r="IL57" s="136"/>
      <c r="IM57" s="136"/>
      <c r="IN57" s="136"/>
      <c r="IO57" s="136"/>
      <c r="IP57" s="136"/>
      <c r="IQ57" s="136"/>
      <c r="IR57" s="136"/>
      <c r="IS57" s="136"/>
      <c r="IT57" s="136"/>
      <c r="IU57" s="136"/>
      <c r="IV57" s="136"/>
      <c r="IW57" s="136"/>
    </row>
    <row r="58" customFormat="false" ht="11.25" hidden="true" customHeight="true" outlineLevel="0" collapsed="false">
      <c r="A58" s="185"/>
      <c r="C58" s="197"/>
      <c r="D58" s="197"/>
      <c r="E58" s="197"/>
      <c r="F58" s="159"/>
      <c r="G58" s="197"/>
      <c r="H58" s="197"/>
      <c r="I58" s="159"/>
      <c r="J58" s="197"/>
      <c r="K58" s="197"/>
      <c r="L58" s="197"/>
      <c r="M58" s="197"/>
      <c r="N58" s="159"/>
      <c r="O58" s="197"/>
      <c r="P58" s="197"/>
      <c r="Q58" s="197"/>
      <c r="R58" s="159"/>
      <c r="S58" s="197"/>
      <c r="T58" s="197"/>
      <c r="U58" s="197"/>
      <c r="V58" s="197"/>
      <c r="W58" s="197"/>
      <c r="X58" s="197"/>
      <c r="Y58" s="197"/>
      <c r="Z58" s="197"/>
      <c r="AA58" s="197"/>
      <c r="AB58" s="167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36"/>
      <c r="BV58" s="136"/>
      <c r="BW58" s="136"/>
      <c r="BX58" s="136"/>
      <c r="BY58" s="136"/>
      <c r="BZ58" s="136"/>
      <c r="CA58" s="136"/>
      <c r="CB58" s="136"/>
      <c r="CC58" s="136"/>
      <c r="CD58" s="136"/>
      <c r="CE58" s="136"/>
      <c r="CF58" s="136"/>
      <c r="CG58" s="136"/>
      <c r="CH58" s="136"/>
      <c r="CI58" s="136"/>
      <c r="CJ58" s="136"/>
      <c r="CK58" s="136"/>
      <c r="CL58" s="136"/>
      <c r="CM58" s="136"/>
      <c r="CN58" s="136"/>
      <c r="CO58" s="136"/>
      <c r="CP58" s="136"/>
      <c r="CQ58" s="136"/>
      <c r="CR58" s="136"/>
      <c r="CS58" s="136"/>
      <c r="CT58" s="136"/>
      <c r="CU58" s="136"/>
      <c r="CV58" s="136"/>
      <c r="CW58" s="136"/>
      <c r="CX58" s="136"/>
      <c r="CY58" s="136"/>
      <c r="CZ58" s="136"/>
      <c r="DA58" s="136"/>
      <c r="DB58" s="136"/>
      <c r="DC58" s="136"/>
      <c r="DD58" s="136"/>
      <c r="DE58" s="136"/>
      <c r="DF58" s="136"/>
      <c r="DG58" s="136"/>
      <c r="DH58" s="136"/>
      <c r="DI58" s="136"/>
      <c r="DJ58" s="136"/>
      <c r="DK58" s="136"/>
      <c r="DL58" s="136"/>
      <c r="DM58" s="136"/>
      <c r="DN58" s="136"/>
      <c r="DO58" s="136"/>
      <c r="DP58" s="136"/>
      <c r="DQ58" s="136"/>
      <c r="DR58" s="136"/>
      <c r="DS58" s="136"/>
      <c r="DT58" s="136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36"/>
      <c r="EU58" s="136"/>
      <c r="EV58" s="136"/>
      <c r="EW58" s="136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6"/>
      <c r="FK58" s="136"/>
      <c r="FL58" s="136"/>
      <c r="FM58" s="136"/>
      <c r="FN58" s="136"/>
      <c r="FO58" s="136"/>
      <c r="FP58" s="136"/>
      <c r="FQ58" s="136"/>
      <c r="FR58" s="136"/>
      <c r="FS58" s="136"/>
      <c r="FT58" s="136"/>
      <c r="FU58" s="136"/>
      <c r="FV58" s="136"/>
      <c r="FW58" s="136"/>
      <c r="FX58" s="136"/>
      <c r="FY58" s="136"/>
      <c r="FZ58" s="136"/>
      <c r="GA58" s="136"/>
      <c r="GB58" s="136"/>
      <c r="GC58" s="136"/>
      <c r="GD58" s="136"/>
      <c r="GE58" s="136"/>
      <c r="GF58" s="136"/>
      <c r="GG58" s="136"/>
      <c r="GH58" s="136"/>
      <c r="GI58" s="136"/>
      <c r="GJ58" s="136"/>
      <c r="GK58" s="136"/>
      <c r="GL58" s="136"/>
      <c r="GM58" s="136"/>
      <c r="GN58" s="136"/>
      <c r="GO58" s="136"/>
      <c r="GP58" s="136"/>
      <c r="GQ58" s="136"/>
      <c r="GR58" s="136"/>
      <c r="GS58" s="136"/>
      <c r="GT58" s="136"/>
      <c r="GU58" s="136"/>
      <c r="GV58" s="136"/>
      <c r="GW58" s="136"/>
      <c r="GX58" s="136"/>
      <c r="GY58" s="136"/>
      <c r="GZ58" s="136"/>
      <c r="HA58" s="136"/>
      <c r="HB58" s="136"/>
      <c r="HC58" s="136"/>
      <c r="HD58" s="136"/>
      <c r="HE58" s="136"/>
      <c r="HF58" s="136"/>
      <c r="HG58" s="136"/>
      <c r="HH58" s="136"/>
      <c r="HI58" s="136"/>
      <c r="HJ58" s="136"/>
      <c r="HK58" s="136"/>
      <c r="HL58" s="136"/>
      <c r="HM58" s="136"/>
      <c r="HN58" s="136"/>
      <c r="HO58" s="136"/>
      <c r="HP58" s="136"/>
      <c r="HQ58" s="136"/>
      <c r="HR58" s="136"/>
      <c r="HS58" s="136"/>
      <c r="HT58" s="136"/>
      <c r="HU58" s="136"/>
      <c r="HV58" s="136"/>
      <c r="HW58" s="136"/>
      <c r="HX58" s="136"/>
      <c r="HY58" s="136"/>
      <c r="HZ58" s="136"/>
      <c r="IA58" s="136"/>
      <c r="IB58" s="136"/>
      <c r="IC58" s="136"/>
      <c r="ID58" s="136"/>
      <c r="IE58" s="136"/>
      <c r="IF58" s="136"/>
      <c r="IG58" s="136"/>
      <c r="IH58" s="136"/>
      <c r="II58" s="136"/>
      <c r="IJ58" s="136"/>
      <c r="IK58" s="136"/>
      <c r="IL58" s="136"/>
      <c r="IM58" s="136"/>
      <c r="IN58" s="136"/>
      <c r="IO58" s="136"/>
      <c r="IP58" s="136"/>
      <c r="IQ58" s="136"/>
      <c r="IR58" s="136"/>
      <c r="IS58" s="136"/>
      <c r="IT58" s="136"/>
      <c r="IU58" s="136"/>
      <c r="IV58" s="136"/>
      <c r="IW58" s="136"/>
    </row>
    <row r="59" customFormat="false" ht="11.25" hidden="true" customHeight="true" outlineLevel="0" collapsed="false">
      <c r="A59" s="185"/>
      <c r="C59" s="197"/>
      <c r="D59" s="197"/>
      <c r="E59" s="197"/>
      <c r="F59" s="159"/>
      <c r="G59" s="197"/>
      <c r="H59" s="197"/>
      <c r="I59" s="159"/>
      <c r="J59" s="197"/>
      <c r="K59" s="197"/>
      <c r="L59" s="197"/>
      <c r="M59" s="197"/>
      <c r="N59" s="159"/>
      <c r="O59" s="197"/>
      <c r="P59" s="197"/>
      <c r="Q59" s="197"/>
      <c r="R59" s="159"/>
      <c r="S59" s="197"/>
      <c r="T59" s="197"/>
      <c r="U59" s="197"/>
      <c r="V59" s="197"/>
      <c r="W59" s="197"/>
      <c r="X59" s="197"/>
      <c r="Y59" s="197"/>
      <c r="Z59" s="197"/>
      <c r="AA59" s="197"/>
      <c r="AB59" s="167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  <c r="CB59" s="136"/>
      <c r="CC59" s="136"/>
      <c r="CD59" s="136"/>
      <c r="CE59" s="136"/>
      <c r="CF59" s="136"/>
      <c r="CG59" s="136"/>
      <c r="CH59" s="136"/>
      <c r="CI59" s="136"/>
      <c r="CJ59" s="136"/>
      <c r="CK59" s="136"/>
      <c r="CL59" s="136"/>
      <c r="CM59" s="136"/>
      <c r="CN59" s="136"/>
      <c r="CO59" s="136"/>
      <c r="CP59" s="136"/>
      <c r="CQ59" s="136"/>
      <c r="CR59" s="136"/>
      <c r="CS59" s="136"/>
      <c r="CT59" s="136"/>
      <c r="CU59" s="136"/>
      <c r="CV59" s="136"/>
      <c r="CW59" s="136"/>
      <c r="CX59" s="136"/>
      <c r="CY59" s="136"/>
      <c r="CZ59" s="136"/>
      <c r="DA59" s="136"/>
      <c r="DB59" s="136"/>
      <c r="DC59" s="136"/>
      <c r="DD59" s="136"/>
      <c r="DE59" s="136"/>
      <c r="DF59" s="136"/>
      <c r="DG59" s="136"/>
      <c r="DH59" s="136"/>
      <c r="DI59" s="136"/>
      <c r="DJ59" s="136"/>
      <c r="DK59" s="136"/>
      <c r="DL59" s="136"/>
      <c r="DM59" s="136"/>
      <c r="DN59" s="136"/>
      <c r="DO59" s="136"/>
      <c r="DP59" s="136"/>
      <c r="DQ59" s="136"/>
      <c r="DR59" s="136"/>
      <c r="DS59" s="136"/>
      <c r="DT59" s="136"/>
      <c r="DU59" s="136"/>
      <c r="DV59" s="136"/>
      <c r="DW59" s="136"/>
      <c r="DX59" s="136"/>
      <c r="DY59" s="136"/>
      <c r="DZ59" s="136"/>
      <c r="EA59" s="136"/>
      <c r="EB59" s="136"/>
      <c r="EC59" s="136"/>
      <c r="ED59" s="136"/>
      <c r="EE59" s="136"/>
      <c r="EF59" s="136"/>
      <c r="EG59" s="136"/>
      <c r="EH59" s="136"/>
      <c r="EI59" s="136"/>
      <c r="EJ59" s="136"/>
      <c r="EK59" s="136"/>
      <c r="EL59" s="136"/>
      <c r="EM59" s="136"/>
      <c r="EN59" s="136"/>
      <c r="EO59" s="136"/>
      <c r="EP59" s="136"/>
      <c r="EQ59" s="136"/>
      <c r="ER59" s="136"/>
      <c r="ES59" s="136"/>
      <c r="ET59" s="136"/>
      <c r="EU59" s="136"/>
      <c r="EV59" s="136"/>
      <c r="EW59" s="136"/>
      <c r="EX59" s="136"/>
      <c r="EY59" s="136"/>
      <c r="EZ59" s="136"/>
      <c r="FA59" s="136"/>
      <c r="FB59" s="136"/>
      <c r="FC59" s="136"/>
      <c r="FD59" s="136"/>
      <c r="FE59" s="136"/>
      <c r="FF59" s="136"/>
      <c r="FG59" s="136"/>
      <c r="FH59" s="136"/>
      <c r="FI59" s="136"/>
      <c r="FJ59" s="136"/>
      <c r="FK59" s="136"/>
      <c r="FL59" s="136"/>
      <c r="FM59" s="136"/>
      <c r="FN59" s="136"/>
      <c r="FO59" s="136"/>
      <c r="FP59" s="136"/>
      <c r="FQ59" s="136"/>
      <c r="FR59" s="136"/>
      <c r="FS59" s="136"/>
      <c r="FT59" s="136"/>
      <c r="FU59" s="136"/>
      <c r="FV59" s="136"/>
      <c r="FW59" s="136"/>
      <c r="FX59" s="136"/>
      <c r="FY59" s="136"/>
      <c r="FZ59" s="136"/>
      <c r="GA59" s="136"/>
      <c r="GB59" s="136"/>
      <c r="GC59" s="136"/>
      <c r="GD59" s="136"/>
      <c r="GE59" s="136"/>
      <c r="GF59" s="136"/>
      <c r="GG59" s="136"/>
      <c r="GH59" s="136"/>
      <c r="GI59" s="136"/>
      <c r="GJ59" s="136"/>
      <c r="GK59" s="136"/>
      <c r="GL59" s="136"/>
      <c r="GM59" s="136"/>
      <c r="GN59" s="136"/>
      <c r="GO59" s="136"/>
      <c r="GP59" s="136"/>
      <c r="GQ59" s="136"/>
      <c r="GR59" s="136"/>
      <c r="GS59" s="136"/>
      <c r="GT59" s="136"/>
      <c r="GU59" s="136"/>
      <c r="GV59" s="136"/>
      <c r="GW59" s="136"/>
      <c r="GX59" s="136"/>
      <c r="GY59" s="136"/>
      <c r="GZ59" s="136"/>
      <c r="HA59" s="136"/>
      <c r="HB59" s="136"/>
      <c r="HC59" s="136"/>
      <c r="HD59" s="136"/>
      <c r="HE59" s="136"/>
      <c r="HF59" s="136"/>
      <c r="HG59" s="136"/>
      <c r="HH59" s="136"/>
      <c r="HI59" s="136"/>
      <c r="HJ59" s="136"/>
      <c r="HK59" s="136"/>
      <c r="HL59" s="136"/>
      <c r="HM59" s="136"/>
      <c r="HN59" s="136"/>
      <c r="HO59" s="136"/>
      <c r="HP59" s="136"/>
      <c r="HQ59" s="136"/>
      <c r="HR59" s="136"/>
      <c r="HS59" s="136"/>
      <c r="HT59" s="136"/>
      <c r="HU59" s="136"/>
      <c r="HV59" s="136"/>
      <c r="HW59" s="136"/>
      <c r="HX59" s="136"/>
      <c r="HY59" s="136"/>
      <c r="HZ59" s="136"/>
      <c r="IA59" s="136"/>
      <c r="IB59" s="136"/>
      <c r="IC59" s="136"/>
      <c r="ID59" s="136"/>
      <c r="IE59" s="136"/>
      <c r="IF59" s="136"/>
      <c r="IG59" s="136"/>
      <c r="IH59" s="136"/>
      <c r="II59" s="136"/>
      <c r="IJ59" s="136"/>
      <c r="IK59" s="136"/>
      <c r="IL59" s="136"/>
      <c r="IM59" s="136"/>
      <c r="IN59" s="136"/>
      <c r="IO59" s="136"/>
      <c r="IP59" s="136"/>
      <c r="IQ59" s="136"/>
      <c r="IR59" s="136"/>
      <c r="IS59" s="136"/>
      <c r="IT59" s="136"/>
      <c r="IU59" s="136"/>
      <c r="IV59" s="136"/>
      <c r="IW59" s="136"/>
    </row>
    <row r="60" customFormat="false" ht="11.25" hidden="true" customHeight="true" outlineLevel="0" collapsed="false">
      <c r="A60" s="185"/>
      <c r="C60" s="197"/>
      <c r="D60" s="197"/>
      <c r="E60" s="197"/>
      <c r="F60" s="159"/>
      <c r="G60" s="197"/>
      <c r="H60" s="197"/>
      <c r="I60" s="159"/>
      <c r="J60" s="197"/>
      <c r="K60" s="197"/>
      <c r="L60" s="197"/>
      <c r="M60" s="197"/>
      <c r="N60" s="159"/>
      <c r="O60" s="197"/>
      <c r="P60" s="197"/>
      <c r="Q60" s="197"/>
      <c r="R60" s="159"/>
      <c r="S60" s="197"/>
      <c r="T60" s="197"/>
      <c r="U60" s="197"/>
      <c r="V60" s="197"/>
      <c r="W60" s="197"/>
      <c r="X60" s="197"/>
      <c r="Y60" s="197"/>
      <c r="Z60" s="197"/>
      <c r="AA60" s="197"/>
      <c r="AB60" s="167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6"/>
      <c r="BW60" s="136"/>
      <c r="BX60" s="136"/>
      <c r="BY60" s="136"/>
      <c r="BZ60" s="136"/>
      <c r="CA60" s="136"/>
      <c r="CB60" s="136"/>
      <c r="CC60" s="136"/>
      <c r="CD60" s="136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36"/>
      <c r="CU60" s="136"/>
      <c r="CV60" s="136"/>
      <c r="CW60" s="136"/>
      <c r="CX60" s="136"/>
      <c r="CY60" s="136"/>
      <c r="CZ60" s="136"/>
      <c r="DA60" s="136"/>
      <c r="DB60" s="136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6"/>
      <c r="DO60" s="136"/>
      <c r="DP60" s="136"/>
      <c r="DQ60" s="136"/>
      <c r="DR60" s="136"/>
      <c r="DS60" s="136"/>
      <c r="DT60" s="136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36"/>
      <c r="EU60" s="136"/>
      <c r="EV60" s="136"/>
      <c r="EW60" s="136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6"/>
      <c r="FK60" s="136"/>
      <c r="FL60" s="136"/>
      <c r="FM60" s="136"/>
      <c r="FN60" s="136"/>
      <c r="FO60" s="136"/>
      <c r="FP60" s="136"/>
      <c r="FQ60" s="136"/>
      <c r="FR60" s="136"/>
      <c r="FS60" s="136"/>
      <c r="FT60" s="136"/>
      <c r="FU60" s="136"/>
      <c r="FV60" s="136"/>
      <c r="FW60" s="136"/>
      <c r="FX60" s="136"/>
      <c r="FY60" s="136"/>
      <c r="FZ60" s="136"/>
      <c r="GA60" s="136"/>
      <c r="GB60" s="136"/>
      <c r="GC60" s="136"/>
      <c r="GD60" s="136"/>
      <c r="GE60" s="136"/>
      <c r="GF60" s="136"/>
      <c r="GG60" s="136"/>
      <c r="GH60" s="136"/>
      <c r="GI60" s="136"/>
      <c r="GJ60" s="136"/>
      <c r="GK60" s="136"/>
      <c r="GL60" s="136"/>
      <c r="GM60" s="136"/>
      <c r="GN60" s="136"/>
      <c r="GO60" s="136"/>
      <c r="GP60" s="136"/>
      <c r="GQ60" s="136"/>
      <c r="GR60" s="136"/>
      <c r="GS60" s="136"/>
      <c r="GT60" s="136"/>
      <c r="GU60" s="136"/>
      <c r="GV60" s="136"/>
      <c r="GW60" s="136"/>
      <c r="GX60" s="136"/>
      <c r="GY60" s="136"/>
      <c r="GZ60" s="136"/>
      <c r="HA60" s="136"/>
      <c r="HB60" s="136"/>
      <c r="HC60" s="136"/>
      <c r="HD60" s="136"/>
      <c r="HE60" s="136"/>
      <c r="HF60" s="136"/>
      <c r="HG60" s="136"/>
      <c r="HH60" s="136"/>
      <c r="HI60" s="136"/>
      <c r="HJ60" s="136"/>
      <c r="HK60" s="136"/>
      <c r="HL60" s="136"/>
      <c r="HM60" s="136"/>
      <c r="HN60" s="136"/>
      <c r="HO60" s="136"/>
      <c r="HP60" s="136"/>
      <c r="HQ60" s="136"/>
      <c r="HR60" s="136"/>
      <c r="HS60" s="136"/>
      <c r="HT60" s="136"/>
      <c r="HU60" s="136"/>
      <c r="HV60" s="136"/>
      <c r="HW60" s="136"/>
      <c r="HX60" s="136"/>
      <c r="HY60" s="136"/>
      <c r="HZ60" s="136"/>
      <c r="IA60" s="136"/>
      <c r="IB60" s="136"/>
      <c r="IC60" s="136"/>
      <c r="ID60" s="136"/>
      <c r="IE60" s="136"/>
      <c r="IF60" s="136"/>
      <c r="IG60" s="136"/>
      <c r="IH60" s="136"/>
      <c r="II60" s="136"/>
      <c r="IJ60" s="136"/>
      <c r="IK60" s="136"/>
      <c r="IL60" s="136"/>
      <c r="IM60" s="136"/>
      <c r="IN60" s="136"/>
      <c r="IO60" s="136"/>
      <c r="IP60" s="136"/>
      <c r="IQ60" s="136"/>
      <c r="IR60" s="136"/>
      <c r="IS60" s="136"/>
      <c r="IT60" s="136"/>
      <c r="IU60" s="136"/>
      <c r="IV60" s="136"/>
      <c r="IW60" s="136"/>
    </row>
    <row r="61" customFormat="false" ht="11.25" hidden="true" customHeight="true" outlineLevel="0" collapsed="false">
      <c r="A61" s="185"/>
      <c r="C61" s="197"/>
      <c r="D61" s="197"/>
      <c r="E61" s="197"/>
      <c r="F61" s="159"/>
      <c r="G61" s="197"/>
      <c r="H61" s="197"/>
      <c r="I61" s="159"/>
      <c r="J61" s="197"/>
      <c r="K61" s="197"/>
      <c r="L61" s="197"/>
      <c r="M61" s="197"/>
      <c r="N61" s="159"/>
      <c r="O61" s="197"/>
      <c r="P61" s="197"/>
      <c r="Q61" s="197"/>
      <c r="R61" s="159"/>
      <c r="S61" s="197"/>
      <c r="T61" s="197"/>
      <c r="U61" s="197"/>
      <c r="V61" s="197"/>
      <c r="W61" s="197"/>
      <c r="X61" s="197"/>
      <c r="Y61" s="197"/>
      <c r="Z61" s="197"/>
      <c r="AA61" s="197"/>
      <c r="AB61" s="167"/>
    </row>
    <row r="62" customFormat="false" ht="12" hidden="true" customHeight="true" outlineLevel="0" collapsed="false">
      <c r="A62" s="185"/>
      <c r="B62" s="187"/>
      <c r="C62" s="197"/>
      <c r="D62" s="197"/>
      <c r="E62" s="197"/>
      <c r="F62" s="159"/>
      <c r="G62" s="197"/>
      <c r="H62" s="197"/>
      <c r="I62" s="159"/>
      <c r="J62" s="197"/>
      <c r="K62" s="197"/>
      <c r="L62" s="197"/>
      <c r="M62" s="197"/>
      <c r="N62" s="159"/>
      <c r="O62" s="197"/>
      <c r="P62" s="197"/>
      <c r="Q62" s="197"/>
      <c r="R62" s="159"/>
      <c r="S62" s="197"/>
      <c r="T62" s="197"/>
      <c r="U62" s="197"/>
      <c r="V62" s="197"/>
      <c r="W62" s="197"/>
      <c r="X62" s="197"/>
      <c r="Y62" s="197"/>
      <c r="Z62" s="197"/>
      <c r="AA62" s="197"/>
      <c r="AB62" s="167"/>
    </row>
    <row r="63" customFormat="false" ht="12" hidden="true" customHeight="true" outlineLevel="0" collapsed="false">
      <c r="A63" s="186"/>
      <c r="C63" s="199"/>
      <c r="D63" s="199"/>
      <c r="E63" s="199"/>
      <c r="F63" s="172"/>
      <c r="G63" s="199"/>
      <c r="H63" s="199"/>
      <c r="I63" s="172"/>
      <c r="J63" s="199"/>
      <c r="K63" s="199"/>
      <c r="L63" s="199"/>
      <c r="M63" s="199"/>
      <c r="N63" s="172"/>
      <c r="O63" s="199"/>
      <c r="P63" s="199"/>
      <c r="Q63" s="199"/>
      <c r="R63" s="172"/>
      <c r="S63" s="199"/>
      <c r="T63" s="199"/>
      <c r="U63" s="199"/>
      <c r="V63" s="199"/>
      <c r="W63" s="199"/>
      <c r="X63" s="199"/>
      <c r="Y63" s="199"/>
      <c r="Z63" s="199"/>
      <c r="AA63" s="199"/>
      <c r="AB63" s="174"/>
    </row>
    <row r="64" customFormat="false" ht="11.25" hidden="true" customHeight="false" outlineLevel="0" collapsed="false"/>
    <row r="65" customFormat="false" ht="13.5" hidden="false" customHeight="true" outlineLevel="0" collapsed="false">
      <c r="A65" s="200" t="s">
        <v>188</v>
      </c>
      <c r="E65" s="135" t="s">
        <v>189</v>
      </c>
    </row>
    <row r="66" customFormat="false" ht="11.25" hidden="false" customHeight="true" outlineLevel="0" collapsed="false">
      <c r="A66" s="201" t="s">
        <v>189</v>
      </c>
      <c r="B66" s="202"/>
      <c r="C66" s="203" t="s">
        <v>163</v>
      </c>
      <c r="D66" s="203" t="s">
        <v>164</v>
      </c>
      <c r="E66" s="203" t="s">
        <v>165</v>
      </c>
      <c r="F66" s="203" t="s">
        <v>166</v>
      </c>
      <c r="G66" s="203" t="n">
        <v>37257</v>
      </c>
      <c r="H66" s="203" t="n">
        <v>37288</v>
      </c>
      <c r="I66" s="203" t="s">
        <v>167</v>
      </c>
      <c r="J66" s="203" t="n">
        <v>37316</v>
      </c>
      <c r="K66" s="203" t="n">
        <v>37347</v>
      </c>
      <c r="L66" s="203" t="n">
        <v>37377</v>
      </c>
      <c r="M66" s="203" t="n">
        <v>37408</v>
      </c>
      <c r="N66" s="203" t="s">
        <v>168</v>
      </c>
      <c r="O66" s="203" t="n">
        <v>37438</v>
      </c>
      <c r="P66" s="203" t="n">
        <v>37469</v>
      </c>
      <c r="Q66" s="203" t="n">
        <v>37500</v>
      </c>
      <c r="R66" s="203" t="s">
        <v>169</v>
      </c>
      <c r="S66" s="203" t="n">
        <v>37530</v>
      </c>
      <c r="T66" s="203" t="n">
        <v>37561</v>
      </c>
      <c r="U66" s="203" t="n">
        <v>37591</v>
      </c>
      <c r="V66" s="203" t="s">
        <v>170</v>
      </c>
      <c r="W66" s="203" t="s">
        <v>171</v>
      </c>
      <c r="X66" s="203" t="s">
        <v>172</v>
      </c>
      <c r="Y66" s="203" t="s">
        <v>173</v>
      </c>
      <c r="Z66" s="203" t="s">
        <v>174</v>
      </c>
      <c r="AA66" s="203" t="s">
        <v>175</v>
      </c>
      <c r="AB66" s="203" t="s">
        <v>176</v>
      </c>
      <c r="AC66" s="204"/>
      <c r="AD66" s="20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4"/>
      <c r="BN66" s="154"/>
      <c r="BO66" s="154"/>
      <c r="BP66" s="154"/>
      <c r="BQ66" s="154"/>
      <c r="BR66" s="154"/>
      <c r="BS66" s="154"/>
      <c r="BT66" s="154"/>
      <c r="BU66" s="154"/>
      <c r="BV66" s="154"/>
      <c r="BW66" s="154"/>
      <c r="BX66" s="154"/>
      <c r="BY66" s="154"/>
      <c r="BZ66" s="154"/>
      <c r="CA66" s="154"/>
      <c r="CB66" s="154"/>
      <c r="CC66" s="154"/>
      <c r="CD66" s="154"/>
      <c r="CE66" s="154"/>
      <c r="CF66" s="154"/>
      <c r="CG66" s="154"/>
      <c r="CH66" s="154"/>
      <c r="CI66" s="154"/>
      <c r="CJ66" s="154"/>
      <c r="CK66" s="154"/>
      <c r="CL66" s="154"/>
      <c r="CM66" s="154"/>
      <c r="CN66" s="154"/>
      <c r="CO66" s="154"/>
      <c r="CP66" s="154"/>
      <c r="CQ66" s="154"/>
      <c r="CR66" s="154"/>
      <c r="CS66" s="154"/>
      <c r="CT66" s="154"/>
      <c r="CU66" s="154"/>
      <c r="CV66" s="154"/>
      <c r="CW66" s="154"/>
      <c r="CX66" s="154"/>
      <c r="CY66" s="154"/>
      <c r="CZ66" s="154"/>
      <c r="DA66" s="154"/>
      <c r="DB66" s="154"/>
      <c r="DC66" s="154"/>
      <c r="DD66" s="154"/>
      <c r="DE66" s="154"/>
      <c r="DF66" s="154"/>
      <c r="DG66" s="154"/>
      <c r="DH66" s="154"/>
      <c r="DI66" s="154"/>
      <c r="DJ66" s="154"/>
      <c r="DK66" s="154"/>
      <c r="DL66" s="154"/>
      <c r="DM66" s="154"/>
      <c r="DN66" s="154"/>
      <c r="DO66" s="154"/>
      <c r="DP66" s="154"/>
      <c r="DQ66" s="154"/>
      <c r="DR66" s="154"/>
      <c r="DS66" s="154"/>
      <c r="DT66" s="154"/>
      <c r="DU66" s="154"/>
      <c r="DV66" s="154"/>
      <c r="DW66" s="154"/>
      <c r="DX66" s="154"/>
      <c r="DY66" s="154"/>
      <c r="DZ66" s="154"/>
      <c r="EA66" s="154"/>
      <c r="EB66" s="154"/>
      <c r="EC66" s="154"/>
      <c r="ED66" s="154"/>
      <c r="EE66" s="154"/>
      <c r="EF66" s="154"/>
      <c r="EG66" s="154"/>
      <c r="EH66" s="154"/>
      <c r="EI66" s="154"/>
      <c r="EJ66" s="154"/>
      <c r="EK66" s="154"/>
      <c r="EL66" s="154"/>
      <c r="EM66" s="154"/>
      <c r="EN66" s="154"/>
      <c r="EO66" s="154"/>
      <c r="EP66" s="154"/>
      <c r="EQ66" s="154"/>
      <c r="ER66" s="154"/>
      <c r="ES66" s="154"/>
      <c r="ET66" s="154"/>
      <c r="EU66" s="154"/>
      <c r="EV66" s="154"/>
      <c r="EW66" s="154"/>
      <c r="EX66" s="154"/>
      <c r="EY66" s="154"/>
      <c r="EZ66" s="154"/>
      <c r="FA66" s="154"/>
      <c r="FB66" s="154"/>
      <c r="FC66" s="154"/>
      <c r="FD66" s="154"/>
      <c r="FE66" s="154"/>
      <c r="FF66" s="154"/>
      <c r="FG66" s="154"/>
      <c r="FH66" s="154"/>
      <c r="FI66" s="154"/>
      <c r="FJ66" s="154"/>
      <c r="FK66" s="154"/>
      <c r="FL66" s="154"/>
      <c r="FM66" s="154"/>
      <c r="FN66" s="154"/>
      <c r="FO66" s="154"/>
      <c r="FP66" s="154"/>
      <c r="FQ66" s="154"/>
      <c r="FR66" s="154"/>
      <c r="FS66" s="154"/>
      <c r="FT66" s="154"/>
      <c r="FU66" s="154"/>
      <c r="FV66" s="154"/>
      <c r="FW66" s="154"/>
      <c r="FX66" s="154"/>
      <c r="FY66" s="154"/>
      <c r="FZ66" s="154"/>
      <c r="GA66" s="154"/>
      <c r="GB66" s="154"/>
      <c r="GC66" s="154"/>
      <c r="GD66" s="154"/>
      <c r="GE66" s="154"/>
      <c r="GF66" s="154"/>
      <c r="GG66" s="154"/>
      <c r="GH66" s="154"/>
      <c r="GI66" s="154"/>
      <c r="GJ66" s="154"/>
      <c r="GK66" s="154"/>
      <c r="GL66" s="154"/>
      <c r="GM66" s="154"/>
      <c r="GN66" s="154"/>
      <c r="GO66" s="154"/>
      <c r="GP66" s="154"/>
      <c r="GQ66" s="154"/>
      <c r="GR66" s="154"/>
      <c r="GS66" s="154"/>
      <c r="GT66" s="154"/>
      <c r="GU66" s="154"/>
      <c r="GV66" s="154"/>
      <c r="GW66" s="154"/>
      <c r="GX66" s="154"/>
      <c r="GY66" s="154"/>
      <c r="GZ66" s="154"/>
      <c r="HA66" s="154"/>
      <c r="HB66" s="154"/>
      <c r="HC66" s="154"/>
      <c r="HD66" s="154"/>
      <c r="HE66" s="154"/>
      <c r="HF66" s="154"/>
      <c r="HG66" s="154"/>
      <c r="HH66" s="154"/>
      <c r="HI66" s="154"/>
      <c r="HJ66" s="154"/>
      <c r="HK66" s="154"/>
      <c r="HL66" s="154"/>
      <c r="HM66" s="154"/>
      <c r="HN66" s="154"/>
      <c r="HO66" s="154"/>
      <c r="HP66" s="154"/>
      <c r="HQ66" s="154"/>
      <c r="HR66" s="154"/>
      <c r="HS66" s="154"/>
      <c r="HT66" s="154"/>
      <c r="HU66" s="154"/>
      <c r="HV66" s="154"/>
      <c r="HW66" s="154"/>
      <c r="HX66" s="154"/>
      <c r="HY66" s="154"/>
      <c r="HZ66" s="154"/>
      <c r="IA66" s="154"/>
      <c r="IB66" s="154"/>
      <c r="IC66" s="154"/>
      <c r="ID66" s="154"/>
      <c r="IE66" s="154"/>
      <c r="IF66" s="154"/>
      <c r="IG66" s="154"/>
      <c r="IH66" s="154"/>
      <c r="II66" s="154"/>
      <c r="IJ66" s="154"/>
      <c r="IK66" s="154"/>
      <c r="IL66" s="154"/>
      <c r="IM66" s="154"/>
      <c r="IN66" s="154"/>
      <c r="IO66" s="154"/>
      <c r="IP66" s="154"/>
      <c r="IQ66" s="154"/>
      <c r="IR66" s="154"/>
      <c r="IS66" s="154"/>
      <c r="IT66" s="154"/>
      <c r="IU66" s="154"/>
      <c r="IV66" s="154"/>
      <c r="IW66" s="154"/>
    </row>
    <row r="67" customFormat="false" ht="13.7" hidden="false" customHeight="true" outlineLevel="0" collapsed="false">
      <c r="A67" s="156" t="s">
        <v>76</v>
      </c>
      <c r="B67" s="135" t="s">
        <v>187</v>
      </c>
      <c r="C67" s="205" t="n">
        <v>6644.00599741021</v>
      </c>
      <c r="D67" s="205" t="n">
        <v>10834.6709470305</v>
      </c>
      <c r="E67" s="205" t="n">
        <v>8739.33847222035</v>
      </c>
      <c r="F67" s="205" t="n">
        <v>12677.9304252667</v>
      </c>
      <c r="G67" s="205" t="n">
        <v>13199.2457573853</v>
      </c>
      <c r="H67" s="205" t="n">
        <v>12156.6150931481</v>
      </c>
      <c r="I67" s="205" t="n">
        <v>15821.9936426301</v>
      </c>
      <c r="J67" s="205" t="n">
        <v>15250.5446623094</v>
      </c>
      <c r="K67" s="205" t="n">
        <v>16393.4426229508</v>
      </c>
      <c r="L67" s="205" t="n">
        <v>9056.83947532792</v>
      </c>
      <c r="M67" s="205" t="n">
        <v>9042.55319148936</v>
      </c>
      <c r="N67" s="205" t="n">
        <v>14146.0089865501</v>
      </c>
      <c r="O67" s="205" t="n">
        <v>12813.0460104834</v>
      </c>
      <c r="P67" s="205" t="n">
        <v>15478.9719626168</v>
      </c>
      <c r="Q67" s="205" t="n">
        <v>13099.1366478118</v>
      </c>
      <c r="R67" s="205" t="n">
        <v>11872.6231440107</v>
      </c>
      <c r="S67" s="205" t="n">
        <v>12292.5629993854</v>
      </c>
      <c r="T67" s="205" t="n">
        <v>11574.7791653975</v>
      </c>
      <c r="U67" s="205" t="n">
        <v>11750.5272672492</v>
      </c>
      <c r="V67" s="205" t="n">
        <v>12495.5730287471</v>
      </c>
      <c r="W67" s="205" t="n">
        <v>11362.335704508</v>
      </c>
      <c r="X67" s="205" t="n">
        <v>10847.5876358643</v>
      </c>
      <c r="Y67" s="205" t="n">
        <v>10583.513190418</v>
      </c>
      <c r="Z67" s="205" t="n">
        <v>10215.8956220226</v>
      </c>
      <c r="AA67" s="205" t="n">
        <v>9890.9306950639</v>
      </c>
      <c r="AB67" s="206" t="n">
        <v>10492.9580072117</v>
      </c>
    </row>
    <row r="68" customFormat="false" ht="13.7" hidden="false" customHeight="true" outlineLevel="0" collapsed="false">
      <c r="A68" s="164" t="s">
        <v>178</v>
      </c>
      <c r="B68" s="135" t="s">
        <v>187</v>
      </c>
      <c r="C68" s="205" t="n">
        <v>6771.79172630001</v>
      </c>
      <c r="D68" s="205" t="n">
        <v>10901.5516318887</v>
      </c>
      <c r="E68" s="207" t="n">
        <v>8836.67167909436</v>
      </c>
      <c r="F68" s="205" t="n">
        <v>12662.1426134574</v>
      </c>
      <c r="G68" s="205" t="n">
        <v>13199.2457573853</v>
      </c>
      <c r="H68" s="205" t="n">
        <v>12125.0394695295</v>
      </c>
      <c r="I68" s="205" t="n">
        <v>16368.4417300618</v>
      </c>
      <c r="J68" s="205" t="n">
        <v>15250.5446623094</v>
      </c>
      <c r="K68" s="205" t="n">
        <v>17486.3387978142</v>
      </c>
      <c r="L68" s="205" t="n">
        <v>9837.60149906309</v>
      </c>
      <c r="M68" s="205" t="n">
        <v>9802.43161094225</v>
      </c>
      <c r="N68" s="205" t="n">
        <v>14947.8874667291</v>
      </c>
      <c r="O68" s="205" t="n">
        <v>13686.6627839255</v>
      </c>
      <c r="P68" s="205" t="n">
        <v>16209.1121495327</v>
      </c>
      <c r="Q68" s="205" t="n">
        <v>14141.1134266151</v>
      </c>
      <c r="R68" s="205" t="n">
        <v>11872.6231440107</v>
      </c>
      <c r="S68" s="205" t="n">
        <v>12292.5629993854</v>
      </c>
      <c r="T68" s="205" t="n">
        <v>11574.7791653975</v>
      </c>
      <c r="U68" s="205" t="n">
        <v>11750.5272672492</v>
      </c>
      <c r="V68" s="207" t="n">
        <v>12925.0090921652</v>
      </c>
      <c r="W68" s="205" t="n">
        <v>12001.7780411913</v>
      </c>
      <c r="X68" s="205" t="n">
        <v>11399.8647874389</v>
      </c>
      <c r="Y68" s="205" t="n">
        <v>11166.6954852658</v>
      </c>
      <c r="Z68" s="205" t="n">
        <v>10962.1623393385</v>
      </c>
      <c r="AA68" s="205" t="n">
        <v>10778.0349312245</v>
      </c>
      <c r="AB68" s="206" t="n">
        <v>11169.791499983</v>
      </c>
    </row>
    <row r="69" customFormat="false" ht="13.7" hidden="false" customHeight="true" outlineLevel="0" collapsed="false">
      <c r="A69" s="164" t="s">
        <v>77</v>
      </c>
      <c r="B69" s="135" t="s">
        <v>187</v>
      </c>
      <c r="C69" s="205" t="n">
        <v>6722.72200640632</v>
      </c>
      <c r="D69" s="205" t="n">
        <v>10834.6709470305</v>
      </c>
      <c r="E69" s="207" t="n">
        <v>8778.69647671841</v>
      </c>
      <c r="F69" s="205" t="n">
        <v>12647.0990416768</v>
      </c>
      <c r="G69" s="205" t="n">
        <v>12884.9780012571</v>
      </c>
      <c r="H69" s="205" t="n">
        <v>12409.2200820966</v>
      </c>
      <c r="I69" s="205" t="n">
        <v>17295.2605450195</v>
      </c>
      <c r="J69" s="205" t="n">
        <v>16557.734204793</v>
      </c>
      <c r="K69" s="205" t="n">
        <v>18032.7868852459</v>
      </c>
      <c r="L69" s="205" t="n">
        <v>10227.9825109307</v>
      </c>
      <c r="M69" s="205" t="n">
        <v>11930.0911854103</v>
      </c>
      <c r="N69" s="205" t="n">
        <v>15858.7554226836</v>
      </c>
      <c r="O69" s="205" t="n">
        <v>14924.2865463017</v>
      </c>
      <c r="P69" s="205" t="n">
        <v>16793.2242990654</v>
      </c>
      <c r="Q69" s="205" t="n">
        <v>14959.8094671033</v>
      </c>
      <c r="R69" s="205" t="n">
        <v>12859.0219573787</v>
      </c>
      <c r="S69" s="205" t="n">
        <v>12676.7055931162</v>
      </c>
      <c r="T69" s="205" t="n">
        <v>12869.3268352117</v>
      </c>
      <c r="U69" s="205" t="n">
        <v>13031.0334438084</v>
      </c>
      <c r="V69" s="207" t="n">
        <v>13743.2245502753</v>
      </c>
      <c r="W69" s="205" t="n">
        <v>12718.7038242839</v>
      </c>
      <c r="X69" s="205" t="n">
        <v>12040.9808854889</v>
      </c>
      <c r="Y69" s="205" t="n">
        <v>11870.8910171805</v>
      </c>
      <c r="Z69" s="205" t="n">
        <v>11338.833339284</v>
      </c>
      <c r="AA69" s="205" t="n">
        <v>10811.8897811176</v>
      </c>
      <c r="AB69" s="206" t="n">
        <v>11637.0418097224</v>
      </c>
    </row>
    <row r="70" customFormat="false" ht="13.7" hidden="false" customHeight="true" outlineLevel="0" collapsed="false">
      <c r="A70" s="164" t="s">
        <v>180</v>
      </c>
      <c r="B70" s="135" t="s">
        <v>187</v>
      </c>
      <c r="C70" s="205" t="n">
        <v>4487.19574647439</v>
      </c>
      <c r="D70" s="205" t="n">
        <v>9978.59818084537</v>
      </c>
      <c r="E70" s="207" t="n">
        <v>7232.89696365988</v>
      </c>
      <c r="F70" s="205" t="n">
        <v>12143.3775438372</v>
      </c>
      <c r="G70" s="205" t="n">
        <v>12256.4424890006</v>
      </c>
      <c r="H70" s="205" t="n">
        <v>12030.3125986738</v>
      </c>
      <c r="I70" s="205" t="n">
        <v>17295.2605450195</v>
      </c>
      <c r="J70" s="205" t="n">
        <v>16557.734204793</v>
      </c>
      <c r="K70" s="205" t="n">
        <v>18032.7868852459</v>
      </c>
      <c r="L70" s="205" t="n">
        <v>10227.9825109307</v>
      </c>
      <c r="M70" s="205" t="n">
        <v>11930.0911854103</v>
      </c>
      <c r="N70" s="205" t="n">
        <v>15785.9540248967</v>
      </c>
      <c r="O70" s="205" t="n">
        <v>14778.683750728</v>
      </c>
      <c r="P70" s="205" t="n">
        <v>16793.2242990654</v>
      </c>
      <c r="Q70" s="205" t="n">
        <v>14959.8094671033</v>
      </c>
      <c r="R70" s="205" t="n">
        <v>12403.3222829696</v>
      </c>
      <c r="S70" s="205" t="n">
        <v>12523.0485556239</v>
      </c>
      <c r="T70" s="205" t="n">
        <v>12107.8282059092</v>
      </c>
      <c r="U70" s="205" t="n">
        <v>12579.0900873757</v>
      </c>
      <c r="V70" s="207" t="n">
        <v>13524.6949558732</v>
      </c>
      <c r="W70" s="205" t="n">
        <v>12354.1238185474</v>
      </c>
      <c r="X70" s="205" t="n">
        <v>11669.7728945989</v>
      </c>
      <c r="Y70" s="205" t="n">
        <v>11537.557269191</v>
      </c>
      <c r="Z70" s="205" t="n">
        <v>11030.6745809001</v>
      </c>
      <c r="AA70" s="205" t="n">
        <v>10514.8736460403</v>
      </c>
      <c r="AB70" s="206" t="n">
        <v>11302.6248222475</v>
      </c>
    </row>
    <row r="71" customFormat="false" ht="13.7" hidden="false" customHeight="true" outlineLevel="0" collapsed="false">
      <c r="A71" s="164" t="s">
        <v>78</v>
      </c>
      <c r="B71" s="135" t="s">
        <v>187</v>
      </c>
      <c r="C71" s="205" t="n">
        <v>6695.12028896613</v>
      </c>
      <c r="D71" s="205" t="n">
        <v>9978.59818084537</v>
      </c>
      <c r="E71" s="207" t="n">
        <v>8336.85923490575</v>
      </c>
      <c r="F71" s="205" t="n">
        <v>12143.3775438372</v>
      </c>
      <c r="G71" s="205" t="n">
        <v>12256.4424890006</v>
      </c>
      <c r="H71" s="205" t="n">
        <v>12030.3125986738</v>
      </c>
      <c r="I71" s="205" t="n">
        <v>17910.0146433801</v>
      </c>
      <c r="J71" s="205" t="n">
        <v>16557.734204793</v>
      </c>
      <c r="K71" s="205" t="n">
        <v>19262.2950819672</v>
      </c>
      <c r="L71" s="205" t="n">
        <v>11477.2017489069</v>
      </c>
      <c r="M71" s="205" t="n">
        <v>12993.9209726444</v>
      </c>
      <c r="N71" s="205" t="n">
        <v>15968.4890716257</v>
      </c>
      <c r="O71" s="205" t="n">
        <v>14778.683750728</v>
      </c>
      <c r="P71" s="205" t="n">
        <v>17158.2943925234</v>
      </c>
      <c r="Q71" s="205" t="n">
        <v>14959.8094671033</v>
      </c>
      <c r="R71" s="205" t="n">
        <v>12403.3222829696</v>
      </c>
      <c r="S71" s="205" t="n">
        <v>12523.0485556239</v>
      </c>
      <c r="T71" s="205" t="n">
        <v>12107.8282059092</v>
      </c>
      <c r="U71" s="205" t="n">
        <v>12579.0900873757</v>
      </c>
      <c r="V71" s="207" t="n">
        <v>13823.2673668296</v>
      </c>
      <c r="W71" s="205" t="n">
        <v>12710.2758002885</v>
      </c>
      <c r="X71" s="205" t="n">
        <v>11953.885769192</v>
      </c>
      <c r="Y71" s="205" t="n">
        <v>11859.1380046002</v>
      </c>
      <c r="Z71" s="205" t="n">
        <v>11336.3445817137</v>
      </c>
      <c r="AA71" s="205" t="n">
        <v>10800.5931186987</v>
      </c>
      <c r="AB71" s="206" t="n">
        <v>11630.3694390273</v>
      </c>
    </row>
    <row r="72" customFormat="false" ht="13.7" hidden="false" customHeight="true" outlineLevel="0" collapsed="false">
      <c r="A72" s="164" t="s">
        <v>182</v>
      </c>
      <c r="B72" s="135" t="s">
        <v>187</v>
      </c>
      <c r="C72" s="205" t="n">
        <v>6387.58263477135</v>
      </c>
      <c r="D72" s="205" t="n">
        <v>9563.93793472445</v>
      </c>
      <c r="E72" s="207" t="n">
        <v>7975.7602847479</v>
      </c>
      <c r="F72" s="205" t="n">
        <v>11379.715331166</v>
      </c>
      <c r="G72" s="205" t="n">
        <v>11392.206159648</v>
      </c>
      <c r="H72" s="205" t="n">
        <v>11367.2245026839</v>
      </c>
      <c r="I72" s="205" t="n">
        <v>17297.046323083</v>
      </c>
      <c r="J72" s="205" t="n">
        <v>15468.4095860566</v>
      </c>
      <c r="K72" s="205" t="n">
        <v>19125.6830601093</v>
      </c>
      <c r="L72" s="205" t="n">
        <v>11555.2779512805</v>
      </c>
      <c r="M72" s="205" t="n">
        <v>13525.8358662614</v>
      </c>
      <c r="N72" s="205" t="n">
        <v>17499.9761864587</v>
      </c>
      <c r="O72" s="205" t="n">
        <v>16016.3075131043</v>
      </c>
      <c r="P72" s="205" t="n">
        <v>18983.6448598131</v>
      </c>
      <c r="Q72" s="205" t="n">
        <v>15480.7978565049</v>
      </c>
      <c r="R72" s="205" t="n">
        <v>11365.8026666878</v>
      </c>
      <c r="S72" s="205" t="n">
        <v>11831.5918869084</v>
      </c>
      <c r="T72" s="205" t="n">
        <v>11117.879987816</v>
      </c>
      <c r="U72" s="205" t="n">
        <v>11147.936125339</v>
      </c>
      <c r="V72" s="207" t="n">
        <v>13733.6956435427</v>
      </c>
      <c r="W72" s="205" t="n">
        <v>12047.4524938115</v>
      </c>
      <c r="X72" s="205" t="n">
        <v>11282.8266172747</v>
      </c>
      <c r="Y72" s="205" t="n">
        <v>11250.9569226214</v>
      </c>
      <c r="Z72" s="205" t="n">
        <v>10811.2776070935</v>
      </c>
      <c r="AA72" s="205" t="n">
        <v>10407.0897829916</v>
      </c>
      <c r="AB72" s="206" t="n">
        <v>11129.0280491145</v>
      </c>
    </row>
    <row r="73" customFormat="false" ht="13.7" hidden="false" customHeight="true" outlineLevel="0" collapsed="false">
      <c r="A73" s="170" t="s">
        <v>183</v>
      </c>
      <c r="B73" s="171" t="s">
        <v>187</v>
      </c>
      <c r="C73" s="208" t="n">
        <v>6592.03980099503</v>
      </c>
      <c r="D73" s="208" t="n">
        <v>9831.4606741573</v>
      </c>
      <c r="E73" s="209" t="n">
        <v>8211.75023757617</v>
      </c>
      <c r="F73" s="208" t="n">
        <v>11812.7637958782</v>
      </c>
      <c r="G73" s="208" t="n">
        <v>11863.6077938404</v>
      </c>
      <c r="H73" s="208" t="n">
        <v>11761.919797916</v>
      </c>
      <c r="I73" s="208" t="n">
        <v>18115.8255651988</v>
      </c>
      <c r="J73" s="208" t="n">
        <v>16013.0718954248</v>
      </c>
      <c r="K73" s="208" t="n">
        <v>20218.5792349727</v>
      </c>
      <c r="L73" s="208" t="n">
        <v>12492.1923797627</v>
      </c>
      <c r="M73" s="208" t="n">
        <v>15045.5927051672</v>
      </c>
      <c r="N73" s="208" t="n">
        <v>19979.4761293062</v>
      </c>
      <c r="O73" s="208" t="n">
        <v>18054.7466511357</v>
      </c>
      <c r="P73" s="208" t="n">
        <v>21904.2056074766</v>
      </c>
      <c r="Q73" s="208" t="n">
        <v>17564.7514141113</v>
      </c>
      <c r="R73" s="208" t="n">
        <v>12025.8277442924</v>
      </c>
      <c r="S73" s="208" t="n">
        <v>12599.87707437</v>
      </c>
      <c r="T73" s="208" t="n">
        <v>11727.078891258</v>
      </c>
      <c r="U73" s="208" t="n">
        <v>11750.5272672492</v>
      </c>
      <c r="V73" s="209" t="n">
        <v>14937.8318243251</v>
      </c>
      <c r="W73" s="208" t="n">
        <v>12972.3601593712</v>
      </c>
      <c r="X73" s="208" t="n">
        <v>12117.3063169153</v>
      </c>
      <c r="Y73" s="208" t="n">
        <v>12088.1973530842</v>
      </c>
      <c r="Z73" s="208" t="n">
        <v>11566.148448653</v>
      </c>
      <c r="AA73" s="208" t="n">
        <v>11078.6087243731</v>
      </c>
      <c r="AB73" s="210" t="n">
        <v>11935.6474588721</v>
      </c>
    </row>
    <row r="74" customFormat="false" ht="13.5" hidden="false" customHeight="true" outlineLevel="0" collapsed="false">
      <c r="A74" s="176"/>
      <c r="B74" s="177"/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2"/>
      <c r="AB74" s="211"/>
    </row>
    <row r="75" customFormat="false" ht="13.7" hidden="true" customHeight="true" outlineLevel="0" collapsed="false">
      <c r="A75" s="190"/>
      <c r="B75" s="136"/>
      <c r="C75" s="205"/>
      <c r="D75" s="205"/>
      <c r="E75" s="205"/>
      <c r="F75" s="205"/>
      <c r="G75" s="205"/>
      <c r="H75" s="205"/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05"/>
      <c r="Z75" s="205"/>
      <c r="AA75" s="213"/>
      <c r="AB75" s="205"/>
    </row>
    <row r="76" customFormat="false" ht="13.7" hidden="true" customHeight="true" outlineLevel="0" collapsed="false">
      <c r="A76" s="190"/>
      <c r="B76" s="136"/>
      <c r="C76" s="205"/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13"/>
      <c r="AB76" s="205"/>
    </row>
    <row r="77" customFormat="false" ht="13.7" hidden="true" customHeight="true" outlineLevel="0" collapsed="false">
      <c r="A77" s="190"/>
      <c r="B77" s="136"/>
      <c r="C77" s="205"/>
      <c r="D77" s="205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13"/>
      <c r="AB77" s="205"/>
    </row>
    <row r="78" customFormat="false" ht="13.7" hidden="true" customHeight="true" outlineLevel="0" collapsed="false">
      <c r="A78" s="190"/>
      <c r="B78" s="136"/>
      <c r="C78" s="205"/>
      <c r="D78" s="205"/>
      <c r="E78" s="205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13"/>
      <c r="AB78" s="205"/>
    </row>
    <row r="79" customFormat="false" ht="13.7" hidden="true" customHeight="true" outlineLevel="0" collapsed="false">
      <c r="A79" s="190"/>
      <c r="B79" s="136"/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13"/>
      <c r="AB79" s="205"/>
    </row>
    <row r="80" customFormat="false" ht="13.7" hidden="true" customHeight="true" outlineLevel="0" collapsed="false">
      <c r="A80" s="190"/>
      <c r="B80" s="136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13"/>
      <c r="AB80" s="205"/>
    </row>
    <row r="81" customFormat="false" ht="13.7" hidden="true" customHeight="true" outlineLevel="0" collapsed="false">
      <c r="A81" s="190"/>
      <c r="B81" s="136"/>
      <c r="C81" s="205"/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13"/>
      <c r="AB81" s="205"/>
    </row>
    <row r="82" customFormat="false" ht="13.7" hidden="true" customHeight="true" outlineLevel="0" collapsed="false">
      <c r="A82" s="190"/>
      <c r="B82" s="136"/>
      <c r="C82" s="205"/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13"/>
      <c r="AB82" s="205"/>
    </row>
    <row r="83" customFormat="false" ht="13.7" hidden="true" customHeight="true" outlineLevel="0" collapsed="false">
      <c r="A83" s="190"/>
      <c r="B83" s="190"/>
      <c r="C83" s="205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13"/>
      <c r="AB83" s="205"/>
    </row>
    <row r="84" customFormat="false" ht="13.5" hidden="true" customHeight="true" outlineLevel="0" collapsed="false">
      <c r="A84" s="190"/>
      <c r="B84" s="190"/>
      <c r="C84" s="205"/>
      <c r="D84" s="205"/>
      <c r="E84" s="205"/>
      <c r="F84" s="214"/>
      <c r="G84" s="205"/>
      <c r="H84" s="205"/>
      <c r="I84" s="214"/>
      <c r="J84" s="205"/>
      <c r="K84" s="205"/>
      <c r="L84" s="205"/>
      <c r="M84" s="205"/>
      <c r="N84" s="214"/>
      <c r="O84" s="205"/>
      <c r="P84" s="205"/>
      <c r="Q84" s="205"/>
      <c r="R84" s="214"/>
      <c r="S84" s="205"/>
      <c r="T84" s="205"/>
      <c r="U84" s="205"/>
      <c r="V84" s="205"/>
      <c r="W84" s="205"/>
      <c r="X84" s="205"/>
      <c r="Y84" s="205"/>
      <c r="Z84" s="205"/>
      <c r="AA84" s="205"/>
      <c r="AB84" s="205"/>
    </row>
    <row r="85" customFormat="false" ht="12" hidden="false" customHeight="true" outlineLevel="0" collapsed="false">
      <c r="C85" s="214"/>
      <c r="D85" s="214"/>
      <c r="E85" s="214"/>
      <c r="F85" s="214"/>
      <c r="G85" s="214"/>
      <c r="H85" s="214"/>
      <c r="I85" s="214"/>
      <c r="J85" s="214"/>
      <c r="K85" s="214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</row>
    <row r="86" customFormat="false" ht="17.25" hidden="false" customHeight="true" outlineLevel="0" collapsed="false">
      <c r="A86" s="178" t="s">
        <v>5</v>
      </c>
      <c r="B86" s="187"/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</row>
    <row r="87" customFormat="false" ht="11.25" hidden="false" customHeight="false" outlineLevel="0" collapsed="false">
      <c r="A87" s="156" t="s">
        <v>76</v>
      </c>
      <c r="B87" s="136"/>
      <c r="C87" s="205" t="n">
        <v>-460.880528862537</v>
      </c>
      <c r="D87" s="205" t="n">
        <v>-334.403424291064</v>
      </c>
      <c r="E87" s="207" t="n">
        <v>-397.641976576801</v>
      </c>
      <c r="F87" s="205" t="n">
        <v>-78.9390590464172</v>
      </c>
      <c r="G87" s="205" t="n">
        <v>0</v>
      </c>
      <c r="H87" s="205" t="n">
        <v>-157.878118092834</v>
      </c>
      <c r="I87" s="205" t="n">
        <v>-382.15650558949</v>
      </c>
      <c r="J87" s="205" t="n">
        <v>-217.864923747278</v>
      </c>
      <c r="K87" s="205" t="n">
        <v>-546.448087431698</v>
      </c>
      <c r="L87" s="205" t="n">
        <v>-156.152404747036</v>
      </c>
      <c r="M87" s="205" t="n">
        <v>-73.2170910995155</v>
      </c>
      <c r="N87" s="205" t="n">
        <v>-170.656917685341</v>
      </c>
      <c r="O87" s="205" t="n">
        <v>-314.141854160707</v>
      </c>
      <c r="P87" s="205" t="n">
        <v>-27.1719812099764</v>
      </c>
      <c r="Q87" s="205" t="n">
        <v>-3.9008745228748</v>
      </c>
      <c r="R87" s="205" t="n">
        <v>17.7184447084655</v>
      </c>
      <c r="S87" s="205" t="n">
        <v>3.77651705050084</v>
      </c>
      <c r="T87" s="205" t="n">
        <v>17.6015498257257</v>
      </c>
      <c r="U87" s="205" t="n">
        <v>31.7772672491719</v>
      </c>
      <c r="V87" s="207" t="n">
        <v>-101.256643135668</v>
      </c>
      <c r="W87" s="205" t="n">
        <v>-20.2844247484463</v>
      </c>
      <c r="X87" s="205" t="n">
        <v>-42.9590202477884</v>
      </c>
      <c r="Y87" s="211" t="n">
        <v>-42.3831295261716</v>
      </c>
      <c r="Z87" s="211" t="n">
        <v>-23.3058096828972</v>
      </c>
      <c r="AA87" s="205" t="n">
        <v>-7.94209265030258</v>
      </c>
      <c r="AB87" s="216" t="n">
        <v>-37.946561179655</v>
      </c>
    </row>
    <row r="88" customFormat="false" ht="11.25" hidden="false" customHeight="false" outlineLevel="0" collapsed="false">
      <c r="A88" s="164" t="s">
        <v>178</v>
      </c>
      <c r="B88" s="165"/>
      <c r="C88" s="205" t="n">
        <v>-384.209091528659</v>
      </c>
      <c r="D88" s="205" t="n">
        <v>-334.403424291068</v>
      </c>
      <c r="E88" s="207" t="n">
        <v>-359.306257909864</v>
      </c>
      <c r="F88" s="205" t="n">
        <v>-78.9390590464172</v>
      </c>
      <c r="G88" s="205" t="n">
        <v>0</v>
      </c>
      <c r="H88" s="205" t="n">
        <v>-157.878118092834</v>
      </c>
      <c r="I88" s="205" t="n">
        <v>-382.156505589486</v>
      </c>
      <c r="J88" s="205" t="n">
        <v>-217.864923747278</v>
      </c>
      <c r="K88" s="205" t="n">
        <v>-546.448087431694</v>
      </c>
      <c r="L88" s="205" t="n">
        <v>-156.152404747034</v>
      </c>
      <c r="M88" s="205" t="n">
        <v>-72.9861951957009</v>
      </c>
      <c r="N88" s="205" t="n">
        <v>-172.062308399229</v>
      </c>
      <c r="O88" s="205" t="n">
        <v>-315.670938361596</v>
      </c>
      <c r="P88" s="205" t="n">
        <v>-28.4536784368647</v>
      </c>
      <c r="Q88" s="205" t="n">
        <v>-4.21117135992245</v>
      </c>
      <c r="R88" s="205" t="n">
        <v>17.7184447084655</v>
      </c>
      <c r="S88" s="205" t="n">
        <v>3.77651705050084</v>
      </c>
      <c r="T88" s="205" t="n">
        <v>17.6015498257257</v>
      </c>
      <c r="U88" s="205" t="n">
        <v>31.7772672491719</v>
      </c>
      <c r="V88" s="207" t="n">
        <v>-101.221863475008</v>
      </c>
      <c r="W88" s="205" t="n">
        <v>-20.4617971633288</v>
      </c>
      <c r="X88" s="205" t="n">
        <v>-44.586197483899</v>
      </c>
      <c r="Y88" s="205" t="n">
        <v>-44.0192012871994</v>
      </c>
      <c r="Z88" s="205" t="n">
        <v>-23.8808754378606</v>
      </c>
      <c r="AA88" s="205" t="n">
        <v>-7.38505192002413</v>
      </c>
      <c r="AB88" s="206" t="n">
        <v>-37.4544147082233</v>
      </c>
    </row>
    <row r="89" customFormat="false" ht="11.25" hidden="false" customHeight="false" outlineLevel="0" collapsed="false">
      <c r="A89" s="164" t="s">
        <v>77</v>
      </c>
      <c r="B89" s="136"/>
      <c r="C89" s="205" t="n">
        <v>-446.057384311321</v>
      </c>
      <c r="D89" s="205" t="n">
        <v>-267.522739432852</v>
      </c>
      <c r="E89" s="207" t="n">
        <v>-356.790061872087</v>
      </c>
      <c r="F89" s="205" t="n">
        <v>-228.737211227426</v>
      </c>
      <c r="G89" s="205" t="n">
        <v>-78.5669390320545</v>
      </c>
      <c r="H89" s="205" t="n">
        <v>-378.9074834228</v>
      </c>
      <c r="I89" s="205" t="n">
        <v>-191.078252794741</v>
      </c>
      <c r="J89" s="205" t="n">
        <v>-108.932461873639</v>
      </c>
      <c r="K89" s="205" t="n">
        <v>-273.224043715847</v>
      </c>
      <c r="L89" s="205" t="n">
        <v>-156.152404747032</v>
      </c>
      <c r="M89" s="205" t="n">
        <v>-148.304439019928</v>
      </c>
      <c r="N89" s="205" t="n">
        <v>-27.8004456584567</v>
      </c>
      <c r="O89" s="205" t="n">
        <v>-26.1218550985432</v>
      </c>
      <c r="P89" s="205" t="n">
        <v>-29.4790362183703</v>
      </c>
      <c r="Q89" s="205" t="n">
        <v>-4.45497601759962</v>
      </c>
      <c r="R89" s="205" t="n">
        <v>323.513845443522</v>
      </c>
      <c r="S89" s="205" t="n">
        <v>311.114195266702</v>
      </c>
      <c r="T89" s="205" t="n">
        <v>323.70639725549</v>
      </c>
      <c r="U89" s="205" t="n">
        <v>335.720943808377</v>
      </c>
      <c r="V89" s="207" t="n">
        <v>-2.38059745842475</v>
      </c>
      <c r="W89" s="205" t="n">
        <v>169.702346251062</v>
      </c>
      <c r="X89" s="205" t="n">
        <v>176.475973833702</v>
      </c>
      <c r="Y89" s="205" t="n">
        <v>165.07600514638</v>
      </c>
      <c r="Z89" s="205" t="n">
        <v>151.132884407065</v>
      </c>
      <c r="AA89" s="205" t="n">
        <v>88.0977593927673</v>
      </c>
      <c r="AB89" s="206" t="n">
        <v>126.808317986877</v>
      </c>
    </row>
    <row r="90" customFormat="false" ht="11.25" hidden="false" customHeight="false" outlineLevel="0" collapsed="false">
      <c r="A90" s="164" t="s">
        <v>180</v>
      </c>
      <c r="B90" s="136"/>
      <c r="C90" s="205" t="n">
        <v>132.897161295149</v>
      </c>
      <c r="D90" s="205" t="n">
        <v>-254.146602461211</v>
      </c>
      <c r="E90" s="207" t="n">
        <v>-60.6247205830305</v>
      </c>
      <c r="F90" s="205" t="n">
        <v>-141.904246276372</v>
      </c>
      <c r="G90" s="205" t="n">
        <v>-78.5669390320563</v>
      </c>
      <c r="H90" s="205" t="n">
        <v>-205.241553520684</v>
      </c>
      <c r="I90" s="205" t="n">
        <v>-27.6795599842844</v>
      </c>
      <c r="J90" s="205" t="n">
        <v>217.864923747278</v>
      </c>
      <c r="K90" s="205" t="n">
        <v>-273.224043715847</v>
      </c>
      <c r="L90" s="205" t="n">
        <v>-156.152404747032</v>
      </c>
      <c r="M90" s="205" t="n">
        <v>-148.304439019928</v>
      </c>
      <c r="N90" s="205" t="n">
        <v>-27.6730219750498</v>
      </c>
      <c r="O90" s="205" t="n">
        <v>-25.8670077317274</v>
      </c>
      <c r="P90" s="205" t="n">
        <v>-29.4790362183703</v>
      </c>
      <c r="Q90" s="205" t="n">
        <v>-4.45497601759962</v>
      </c>
      <c r="R90" s="205" t="n">
        <v>120.347177616197</v>
      </c>
      <c r="S90" s="205" t="n">
        <v>157.457157774386</v>
      </c>
      <c r="T90" s="205" t="n">
        <v>94.4462107754098</v>
      </c>
      <c r="U90" s="205" t="n">
        <v>109.138164298794</v>
      </c>
      <c r="V90" s="207" t="n">
        <v>-22.0897749728483</v>
      </c>
      <c r="W90" s="205" t="n">
        <v>73.5341827253906</v>
      </c>
      <c r="X90" s="205" t="n">
        <v>69.9465003714686</v>
      </c>
      <c r="Y90" s="205" t="n">
        <v>77.0626876399238</v>
      </c>
      <c r="Z90" s="205" t="n">
        <v>68.9609864348058</v>
      </c>
      <c r="AA90" s="205" t="n">
        <v>8.3157988635503</v>
      </c>
      <c r="AB90" s="206" t="n">
        <v>56.6816182649272</v>
      </c>
    </row>
    <row r="91" customFormat="false" ht="11.25" hidden="false" customHeight="false" outlineLevel="0" collapsed="false">
      <c r="A91" s="164" t="s">
        <v>78</v>
      </c>
      <c r="B91" s="165"/>
      <c r="C91" s="205" t="n">
        <v>-267.072173379678</v>
      </c>
      <c r="D91" s="205" t="n">
        <v>-254.146602461211</v>
      </c>
      <c r="E91" s="207" t="n">
        <v>-260.609387920445</v>
      </c>
      <c r="F91" s="205" t="n">
        <v>-141.904246276372</v>
      </c>
      <c r="G91" s="205" t="n">
        <v>-78.5669390320563</v>
      </c>
      <c r="H91" s="205" t="n">
        <v>-205.241553520684</v>
      </c>
      <c r="I91" s="205" t="n">
        <v>40.6264509446773</v>
      </c>
      <c r="J91" s="205" t="n">
        <v>217.864923747278</v>
      </c>
      <c r="K91" s="205" t="n">
        <v>-136.61202185792</v>
      </c>
      <c r="L91" s="205" t="n">
        <v>-78.0762023735169</v>
      </c>
      <c r="M91" s="205" t="n">
        <v>-72.0164323996814</v>
      </c>
      <c r="N91" s="205" t="n">
        <v>-27.9934462817728</v>
      </c>
      <c r="O91" s="205" t="n">
        <v>-25.8670077317274</v>
      </c>
      <c r="P91" s="205" t="n">
        <v>-30.1198848318163</v>
      </c>
      <c r="Q91" s="205" t="n">
        <v>-4.45497601759962</v>
      </c>
      <c r="R91" s="205" t="n">
        <v>94.7455391113326</v>
      </c>
      <c r="S91" s="205" t="n">
        <v>80.6522422597936</v>
      </c>
      <c r="T91" s="205" t="n">
        <v>94.4462107754098</v>
      </c>
      <c r="U91" s="205" t="n">
        <v>109.138164298794</v>
      </c>
      <c r="V91" s="207" t="n">
        <v>-9.04380935518748</v>
      </c>
      <c r="W91" s="205" t="n">
        <v>82.9535415497703</v>
      </c>
      <c r="X91" s="205" t="n">
        <v>79.0927826543029</v>
      </c>
      <c r="Y91" s="205" t="n">
        <v>88.1270180559077</v>
      </c>
      <c r="Z91" s="205" t="n">
        <v>77.3564413198837</v>
      </c>
      <c r="AA91" s="205" t="n">
        <v>18.7900472500605</v>
      </c>
      <c r="AB91" s="206" t="n">
        <v>60.7367765915733</v>
      </c>
    </row>
    <row r="92" customFormat="false" ht="11.25" hidden="false" customHeight="false" outlineLevel="0" collapsed="false">
      <c r="A92" s="164" t="s">
        <v>182</v>
      </c>
      <c r="B92" s="136"/>
      <c r="C92" s="205" t="n">
        <v>-155.046684386288</v>
      </c>
      <c r="D92" s="205" t="n">
        <v>-267.522739432852</v>
      </c>
      <c r="E92" s="207" t="n">
        <v>-211.28471190957</v>
      </c>
      <c r="F92" s="205" t="n">
        <v>-275.542466633735</v>
      </c>
      <c r="G92" s="205" t="n">
        <v>-314.26775612822</v>
      </c>
      <c r="H92" s="205" t="n">
        <v>-236.817177139252</v>
      </c>
      <c r="I92" s="205" t="n">
        <v>-491.088967463125</v>
      </c>
      <c r="J92" s="205" t="n">
        <v>-435.729847494553</v>
      </c>
      <c r="K92" s="205" t="n">
        <v>-546.448087431698</v>
      </c>
      <c r="L92" s="205" t="n">
        <v>-312.304809494066</v>
      </c>
      <c r="M92" s="205" t="n">
        <v>-299.749062331734</v>
      </c>
      <c r="N92" s="205" t="n">
        <v>-30.6786691243397</v>
      </c>
      <c r="O92" s="205" t="n">
        <v>-28.0332103496548</v>
      </c>
      <c r="P92" s="205" t="n">
        <v>-33.3241278990281</v>
      </c>
      <c r="Q92" s="205" t="n">
        <v>-4.61012443612344</v>
      </c>
      <c r="R92" s="205" t="n">
        <v>16.896437755966</v>
      </c>
      <c r="S92" s="205" t="n">
        <v>3.63489766110797</v>
      </c>
      <c r="T92" s="205" t="n">
        <v>16.9067518062893</v>
      </c>
      <c r="U92" s="205" t="n">
        <v>30.1476638004988</v>
      </c>
      <c r="V92" s="207" t="n">
        <v>-153.878715610863</v>
      </c>
      <c r="W92" s="205" t="n">
        <v>48.6001108065811</v>
      </c>
      <c r="X92" s="205" t="n">
        <v>36.2651273576248</v>
      </c>
      <c r="Y92" s="205" t="n">
        <v>45.4798621767422</v>
      </c>
      <c r="Z92" s="205" t="n">
        <v>89.7976313458421</v>
      </c>
      <c r="AA92" s="205" t="n">
        <v>127.651165143528</v>
      </c>
      <c r="AB92" s="206" t="n">
        <v>54.6050845418558</v>
      </c>
    </row>
    <row r="93" customFormat="false" ht="13.7" hidden="false" customHeight="true" outlineLevel="0" collapsed="false">
      <c r="A93" s="170" t="s">
        <v>183</v>
      </c>
      <c r="B93" s="171"/>
      <c r="C93" s="208" t="n">
        <v>-155.046684386288</v>
      </c>
      <c r="D93" s="208" t="n">
        <v>-267.52273943285</v>
      </c>
      <c r="E93" s="209" t="n">
        <v>-211.284711909568</v>
      </c>
      <c r="F93" s="208" t="n">
        <v>-275.542466633737</v>
      </c>
      <c r="G93" s="208" t="n">
        <v>-314.267756128222</v>
      </c>
      <c r="H93" s="208" t="n">
        <v>-236.817177139252</v>
      </c>
      <c r="I93" s="208" t="n">
        <v>-491.088967463125</v>
      </c>
      <c r="J93" s="208" t="n">
        <v>-435.729847494553</v>
      </c>
      <c r="K93" s="208" t="n">
        <v>-546.448087431694</v>
      </c>
      <c r="L93" s="208" t="n">
        <v>-312.304809494066</v>
      </c>
      <c r="M93" s="208" t="n">
        <v>-299.287270524104</v>
      </c>
      <c r="N93" s="208" t="n">
        <v>-35.0259951458211</v>
      </c>
      <c r="O93" s="208" t="n">
        <v>-31.6010734850679</v>
      </c>
      <c r="P93" s="208" t="n">
        <v>-38.4509168065706</v>
      </c>
      <c r="Q93" s="208" t="n">
        <v>-5.23071811021873</v>
      </c>
      <c r="R93" s="208" t="n">
        <v>17.827115463826</v>
      </c>
      <c r="S93" s="208" t="n">
        <v>3.87092997676518</v>
      </c>
      <c r="T93" s="208" t="n">
        <v>17.8331491655372</v>
      </c>
      <c r="U93" s="208" t="n">
        <v>31.7772672491719</v>
      </c>
      <c r="V93" s="209" t="n">
        <v>-153.781193648165</v>
      </c>
      <c r="W93" s="208" t="n">
        <v>48.3435542779134</v>
      </c>
      <c r="X93" s="208" t="n">
        <v>34.0985461241016</v>
      </c>
      <c r="Y93" s="208" t="n">
        <v>43.4031793197555</v>
      </c>
      <c r="Z93" s="208" t="n">
        <v>89.1661604431756</v>
      </c>
      <c r="AA93" s="208" t="n">
        <v>128.066187618768</v>
      </c>
      <c r="AB93" s="210" t="n">
        <v>54.1565840068688</v>
      </c>
    </row>
    <row r="94" customFormat="false" ht="13.7" hidden="false" customHeight="true" outlineLevel="0" collapsed="false">
      <c r="A94" s="176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11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</row>
    <row r="95" customFormat="false" ht="13.7" hidden="false" customHeight="true" outlineLevel="0" collapsed="false">
      <c r="A95" s="217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</row>
    <row r="96" customFormat="false" ht="13.7" hidden="false" customHeight="true" outlineLevel="0" collapsed="false">
      <c r="A96" s="217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</row>
    <row r="97" customFormat="false" ht="13.7" hidden="false" customHeight="true" outlineLevel="0" collapsed="false">
      <c r="A97" s="217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</row>
    <row r="98" customFormat="false" ht="13.7" hidden="false" customHeight="true" outlineLevel="0" collapsed="false">
      <c r="A98" s="217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</row>
    <row r="99" customFormat="false" ht="13.7" hidden="false" customHeight="true" outlineLevel="0" collapsed="false">
      <c r="A99" s="217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</row>
    <row r="100" customFormat="false" ht="13.7" hidden="false" customHeight="true" outlineLevel="0" collapsed="false">
      <c r="A100" s="217"/>
      <c r="C100" s="205"/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</row>
    <row r="101" customFormat="false" ht="13.7" hidden="false" customHeight="true" outlineLevel="0" collapsed="false">
      <c r="A101" s="217"/>
      <c r="C101" s="205"/>
      <c r="D101" s="205"/>
      <c r="E101" s="205"/>
      <c r="F101" s="205"/>
      <c r="G101" s="205"/>
      <c r="H101" s="205"/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</row>
    <row r="102" customFormat="false" ht="13.7" hidden="false" customHeight="true" outlineLevel="0" collapsed="false">
      <c r="A102" s="217"/>
      <c r="C102" s="205"/>
      <c r="D102" s="205"/>
      <c r="E102" s="205"/>
      <c r="F102" s="205"/>
      <c r="G102" s="205"/>
      <c r="H102" s="205"/>
      <c r="I102" s="205"/>
      <c r="J102" s="205"/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</row>
    <row r="103" customFormat="false" ht="13.7" hidden="false" customHeight="true" outlineLevel="0" collapsed="false">
      <c r="A103" s="218"/>
      <c r="B103" s="136"/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10"/>
    </row>
    <row r="104" customFormat="false" ht="11.25" hidden="false" customHeight="false" outlineLevel="0" collapsed="false">
      <c r="A104" s="136"/>
      <c r="C104" s="214"/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</row>
    <row r="105" customFormat="false" ht="13.5" hidden="false" customHeight="true" outlineLevel="0" collapsed="false">
      <c r="C105" s="214"/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</row>
    <row r="106" customFormat="false" ht="12" hidden="false" customHeight="false" outlineLevel="0" collapsed="false">
      <c r="A106" s="219" t="n">
        <v>37195</v>
      </c>
      <c r="B106" s="190"/>
      <c r="C106" s="191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</row>
    <row r="107" customFormat="false" ht="11.25" hidden="false" customHeight="false" outlineLevel="0" collapsed="false">
      <c r="A107" s="194" t="s">
        <v>76</v>
      </c>
      <c r="B107" s="136"/>
      <c r="C107" s="205" t="n">
        <v>7104.88652627275</v>
      </c>
      <c r="D107" s="205" t="n">
        <v>11169.0743713216</v>
      </c>
      <c r="E107" s="205" t="n">
        <v>9136.98044879715</v>
      </c>
      <c r="F107" s="211" t="n">
        <v>12756.8694843131</v>
      </c>
      <c r="G107" s="211" t="n">
        <v>13199.2457573853</v>
      </c>
      <c r="H107" s="211" t="n">
        <v>12314.4932112409</v>
      </c>
      <c r="I107" s="211" t="n">
        <v>16204.1501482196</v>
      </c>
      <c r="J107" s="211" t="n">
        <v>15468.4095860566</v>
      </c>
      <c r="K107" s="211" t="n">
        <v>16939.8907103825</v>
      </c>
      <c r="L107" s="211" t="n">
        <v>9212.99188007496</v>
      </c>
      <c r="M107" s="211" t="n">
        <v>9115.77028258888</v>
      </c>
      <c r="N107" s="211" t="n">
        <v>14316.6659042355</v>
      </c>
      <c r="O107" s="211" t="n">
        <v>13127.1878646441</v>
      </c>
      <c r="P107" s="211" t="n">
        <v>15506.1439438268</v>
      </c>
      <c r="Q107" s="211" t="n">
        <v>13103.0375223347</v>
      </c>
      <c r="R107" s="211" t="n">
        <v>11854.9046993022</v>
      </c>
      <c r="S107" s="211" t="n">
        <v>12288.7864823349</v>
      </c>
      <c r="T107" s="211" t="n">
        <v>11557.1776155718</v>
      </c>
      <c r="U107" s="211" t="n">
        <v>11718.75</v>
      </c>
      <c r="V107" s="211" t="n">
        <v>12596.8296718828</v>
      </c>
      <c r="W107" s="211" t="n">
        <v>11382.6201292565</v>
      </c>
      <c r="X107" s="211" t="n">
        <v>10890.5466561121</v>
      </c>
      <c r="Y107" s="211" t="n">
        <v>10625.8963199441</v>
      </c>
      <c r="Z107" s="211" t="n">
        <v>10239.2014317055</v>
      </c>
      <c r="AA107" s="211" t="n">
        <v>9898.87278771421</v>
      </c>
      <c r="AB107" s="216" t="n">
        <v>10530.9045683914</v>
      </c>
    </row>
    <row r="108" customFormat="false" ht="11.25" hidden="false" customHeight="false" outlineLevel="0" collapsed="false">
      <c r="A108" s="185" t="s">
        <v>178</v>
      </c>
      <c r="B108" s="165"/>
      <c r="C108" s="205" t="n">
        <v>7156.00081782867</v>
      </c>
      <c r="D108" s="205" t="n">
        <v>11235.9550561798</v>
      </c>
      <c r="E108" s="207" t="n">
        <v>9195.97793700422</v>
      </c>
      <c r="F108" s="205" t="n">
        <v>12741.0816725038</v>
      </c>
      <c r="G108" s="205" t="n">
        <v>13199.2457573853</v>
      </c>
      <c r="H108" s="205" t="n">
        <v>12282.9175876224</v>
      </c>
      <c r="I108" s="205" t="n">
        <v>16750.5982356513</v>
      </c>
      <c r="J108" s="205" t="n">
        <v>15468.4095860566</v>
      </c>
      <c r="K108" s="205" t="n">
        <v>18032.7868852459</v>
      </c>
      <c r="L108" s="205" t="n">
        <v>9993.75390381012</v>
      </c>
      <c r="M108" s="205" t="n">
        <v>9875.41780613795</v>
      </c>
      <c r="N108" s="205" t="n">
        <v>15119.9497751283</v>
      </c>
      <c r="O108" s="205" t="n">
        <v>14002.333722287</v>
      </c>
      <c r="P108" s="205" t="n">
        <v>16237.5658279696</v>
      </c>
      <c r="Q108" s="205" t="n">
        <v>14145.324597975</v>
      </c>
      <c r="R108" s="205" t="n">
        <v>11854.9046993022</v>
      </c>
      <c r="S108" s="205" t="n">
        <v>12288.7864823349</v>
      </c>
      <c r="T108" s="205" t="n">
        <v>11557.1776155718</v>
      </c>
      <c r="U108" s="205" t="n">
        <v>11718.75</v>
      </c>
      <c r="V108" s="205" t="n">
        <v>13026.2309556402</v>
      </c>
      <c r="W108" s="205" t="n">
        <v>12022.2398383546</v>
      </c>
      <c r="X108" s="205" t="n">
        <v>11444.4509849228</v>
      </c>
      <c r="Y108" s="205" t="n">
        <v>11210.714686553</v>
      </c>
      <c r="Z108" s="205" t="n">
        <v>10986.0432147763</v>
      </c>
      <c r="AA108" s="205" t="n">
        <v>10785.4199831445</v>
      </c>
      <c r="AB108" s="206" t="n">
        <v>11207.2459146912</v>
      </c>
    </row>
    <row r="109" customFormat="false" ht="11.25" hidden="false" customHeight="false" outlineLevel="0" collapsed="false">
      <c r="A109" s="185" t="s">
        <v>77</v>
      </c>
      <c r="B109" s="136"/>
      <c r="C109" s="205" t="n">
        <v>7168.77939071765</v>
      </c>
      <c r="D109" s="205" t="n">
        <v>11102.1936864634</v>
      </c>
      <c r="E109" s="207" t="n">
        <v>9135.4865385905</v>
      </c>
      <c r="F109" s="205" t="n">
        <v>12875.8362529043</v>
      </c>
      <c r="G109" s="205" t="n">
        <v>12963.5449402891</v>
      </c>
      <c r="H109" s="205" t="n">
        <v>12788.1275655194</v>
      </c>
      <c r="I109" s="205" t="n">
        <v>17486.3387978142</v>
      </c>
      <c r="J109" s="205" t="n">
        <v>16666.6666666667</v>
      </c>
      <c r="K109" s="205" t="n">
        <v>18306.0109289617</v>
      </c>
      <c r="L109" s="205" t="n">
        <v>10384.1349156777</v>
      </c>
      <c r="M109" s="205" t="n">
        <v>12078.3956244303</v>
      </c>
      <c r="N109" s="205" t="n">
        <v>15886.555868342</v>
      </c>
      <c r="O109" s="205" t="n">
        <v>14950.4084014002</v>
      </c>
      <c r="P109" s="205" t="n">
        <v>16822.7033352838</v>
      </c>
      <c r="Q109" s="205" t="n">
        <v>14964.2644431209</v>
      </c>
      <c r="R109" s="205" t="n">
        <v>12535.5081119352</v>
      </c>
      <c r="S109" s="205" t="n">
        <v>12365.5913978495</v>
      </c>
      <c r="T109" s="205" t="n">
        <v>12545.6204379562</v>
      </c>
      <c r="U109" s="205" t="n">
        <v>12695.3125</v>
      </c>
      <c r="V109" s="205" t="n">
        <v>13745.6051477337</v>
      </c>
      <c r="W109" s="205" t="n">
        <v>12549.0014780328</v>
      </c>
      <c r="X109" s="205" t="n">
        <v>11864.5049116552</v>
      </c>
      <c r="Y109" s="205" t="n">
        <v>11705.8150120341</v>
      </c>
      <c r="Z109" s="205" t="n">
        <v>11187.700454877</v>
      </c>
      <c r="AA109" s="205" t="n">
        <v>10723.7920217249</v>
      </c>
      <c r="AB109" s="206" t="n">
        <v>11510.2334917355</v>
      </c>
    </row>
    <row r="110" customFormat="false" ht="11.25" hidden="false" customHeight="false" outlineLevel="0" collapsed="false">
      <c r="A110" s="185" t="s">
        <v>180</v>
      </c>
      <c r="B110" s="136"/>
      <c r="C110" s="205" t="n">
        <v>4354.29858517924</v>
      </c>
      <c r="D110" s="205" t="n">
        <v>10232.7447833066</v>
      </c>
      <c r="E110" s="207" t="n">
        <v>7293.52168424291</v>
      </c>
      <c r="F110" s="205" t="n">
        <v>12285.2817901136</v>
      </c>
      <c r="G110" s="205" t="n">
        <v>12335.0094280327</v>
      </c>
      <c r="H110" s="205" t="n">
        <v>12235.5541521945</v>
      </c>
      <c r="I110" s="205" t="n">
        <v>17322.9401050038</v>
      </c>
      <c r="J110" s="205" t="n">
        <v>16339.8692810458</v>
      </c>
      <c r="K110" s="205" t="n">
        <v>18306.0109289617</v>
      </c>
      <c r="L110" s="205" t="n">
        <v>10384.1349156777</v>
      </c>
      <c r="M110" s="205" t="n">
        <v>12078.3956244303</v>
      </c>
      <c r="N110" s="205" t="n">
        <v>15813.6270468718</v>
      </c>
      <c r="O110" s="205" t="n">
        <v>14804.5507584597</v>
      </c>
      <c r="P110" s="205" t="n">
        <v>16822.7033352838</v>
      </c>
      <c r="Q110" s="205" t="n">
        <v>14964.2644431209</v>
      </c>
      <c r="R110" s="205" t="n">
        <v>12282.9751053534</v>
      </c>
      <c r="S110" s="205" t="n">
        <v>12365.5913978495</v>
      </c>
      <c r="T110" s="205" t="n">
        <v>12013.3819951338</v>
      </c>
      <c r="U110" s="205" t="n">
        <v>12469.9519230769</v>
      </c>
      <c r="V110" s="205" t="n">
        <v>13546.7847308461</v>
      </c>
      <c r="W110" s="205" t="n">
        <v>12280.589635822</v>
      </c>
      <c r="X110" s="205" t="n">
        <v>11599.8263942274</v>
      </c>
      <c r="Y110" s="205" t="n">
        <v>11460.4945815511</v>
      </c>
      <c r="Z110" s="205" t="n">
        <v>10961.7135944653</v>
      </c>
      <c r="AA110" s="205" t="n">
        <v>10506.5578471767</v>
      </c>
      <c r="AB110" s="206" t="n">
        <v>11245.9432039825</v>
      </c>
    </row>
    <row r="111" customFormat="false" ht="11.25" hidden="false" customHeight="false" outlineLevel="0" collapsed="false">
      <c r="A111" s="185" t="s">
        <v>78</v>
      </c>
      <c r="B111" s="165"/>
      <c r="C111" s="205" t="n">
        <v>6962.19246234581</v>
      </c>
      <c r="D111" s="205" t="n">
        <v>10232.7447833066</v>
      </c>
      <c r="E111" s="207" t="n">
        <v>8597.46862282619</v>
      </c>
      <c r="F111" s="205" t="n">
        <v>12285.2817901136</v>
      </c>
      <c r="G111" s="205" t="n">
        <v>12335.0094280327</v>
      </c>
      <c r="H111" s="205" t="n">
        <v>12235.5541521945</v>
      </c>
      <c r="I111" s="205" t="n">
        <v>17869.3881924354</v>
      </c>
      <c r="J111" s="205" t="n">
        <v>16339.8692810458</v>
      </c>
      <c r="K111" s="205" t="n">
        <v>19398.9071038251</v>
      </c>
      <c r="L111" s="205" t="n">
        <v>11555.2779512805</v>
      </c>
      <c r="M111" s="205" t="n">
        <v>13065.9374050441</v>
      </c>
      <c r="N111" s="205" t="n">
        <v>15996.4825179075</v>
      </c>
      <c r="O111" s="205" t="n">
        <v>14804.5507584597</v>
      </c>
      <c r="P111" s="205" t="n">
        <v>17188.4142773552</v>
      </c>
      <c r="Q111" s="205" t="n">
        <v>14964.2644431209</v>
      </c>
      <c r="R111" s="205" t="n">
        <v>12308.5767438583</v>
      </c>
      <c r="S111" s="205" t="n">
        <v>12442.3963133641</v>
      </c>
      <c r="T111" s="205" t="n">
        <v>12013.3819951338</v>
      </c>
      <c r="U111" s="205" t="n">
        <v>12469.9519230769</v>
      </c>
      <c r="V111" s="205" t="n">
        <v>13832.3111761847</v>
      </c>
      <c r="W111" s="205" t="n">
        <v>12627.3222587387</v>
      </c>
      <c r="X111" s="205" t="n">
        <v>11874.7929865377</v>
      </c>
      <c r="Y111" s="205" t="n">
        <v>11771.0109865443</v>
      </c>
      <c r="Z111" s="205" t="n">
        <v>11258.9881403938</v>
      </c>
      <c r="AA111" s="205" t="n">
        <v>10781.8030714486</v>
      </c>
      <c r="AB111" s="206" t="n">
        <v>11569.6326624357</v>
      </c>
    </row>
    <row r="112" customFormat="false" ht="11.25" hidden="false" customHeight="false" outlineLevel="0" collapsed="false">
      <c r="A112" s="185" t="s">
        <v>182</v>
      </c>
      <c r="B112" s="136"/>
      <c r="C112" s="205" t="n">
        <v>6542.62931915764</v>
      </c>
      <c r="D112" s="205" t="n">
        <v>9831.4606741573</v>
      </c>
      <c r="E112" s="207" t="n">
        <v>8187.04499665747</v>
      </c>
      <c r="F112" s="205" t="n">
        <v>11655.2577977997</v>
      </c>
      <c r="G112" s="205" t="n">
        <v>11706.4739157762</v>
      </c>
      <c r="H112" s="205" t="n">
        <v>11604.0416798232</v>
      </c>
      <c r="I112" s="205" t="n">
        <v>17788.1352905461</v>
      </c>
      <c r="J112" s="205" t="n">
        <v>15904.1394335512</v>
      </c>
      <c r="K112" s="205" t="n">
        <v>19672.131147541</v>
      </c>
      <c r="L112" s="205" t="n">
        <v>11867.5827607745</v>
      </c>
      <c r="M112" s="205" t="n">
        <v>13825.5849285931</v>
      </c>
      <c r="N112" s="205" t="n">
        <v>17530.654855583</v>
      </c>
      <c r="O112" s="205" t="n">
        <v>16044.3407234539</v>
      </c>
      <c r="P112" s="205" t="n">
        <v>19016.9689877121</v>
      </c>
      <c r="Q112" s="205" t="n">
        <v>15485.407980941</v>
      </c>
      <c r="R112" s="205" t="n">
        <v>11348.9062289318</v>
      </c>
      <c r="S112" s="205" t="n">
        <v>11827.9569892473</v>
      </c>
      <c r="T112" s="205" t="n">
        <v>11100.9732360097</v>
      </c>
      <c r="U112" s="205" t="n">
        <v>11117.7884615385</v>
      </c>
      <c r="V112" s="205" t="n">
        <v>13887.5743591535</v>
      </c>
      <c r="W112" s="205" t="n">
        <v>11998.8523830049</v>
      </c>
      <c r="X112" s="205" t="n">
        <v>11246.5614899171</v>
      </c>
      <c r="Y112" s="205" t="n">
        <v>11205.4770604447</v>
      </c>
      <c r="Z112" s="205" t="n">
        <v>10721.4799757477</v>
      </c>
      <c r="AA112" s="205" t="n">
        <v>10279.4386178481</v>
      </c>
      <c r="AB112" s="206" t="n">
        <v>11074.4229645727</v>
      </c>
    </row>
    <row r="113" customFormat="false" ht="12" hidden="false" customHeight="false" outlineLevel="0" collapsed="false">
      <c r="A113" s="185" t="s">
        <v>183</v>
      </c>
      <c r="C113" s="208" t="n">
        <v>6747.08648538131</v>
      </c>
      <c r="D113" s="208" t="n">
        <v>10098.9834135902</v>
      </c>
      <c r="E113" s="209" t="n">
        <v>8423.03494948573</v>
      </c>
      <c r="F113" s="205" t="n">
        <v>12088.3062625119</v>
      </c>
      <c r="G113" s="205" t="n">
        <v>12177.8755499686</v>
      </c>
      <c r="H113" s="205" t="n">
        <v>11998.7369750553</v>
      </c>
      <c r="I113" s="205" t="n">
        <v>18606.9145326619</v>
      </c>
      <c r="J113" s="205" t="n">
        <v>16448.8017429194</v>
      </c>
      <c r="K113" s="205" t="n">
        <v>20765.0273224044</v>
      </c>
      <c r="L113" s="205" t="n">
        <v>12804.4971892567</v>
      </c>
      <c r="M113" s="205" t="n">
        <v>15344.8799756913</v>
      </c>
      <c r="N113" s="205" t="n">
        <v>20014.502124452</v>
      </c>
      <c r="O113" s="205" t="n">
        <v>18086.3477246208</v>
      </c>
      <c r="P113" s="205" t="n">
        <v>21942.6565242832</v>
      </c>
      <c r="Q113" s="205" t="n">
        <v>17569.9821322216</v>
      </c>
      <c r="R113" s="205" t="n">
        <v>12008.0006288286</v>
      </c>
      <c r="S113" s="205" t="n">
        <v>12596.0061443932</v>
      </c>
      <c r="T113" s="205" t="n">
        <v>11709.2457420925</v>
      </c>
      <c r="U113" s="205" t="n">
        <v>11718.75</v>
      </c>
      <c r="V113" s="205" t="n">
        <v>15091.6130179732</v>
      </c>
      <c r="W113" s="205" t="n">
        <v>12924.0166050933</v>
      </c>
      <c r="X113" s="205" t="n">
        <v>12083.2077707912</v>
      </c>
      <c r="Y113" s="205" t="n">
        <v>12044.7941737645</v>
      </c>
      <c r="Z113" s="205" t="n">
        <v>11476.9822882098</v>
      </c>
      <c r="AA113" s="205" t="n">
        <v>10950.5425367544</v>
      </c>
      <c r="AB113" s="206" t="n">
        <v>11881.4908748652</v>
      </c>
    </row>
    <row r="114" customFormat="false" ht="11.25" hidden="false" customHeight="false" outlineLevel="0" collapsed="false">
      <c r="A114" s="185"/>
      <c r="C114" s="205"/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6"/>
    </row>
    <row r="115" customFormat="false" ht="11.25" hidden="false" customHeight="false" outlineLevel="0" collapsed="false">
      <c r="A115" s="185"/>
      <c r="C115" s="205"/>
      <c r="D115" s="205"/>
      <c r="E115" s="205"/>
      <c r="F115" s="205"/>
      <c r="G115" s="205"/>
      <c r="H115" s="205"/>
      <c r="I115" s="205"/>
      <c r="J115" s="205"/>
      <c r="K115" s="205"/>
      <c r="L115" s="205"/>
      <c r="M115" s="205"/>
      <c r="N115" s="205"/>
      <c r="O115" s="205"/>
      <c r="P115" s="205"/>
      <c r="Q115" s="205"/>
      <c r="R115" s="205"/>
      <c r="S115" s="205"/>
      <c r="T115" s="205"/>
      <c r="U115" s="205"/>
      <c r="V115" s="205"/>
      <c r="W115" s="205"/>
      <c r="X115" s="205"/>
      <c r="Y115" s="205"/>
      <c r="Z115" s="205"/>
      <c r="AA115" s="205"/>
      <c r="AB115" s="206"/>
    </row>
    <row r="116" customFormat="false" ht="11.25" hidden="false" customHeight="false" outlineLevel="0" collapsed="false">
      <c r="A116" s="185"/>
      <c r="C116" s="205"/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  <c r="Z116" s="205"/>
      <c r="AA116" s="205"/>
      <c r="AB116" s="206"/>
    </row>
    <row r="117" customFormat="false" ht="11.25" hidden="false" customHeight="false" outlineLevel="0" collapsed="false">
      <c r="A117" s="185"/>
      <c r="C117" s="205"/>
      <c r="D117" s="205"/>
      <c r="E117" s="205"/>
      <c r="F117" s="205"/>
      <c r="G117" s="205"/>
      <c r="H117" s="205"/>
      <c r="I117" s="205"/>
      <c r="J117" s="205"/>
      <c r="K117" s="205"/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205"/>
      <c r="Y117" s="205"/>
      <c r="Z117" s="205"/>
      <c r="AA117" s="205"/>
      <c r="AB117" s="206"/>
    </row>
    <row r="118" customFormat="false" ht="11.25" hidden="false" customHeight="false" outlineLevel="0" collapsed="false">
      <c r="A118" s="185"/>
      <c r="C118" s="205"/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6"/>
    </row>
    <row r="119" customFormat="false" ht="11.25" hidden="false" customHeight="false" outlineLevel="0" collapsed="false">
      <c r="A119" s="185"/>
      <c r="C119" s="205"/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6"/>
    </row>
    <row r="120" customFormat="false" ht="11.25" hidden="false" customHeight="false" outlineLevel="0" collapsed="false">
      <c r="A120" s="185"/>
      <c r="C120" s="205"/>
      <c r="D120" s="205"/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6"/>
    </row>
    <row r="121" customFormat="false" ht="11.25" hidden="false" customHeight="false" outlineLevel="0" collapsed="false">
      <c r="A121" s="185"/>
      <c r="C121" s="205"/>
      <c r="D121" s="205"/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6"/>
    </row>
    <row r="122" customFormat="false" ht="11.25" hidden="false" customHeight="false" outlineLevel="0" collapsed="false">
      <c r="A122" s="18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6"/>
    </row>
    <row r="123" customFormat="false" ht="12" hidden="false" customHeight="false" outlineLevel="0" collapsed="false">
      <c r="A123" s="186"/>
      <c r="B123" s="136"/>
      <c r="C123" s="208"/>
      <c r="D123" s="208"/>
      <c r="E123" s="205"/>
      <c r="F123" s="205"/>
      <c r="G123" s="205"/>
      <c r="H123" s="205"/>
      <c r="I123" s="205"/>
      <c r="J123" s="205"/>
      <c r="K123" s="205"/>
      <c r="L123" s="205"/>
      <c r="M123" s="205"/>
      <c r="N123" s="205"/>
      <c r="O123" s="205"/>
      <c r="P123" s="205"/>
      <c r="Q123" s="205"/>
      <c r="R123" s="205"/>
      <c r="S123" s="205"/>
      <c r="T123" s="205"/>
      <c r="U123" s="205"/>
      <c r="V123" s="208"/>
      <c r="W123" s="208"/>
      <c r="X123" s="208"/>
      <c r="Y123" s="208"/>
      <c r="Z123" s="208"/>
      <c r="AA123" s="208"/>
      <c r="AB123" s="2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11</xdr:col>
                    <xdr:colOff>633960</xdr:colOff>
                    <xdr:row>0</xdr:row>
                    <xdr:rowOff>66240</xdr:rowOff>
                  </from>
                  <to>
                    <xdr:col>17</xdr:col>
                    <xdr:colOff>181440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232560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8</xdr:col>
                    <xdr:colOff>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8</xdr:col>
                    <xdr:colOff>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8</xdr:col>
                    <xdr:colOff>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8</xdr:col>
                    <xdr:colOff>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8</xdr:col>
                    <xdr:colOff>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8</xdr:col>
                    <xdr:colOff>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8</xdr:col>
                    <xdr:colOff>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5</xdr:col>
                    <xdr:colOff>915840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8</xdr:col>
                    <xdr:colOff>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8</xdr:col>
                    <xdr:colOff>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8</xdr:col>
                    <xdr:colOff>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8</xdr:col>
                    <xdr:colOff>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9">
              <controlPr defaultSize="0" print="false" autoFill="0" autoPict="0">
                <anchor moveWithCells="true" sizeWithCells="false">
                  <from>
                    <xdr:col>8</xdr:col>
                    <xdr:colOff>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40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4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Button 42">
              <controlPr defaultSize="0" print="false" autoFill="0" autoPict="0">
                <anchor moveWithCells="true" sizeWithCells="false">
                  <from>
                    <xdr:col>8</xdr:col>
                    <xdr:colOff>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Button 43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Button 4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Button 45">
              <controlPr defaultSize="0" print="false" autoFill="0" autoPict="0">
                <anchor moveWithCells="true" sizeWithCells="false">
                  <from>
                    <xdr:col>8</xdr:col>
                    <xdr:colOff>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Button 46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Button 47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8" name="Button 48">
              <controlPr defaultSize="0" print="false" autoFill="0" autoPict="0">
                <anchor moveWithCells="true" sizeWithCells="false">
                  <from>
                    <xdr:col>8</xdr:col>
                    <xdr:colOff>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9" name="Button 49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0" name="Button 50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1" name="Button 51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2" name="Button 5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3" name="Button 53">
              <controlPr defaultSize="0" print="false" autoFill="0" autoPict="0">
                <anchor moveWithCells="true" sizeWithCells="false">
                  <from>
                    <xdr:col>8</xdr:col>
                    <xdr:colOff>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4" name="Button 54">
              <controlPr defaultSize="0" print="false" autoFill="0" autoPict="0">
                <anchor moveWithCells="true" sizeWithCells="false">
                  <from>
                    <xdr:col>26</xdr:col>
                    <xdr:colOff>573480</xdr:colOff>
                    <xdr:row>0</xdr:row>
                    <xdr:rowOff>28440</xdr:rowOff>
                  </from>
                  <to>
                    <xdr:col>27</xdr:col>
                    <xdr:colOff>543600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5" name="Button 5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614160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6" name="Button 56">
              <controlPr defaultSize="0" print="false" autoFill="0" autoPict="0">
                <anchor moveWithCells="true" sizeWithCells="false">
                  <from>
                    <xdr:col>25</xdr:col>
                    <xdr:colOff>573120</xdr:colOff>
                    <xdr:row>0</xdr:row>
                    <xdr:rowOff>28440</xdr:rowOff>
                  </from>
                  <to>
                    <xdr:col>26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57" name="Button 57">
              <controlPr defaultSize="0" print="false" autoFill="0" autoPict="0">
                <anchor moveWithCells="true" sizeWithCells="false">
                  <from>
                    <xdr:col>28</xdr:col>
                    <xdr:colOff>462960</xdr:colOff>
                    <xdr:row>0</xdr:row>
                    <xdr:rowOff>28440</xdr:rowOff>
                  </from>
                  <to>
                    <xdr:col>30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2001-10-24T23:11:51Z</cp:lastPrinted>
  <dcterms:modified xsi:type="dcterms:W3CDTF">2001-11-01T22:13:41Z</dcterms:modified>
  <cp:revision>0</cp:revision>
  <dc:subject/>
  <dc:title/>
</cp:coreProperties>
</file>